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0" yWindow="65521" windowWidth="11745" windowHeight="7935" tabRatio="814" firstSheet="15" activeTab="0"/>
  </bookViews>
  <sheets>
    <sheet name="Tartalom" sheetId="1" r:id="rId1"/>
    <sheet name="1.kiemelt ei" sheetId="2" r:id="rId2"/>
    <sheet name="2. KIADÁSOK MINDÖSSZESEN" sheetId="3" r:id="rId3"/>
    <sheet name="3. kiadások önkorm" sheetId="4" r:id="rId4"/>
    <sheet name="4. Faluház kiadás" sheetId="5" r:id="rId5"/>
    <sheet name="5. Óvoda kiadás" sheetId="6" r:id="rId6"/>
    <sheet name="6. Pmh kiadás" sheetId="7" r:id="rId7"/>
    <sheet name="7.Bölcsőde" sheetId="8" r:id="rId8"/>
    <sheet name="8. BEVÉTELEK MINDÖSSZESEN" sheetId="9" r:id="rId9"/>
    <sheet name="9. bevételek önkormányzat" sheetId="10" r:id="rId10"/>
    <sheet name="10.Faluház bevétel" sheetId="11" r:id="rId11"/>
    <sheet name="11. Óvoda bevétel" sheetId="12" r:id="rId12"/>
    <sheet name="12. Pmh. bevétel" sheetId="13" r:id="rId13"/>
    <sheet name="13.Bölcsőde" sheetId="14" r:id="rId14"/>
    <sheet name="14. létszám" sheetId="15" r:id="rId15"/>
    <sheet name="15. beruházások felújítások" sheetId="16" r:id="rId16"/>
    <sheet name="16. tartalékok" sheetId="17" r:id="rId17"/>
    <sheet name="17. stabilitási 1" sheetId="18" r:id="rId18"/>
    <sheet name="18.stabilitási 2" sheetId="19" r:id="rId19"/>
    <sheet name="19. EU projektek" sheetId="20" r:id="rId20"/>
    <sheet name="20. hitelek" sheetId="21" r:id="rId21"/>
    <sheet name="21. finanszírozás" sheetId="22" r:id="rId22"/>
    <sheet name="22. szociális kiadások" sheetId="23" r:id="rId23"/>
    <sheet name="23. átadott" sheetId="24" r:id="rId24"/>
    <sheet name="24. átvett" sheetId="25" r:id="rId25"/>
    <sheet name="25. helyi adók" sheetId="26" r:id="rId26"/>
  </sheets>
  <externalReferences>
    <externalReference r:id="rId29"/>
  </externalReferences>
  <definedNames>
    <definedName name="foot_4_place" localSheetId="18">'18.stabilitási 2'!$A$18</definedName>
    <definedName name="foot_5_place" localSheetId="18">'18.stabilitási 2'!#REF!</definedName>
    <definedName name="foot_53_place" localSheetId="18">'18.stabilitási 2'!#REF!</definedName>
    <definedName name="_xlnm.Print_Area" localSheetId="1">'1.kiemelt ei'!$A$1:$A$26</definedName>
    <definedName name="_xlnm.Print_Area" localSheetId="10">'10.Faluház bevétel'!$A$1:$F$97</definedName>
    <definedName name="_xlnm.Print_Area" localSheetId="11">'11. Óvoda bevétel'!$A$1:$F$97</definedName>
    <definedName name="_xlnm.Print_Area" localSheetId="12">'12. Pmh. bevétel'!$A$1:$F$97</definedName>
    <definedName name="_xlnm.Print_Area" localSheetId="13">'13.Bölcsőde'!$A$1:$F$97</definedName>
    <definedName name="_xlnm.Print_Area" localSheetId="14">'14. létszám'!$A$1:$G$33</definedName>
    <definedName name="_xlnm.Print_Area" localSheetId="15">'15. beruházások felújítások'!$A$1:$H$69</definedName>
    <definedName name="_xlnm.Print_Area" localSheetId="16">'16. tartalékok'!$A$1:$H$8</definedName>
    <definedName name="_xlnm.Print_Area" localSheetId="17">'17. stabilitási 1'!$A$1:$J$3</definedName>
    <definedName name="_xlnm.Print_Area" localSheetId="18">'18.stabilitási 2'!$A$1:$H$45</definedName>
    <definedName name="_xlnm.Print_Area" localSheetId="19">'19. EU projektek'!$A$1:$C$24</definedName>
    <definedName name="_xlnm.Print_Area" localSheetId="2">'2. KIADÁSOK MINDÖSSZESEN'!$A$1:$H$122</definedName>
    <definedName name="_xlnm.Print_Area" localSheetId="20">'20. hitelek'!$A$1:$D$9</definedName>
    <definedName name="_xlnm.Print_Area" localSheetId="21">'21. finanszírozás'!$A$1:$G$9</definedName>
    <definedName name="_xlnm.Print_Area" localSheetId="22">'22. szociális kiadások'!$A$1:$C$39</definedName>
    <definedName name="_xlnm.Print_Area" localSheetId="23">'23. átadott'!$A$1:$C$117</definedName>
    <definedName name="_xlnm.Print_Area" localSheetId="24">'24. átvett'!$A$1:$C$116</definedName>
    <definedName name="_xlnm.Print_Area" localSheetId="25">'25. helyi adók'!$A$1:$C$33</definedName>
    <definedName name="_xlnm.Print_Area" localSheetId="3">'3. kiadások önkorm'!$A$1:$F$123</definedName>
    <definedName name="_xlnm.Print_Area" localSheetId="4">'4. Faluház kiadás'!$A$1:$F$123</definedName>
    <definedName name="_xlnm.Print_Area" localSheetId="5">'5. Óvoda kiadás'!$A$1:$F$123</definedName>
    <definedName name="_xlnm.Print_Area" localSheetId="6">'6. Pmh kiadás'!$A$1:$F$123</definedName>
    <definedName name="_xlnm.Print_Area" localSheetId="7">'7.Bölcsőde'!$A$1:$F$123</definedName>
    <definedName name="_xlnm.Print_Area" localSheetId="8">'8. BEVÉTELEK MINDÖSSZESEN'!$A$1:$H$96</definedName>
    <definedName name="_xlnm.Print_Area" localSheetId="9">'9. bevételek önkormányzat'!$A$1:$F$97</definedName>
    <definedName name="pr10" localSheetId="18">'18.stabilitási 2'!#REF!</definedName>
    <definedName name="pr11" localSheetId="18">'18.stabilitási 2'!#REF!</definedName>
    <definedName name="pr12" localSheetId="18">'18.stabilitási 2'!#REF!</definedName>
    <definedName name="pr21" localSheetId="17">'17. stabilitási 1'!#REF!</definedName>
    <definedName name="pr22" localSheetId="17">'17. stabilitási 1'!#REF!</definedName>
    <definedName name="pr24" localSheetId="17">'17. stabilitási 1'!#REF!</definedName>
    <definedName name="pr25" localSheetId="17">'17. stabilitási 1'!#REF!</definedName>
    <definedName name="pr26" localSheetId="17">'17. stabilitási 1'!#REF!</definedName>
    <definedName name="pr27" localSheetId="17">'17. stabilitási 1'!#REF!</definedName>
    <definedName name="pr28" localSheetId="17">'17. stabilitási 1'!#REF!</definedName>
    <definedName name="pr7" localSheetId="18">'18.stabilitási 2'!#REF!</definedName>
    <definedName name="pr8" localSheetId="18">'18.stabilitási 2'!#REF!</definedName>
    <definedName name="pr9" localSheetId="18">'18.stabilitási 2'!#REF!</definedName>
  </definedNames>
  <calcPr fullCalcOnLoad="1"/>
</workbook>
</file>

<file path=xl/sharedStrings.xml><?xml version="1.0" encoding="utf-8"?>
<sst xmlns="http://schemas.openxmlformats.org/spreadsheetml/2006/main" count="3477" uniqueCount="731">
  <si>
    <t>Céltartalékok</t>
  </si>
  <si>
    <t>B34,B35</t>
  </si>
  <si>
    <t>Szigetmonostor Község Önkormányzatának kezességvállalási kötelezettsége áll fenn a Szigeti Tűzoltótársulással és a Csatornázási Társulással szemben.</t>
  </si>
  <si>
    <t>Új bölcsőde a kisgyermekes családokért (KMOP-4.5.2-11-2012-0006)</t>
  </si>
  <si>
    <t>Szigetmonostor Község Önkormányzata nem rendelkezik hitellel, kölcsönnel és nem is tervezi annak felvételét.</t>
  </si>
  <si>
    <t>Összesen:</t>
  </si>
  <si>
    <t>Szigetmonostor Község Önkormányzatának és költségvetési szerveinek egységes rovatrend szerinti költségvetési mérlege közgazdasági tagolásban</t>
  </si>
  <si>
    <t>Az Önkormányzat Áht. 29/A. § szerinti tervszámok és eltéréseik bemutatása kiadások</t>
  </si>
  <si>
    <t>Az Önkormányzat Áht. 29/A. § szerinti tervszámok és eltéréseik bemutatása bevételek</t>
  </si>
  <si>
    <t>Az Önkormányzat középtávú tervezése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</si>
  <si>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</si>
  <si>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</si>
  <si>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</si>
  <si>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</si>
  <si>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</si>
  <si>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</si>
  <si>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</si>
  <si>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</si>
  <si>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</si>
  <si>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</si>
  <si>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</si>
  <si>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</si>
  <si>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</si>
  <si>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</si>
  <si>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</si>
  <si>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</si>
  <si>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</si>
  <si>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</si>
  <si>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</si>
  <si>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</si>
  <si>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</si>
  <si>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</si>
  <si>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</si>
  <si>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</si>
  <si>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</si>
  <si>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</si>
  <si>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</si>
  <si>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</si>
  <si>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</si>
  <si>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</si>
  <si>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</si>
  <si>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Foglalkoztatottak létszáma (fő)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</si>
  <si>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</si>
  <si>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</si>
  <si>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</si>
  <si>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</si>
  <si>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</si>
  <si>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</si>
  <si>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</si>
  <si>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</si>
  <si>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</si>
  <si>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</si>
  <si>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</si>
  <si>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</si>
  <si>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</si>
  <si>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</si>
  <si>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</si>
  <si>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</si>
  <si>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</si>
  <si>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</si>
  <si>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</si>
  <si>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</si>
  <si>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</si>
  <si>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</si>
  <si>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</si>
  <si>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</si>
  <si>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</si>
  <si>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</si>
  <si>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</si>
  <si>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</t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</si>
  <si>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Szigetmonostor Község Önkormányzata</t>
    </r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</si>
  <si>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Nyitnikék Óvoda</t>
    </r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</si>
  <si>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Szigetmonostor Faluház</t>
    </r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</si>
  <si>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Szigetmonostori Polgármesteri Hivatal</t>
    </r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</si>
  <si>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</si>
  <si>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</si>
  <si>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</si>
  <si>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</si>
  <si>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</si>
  <si>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</si>
  <si>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</si>
  <si>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</si>
  <si>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</si>
  <si>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</si>
  <si>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</si>
  <si>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</si>
  <si>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</si>
  <si>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</si>
  <si>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</si>
  <si>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</si>
  <si>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</si>
  <si>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</si>
  <si>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</si>
  <si>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</si>
  <si>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</si>
  <si>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</si>
  <si>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</si>
  <si>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</si>
  <si>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</si>
  <si>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</si>
  <si>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</si>
  <si>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</si>
  <si>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</si>
  <si>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</si>
  <si>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</si>
  <si>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</si>
  <si>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</si>
  <si>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</si>
  <si>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</si>
  <si>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</si>
  <si>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</si>
  <si>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</si>
  <si>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</si>
  <si>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</si>
  <si>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</si>
  <si>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</si>
  <si>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</si>
  <si>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</si>
  <si>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</si>
  <si>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</si>
  <si>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</si>
  <si>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</si>
  <si>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</si>
  <si>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</si>
  <si>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</si>
  <si>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</si>
  <si>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</si>
  <si>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</si>
  <si>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</si>
  <si>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</si>
  <si>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</si>
  <si>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</si>
  <si>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</si>
  <si>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</si>
  <si>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</si>
  <si>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</si>
  <si>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</si>
  <si>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</si>
  <si>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</si>
  <si>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</si>
  <si>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</si>
  <si>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</si>
  <si>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</si>
  <si>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</si>
  <si>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</si>
  <si>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</si>
  <si>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</si>
  <si>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</si>
  <si>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</si>
  <si>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</si>
  <si>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</si>
  <si>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</si>
  <si>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</si>
  <si>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</si>
  <si>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</si>
  <si>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</si>
  <si>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</si>
  <si>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</si>
  <si>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</si>
  <si>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</si>
  <si>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</si>
  <si>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</si>
  <si>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</si>
  <si>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</si>
  <si>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</si>
  <si>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</si>
  <si>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</si>
  <si>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</si>
  <si>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</si>
  <si>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</si>
  <si>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</si>
  <si>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</si>
  <si>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</si>
  <si>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</si>
  <si>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</si>
  <si>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</si>
  <si>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</si>
  <si>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</si>
  <si>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</si>
  <si>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</si>
  <si>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</si>
  <si>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</si>
  <si>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</si>
  <si>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</si>
  <si>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</si>
  <si>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</si>
  <si>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</si>
  <si>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</si>
  <si>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</si>
  <si>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</si>
  <si>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</si>
  <si>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</si>
  <si>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</si>
  <si>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</si>
  <si>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</si>
  <si>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</si>
  <si>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</si>
  <si>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</si>
  <si>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</si>
  <si>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</si>
  <si>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</si>
  <si>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</si>
  <si>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</si>
  <si>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</si>
  <si>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</si>
  <si>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</si>
  <si>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</si>
  <si>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</si>
  <si>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</si>
  <si>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</si>
  <si>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</si>
  <si>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</si>
  <si>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</si>
  <si>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</si>
  <si>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</si>
  <si>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</si>
  <si>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</si>
  <si>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</si>
  <si>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</si>
  <si>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</si>
  <si>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</si>
  <si>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</si>
  <si>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</si>
  <si>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</si>
  <si>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</si>
  <si>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</si>
  <si>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</si>
  <si>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</si>
  <si>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</si>
  <si>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</si>
  <si>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</si>
  <si>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</si>
  <si>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</si>
  <si>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</si>
  <si>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</si>
  <si>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</si>
  <si>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</si>
  <si>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</si>
  <si>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</si>
  <si>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</si>
  <si>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</si>
  <si>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</si>
  <si>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</si>
  <si>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</si>
  <si>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</si>
  <si>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</si>
  <si>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</si>
  <si>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</si>
  <si>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</si>
  <si>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</si>
  <si>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</si>
  <si>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</si>
  <si>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</si>
  <si>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</si>
  <si>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</si>
  <si>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</si>
  <si>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</si>
  <si>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</si>
  <si>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</si>
  <si>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</si>
  <si>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</si>
  <si>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</si>
  <si>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</si>
  <si>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</si>
  <si>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</si>
  <si>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</si>
  <si>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</si>
  <si>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</si>
  <si>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</si>
  <si>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</si>
  <si>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</si>
  <si>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</si>
  <si>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</si>
  <si>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</si>
  <si>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</si>
  <si>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</si>
  <si>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</si>
  <si>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</si>
  <si>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</si>
  <si>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</si>
  <si>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</si>
  <si>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</si>
  <si>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</si>
  <si>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</si>
  <si>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</si>
  <si>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</si>
  <si>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</si>
  <si>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</si>
  <si>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</si>
  <si>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</si>
  <si>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</si>
  <si>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</si>
  <si>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</si>
  <si>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</si>
  <si>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</si>
  <si>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</si>
  <si>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</si>
  <si>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</si>
  <si>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</si>
  <si>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</si>
  <si>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</si>
  <si>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</si>
  <si>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</si>
  <si>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</si>
  <si>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</si>
  <si>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</si>
  <si>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</si>
  <si>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</si>
  <si>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</si>
  <si>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</si>
  <si>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</si>
  <si>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</si>
  <si>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</si>
  <si>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</si>
  <si>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</si>
  <si>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</si>
  <si>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</si>
  <si>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</si>
  <si>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</si>
  <si>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</si>
  <si>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</si>
  <si>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</si>
  <si>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</si>
  <si>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</si>
  <si>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</si>
  <si>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</si>
  <si>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</si>
  <si>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</si>
  <si>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</si>
  <si>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</si>
  <si>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</si>
  <si>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</si>
  <si>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</si>
  <si>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</si>
  <si>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</si>
  <si>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</si>
  <si>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</si>
  <si>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</si>
  <si>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</si>
  <si>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</si>
  <si>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</si>
  <si>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</si>
  <si>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</si>
  <si>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</si>
  <si>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</si>
  <si>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</si>
  <si>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</si>
  <si>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</si>
  <si>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</si>
  <si>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</si>
  <si>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</si>
  <si>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</si>
  <si>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</si>
  <si>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</si>
  <si>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</si>
  <si>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</si>
  <si>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</si>
  <si>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</si>
  <si>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</si>
  <si>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</si>
  <si>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</si>
  <si>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</si>
  <si>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</si>
  <si>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</si>
  <si>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</si>
  <si>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</si>
  <si>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</si>
  <si>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</si>
  <si>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</si>
  <si>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</si>
  <si>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</si>
  <si>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</si>
  <si>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</si>
  <si>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</si>
  <si>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</si>
  <si>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</si>
  <si>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</si>
  <si>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</si>
  <si>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</si>
  <si>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</si>
  <si>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</si>
  <si>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</si>
  <si>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</si>
  <si>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</si>
  <si>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</si>
  <si>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</si>
  <si>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Önkormányzat 2016. évi költségvetése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</si>
  <si>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</si>
  <si>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</si>
  <si>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</si>
  <si>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</si>
  <si>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</si>
  <si>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</si>
  <si>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</si>
  <si>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</si>
  <si>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</si>
  <si>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</si>
  <si>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</si>
  <si>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</si>
  <si>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</si>
  <si>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</si>
  <si>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</si>
  <si>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</si>
  <si>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</si>
  <si>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</si>
  <si>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</si>
  <si>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</si>
  <si>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</si>
  <si>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</si>
  <si>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</si>
  <si>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</si>
  <si>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</si>
  <si>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</si>
  <si>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</si>
  <si>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</si>
  <si>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</si>
  <si>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</si>
  <si>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</si>
  <si>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</si>
  <si>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</si>
  <si>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</si>
  <si>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</si>
  <si>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</si>
  <si>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</si>
  <si>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</si>
  <si>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</si>
  <si>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</si>
  <si>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</si>
  <si>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</si>
  <si>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</si>
  <si>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</si>
  <si>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</si>
  <si>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</si>
  <si>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</si>
  <si>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</si>
  <si>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</si>
  <si>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</si>
  <si>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</si>
  <si>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</si>
  <si>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</si>
  <si>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</si>
  <si>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</si>
  <si>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</si>
  <si>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</si>
  <si>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</si>
  <si>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</si>
  <si>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</si>
  <si>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</si>
  <si>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</si>
  <si>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</si>
  <si>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</si>
  <si>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</si>
  <si>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</si>
  <si>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</si>
  <si>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</si>
  <si>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</si>
  <si>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</si>
  <si>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</si>
  <si>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</si>
  <si>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</si>
  <si>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</si>
  <si>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</si>
  <si>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</si>
  <si>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</si>
  <si>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</si>
  <si>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</si>
  <si>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</si>
  <si>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</si>
  <si>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</si>
  <si>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</si>
  <si>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</si>
  <si>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</si>
  <si>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</si>
  <si>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</si>
  <si>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</si>
  <si>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</si>
  <si>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</si>
  <si>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</si>
  <si>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</si>
  <si>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</si>
  <si>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</si>
  <si>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</si>
  <si>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</si>
  <si>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</si>
  <si>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</si>
  <si>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</si>
  <si>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</si>
  <si>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</si>
  <si>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</si>
  <si>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</si>
  <si>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</si>
  <si>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</si>
  <si>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</si>
  <si>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</si>
  <si>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</si>
  <si>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</si>
  <si>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</si>
  <si>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</si>
  <si>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</si>
  <si>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</si>
  <si>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</si>
  <si>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</si>
  <si>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</si>
  <si>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</si>
  <si>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</si>
  <si>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</si>
  <si>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</si>
  <si>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</si>
  <si>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</si>
  <si>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</si>
  <si>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</si>
  <si>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</si>
  <si>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</si>
  <si>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</si>
  <si>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</si>
  <si>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</si>
  <si>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</si>
  <si>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</si>
  <si>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</si>
  <si>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</si>
  <si>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</si>
  <si>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</si>
  <si>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</si>
  <si>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</si>
  <si>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</si>
  <si>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</si>
  <si>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</si>
  <si>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</si>
  <si>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</si>
  <si>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</si>
  <si>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</si>
  <si>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</si>
  <si>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</si>
  <si>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</si>
  <si>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</si>
  <si>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</si>
  <si>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</si>
  <si>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</si>
  <si>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</si>
  <si>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</si>
  <si>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</si>
  <si>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Szigetmonostori Bölcsőde</t>
    </r>
  </si>
  <si>
    <t>Szigetmonostori Bölcsőde egységes rovatrend szerinti költségvetési mérlege közgazdasági tagolásban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</si>
  <si>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</si>
  <si>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</si>
  <si>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</si>
  <si>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</si>
  <si>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</si>
  <si>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</si>
  <si>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</si>
  <si>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</si>
  <si>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</si>
  <si>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</si>
  <si>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</si>
  <si>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</si>
  <si>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</si>
  <si>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</si>
  <si>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</si>
  <si>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</si>
  <si>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</si>
  <si>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</si>
  <si>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</si>
  <si>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</si>
  <si>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</si>
  <si>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</si>
  <si>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</si>
  <si>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</si>
  <si>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</si>
  <si>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</si>
  <si>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</si>
  <si>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</si>
  <si>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</si>
  <si>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</si>
  <si>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</si>
  <si>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</si>
  <si>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</si>
  <si>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</si>
  <si>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</si>
  <si>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</si>
  <si>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</si>
  <si>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</si>
  <si>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</si>
  <si>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</si>
  <si>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</si>
  <si>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</si>
  <si>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</si>
  <si>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</si>
  <si>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Napvitorla kifeszítése homokozók fölé oszlopokkal a Belső udvaron</t>
  </si>
  <si>
    <t>Búbos kemence építése 1 db</t>
  </si>
  <si>
    <t>Kerti sütésre alkalmas tűzrakóhely kialakítása, telepítése 4 db</t>
  </si>
  <si>
    <t xml:space="preserve">Rönk ülőke akácfából (világosbarna) 40db </t>
  </si>
  <si>
    <t xml:space="preserve">Akácrönkpadok (180cm, színtelen fa olajjal kezelve) </t>
  </si>
  <si>
    <t>Csatorna önrész támogatása lakosoknak</t>
  </si>
  <si>
    <t>Sportpálya felújítása iskolában</t>
  </si>
  <si>
    <t>Kerékpártároló iskolában</t>
  </si>
  <si>
    <t>Fűtés korszerűsítés hivatal épülete</t>
  </si>
  <si>
    <t>Parkoló kialakítása az épületben , az udvarban és kerékpártároló</t>
  </si>
  <si>
    <t>Mulcsüzem tető kialakítása</t>
  </si>
  <si>
    <t>lombszívó pótkocsira szerelhető és egy úthenger</t>
  </si>
  <si>
    <t>Közterületi fa utcabútorok és kerékpártároló</t>
  </si>
  <si>
    <t>Orvosi rendelő járda és vízelvezetés</t>
  </si>
  <si>
    <t>Járdák helyreállítása</t>
  </si>
  <si>
    <t>Játszótérre fitneszpálya kialakítása</t>
  </si>
  <si>
    <t>Gyerekjátszótér</t>
  </si>
  <si>
    <t>Ady út 1 homlokzat</t>
  </si>
  <si>
    <t>Piactér befejezése</t>
  </si>
  <si>
    <t>Szabadság tér</t>
  </si>
  <si>
    <t>Út felújítása</t>
  </si>
  <si>
    <t>Közterületfelügyelő autó</t>
  </si>
  <si>
    <t>Éjszakai kamera 2db</t>
  </si>
  <si>
    <t>Vadvirág út befejezése</t>
  </si>
  <si>
    <t>Közvilágítás korszerűsítése</t>
  </si>
  <si>
    <t>Díszkivilágítás bővítése</t>
  </si>
  <si>
    <t xml:space="preserve">240l hűtőszekrény főzőkonyha </t>
  </si>
  <si>
    <t>500l-es fagyasztószekrény konyha</t>
  </si>
  <si>
    <t>zöldséges és tejhűtő iskola konyha</t>
  </si>
  <si>
    <t>rozdamentes lábasok konyha</t>
  </si>
  <si>
    <t>csaptelepek cseréje konyha</t>
  </si>
  <si>
    <t>mosógép iskola konyha</t>
  </si>
  <si>
    <t>hőtárolós doboz</t>
  </si>
  <si>
    <t>saját bevételek 2019.</t>
  </si>
  <si>
    <t xml:space="preserve">Klímapark kialakítása a HUSK/1101/2.2.1/0158.számú Magyarország-Szlovákia Határon Átnyúló Együttműködési Program 2007-2013. keretében </t>
  </si>
  <si>
    <t>Szigetmonostor Község Önkormányzatának és költségvetési szerveinek egységes rovatrend szerinti bevételeinek együttes bemutatása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</si>
  <si>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</si>
  <si>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</si>
  <si>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</si>
  <si>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</si>
  <si>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</si>
  <si>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</si>
  <si>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</si>
  <si>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</si>
  <si>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</si>
  <si>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</si>
  <si>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>saját bevételek 2016.</t>
  </si>
  <si>
    <t>ÖNKORMÁNYZATI ELŐIRÁNYZATOK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</si>
  <si>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</si>
  <si>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</si>
  <si>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</si>
  <si>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</si>
  <si>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</si>
  <si>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</si>
  <si>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</si>
  <si>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</si>
  <si>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</si>
  <si>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</si>
  <si>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</si>
  <si>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</si>
  <si>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</si>
  <si>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</si>
  <si>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</si>
  <si>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</si>
  <si>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</si>
  <si>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</si>
  <si>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</si>
  <si>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</si>
  <si>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</si>
  <si>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</si>
  <si>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</si>
  <si>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</si>
  <si>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</si>
  <si>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</si>
  <si>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</si>
  <si>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</si>
  <si>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</si>
  <si>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</si>
  <si>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</si>
  <si>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</si>
  <si>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</si>
  <si>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</si>
  <si>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</si>
  <si>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</si>
  <si>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</si>
  <si>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</si>
  <si>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</si>
  <si>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</si>
  <si>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Szigetmonostor Község Önkormányzata</t>
  </si>
  <si>
    <t>Szigetmonostor Faluház</t>
  </si>
  <si>
    <t>Szigetmonostori Polgármesteri Hivatal</t>
  </si>
  <si>
    <t xml:space="preserve">Szigetmonostori Polgármesteri Hivatal </t>
  </si>
  <si>
    <t>Nyitnikék Óvoda</t>
  </si>
  <si>
    <t>Szigetmonostori Bölcsőde egységes rovatrend szerinti kiadásainak bemutatása</t>
  </si>
  <si>
    <t>Szigetmonostori Bölcsőde egységes rovatrend szerinti bevételeinek bemutatása</t>
  </si>
  <si>
    <t>Szigetmonostori Bölcsőde</t>
  </si>
  <si>
    <t>SZIGETMONOSTOR KÖZSÉG ÖNKORMÁNYZATA ÉS KÖLTSÉGVETÉSI SZERVEI ELŐIRÁNYZATA MINDÖSSZESEN</t>
  </si>
  <si>
    <t>Konszolidásciós különbözet</t>
  </si>
  <si>
    <t>Mindösszesen</t>
  </si>
  <si>
    <t>Melléklet száma</t>
  </si>
  <si>
    <t>Melléklet címe</t>
  </si>
  <si>
    <t>Szigetmonostor Község Önkormányzatának egységes rovatrend szerinti kiadásainak bemutatása</t>
  </si>
  <si>
    <t>Szigetmonostor Faluház egységes rovatrend szerinti kiadásainak bemutatása</t>
  </si>
  <si>
    <t>Nyitnikék Óvoda egységes rovatrend szerinti kiadásainak bemutatása</t>
  </si>
  <si>
    <t>Szigetmonostori Polgármesteri Hivatal egységes rovatrend szerinti kiadásainak bemutatása</t>
  </si>
  <si>
    <t>Szigetmonostor Község Önkormányzatának egységes rovatrend szerinti bevételeinek bemutatása</t>
  </si>
  <si>
    <t>Szigetmonostor Faluház egységes rovatrend szerinti bevételeinek bemutatása</t>
  </si>
  <si>
    <t>Nyitnikék Óvoda egységes rovatrend szerinti bevételek bemutatása</t>
  </si>
  <si>
    <t>Szigetmonostori Polgármesteri Hivatal egységes rovatrend szerinti bevételeinek bemutatása</t>
  </si>
  <si>
    <t>Az Önkormányzat és költségvetési szervei által foglalkoztatottak engedélyezett létszámának együttes bemutatása</t>
  </si>
  <si>
    <t>Az Önkormányzat és költségvetési szervei egységes rovatrend szerinti felhalmozási kiadásainak együttes bemutatása</t>
  </si>
  <si>
    <t>Az Önkormányzat és költségvetési szervei egységes rovatrend szerinti tartalékainak együttes bemutatása</t>
  </si>
  <si>
    <t>Az Önkormányzat és költségvetési szervei Gst. 3.§ (1) bekezdése szerinti adósságot keletkeztető ügyleteinek bemutatása</t>
  </si>
  <si>
    <t>Az Önkormányzat Gst 3.§ és 45.§ szerinti ügylete és saját bevételek bemutatása</t>
  </si>
  <si>
    <t>Az Önkormányzat európai uniós forrásból finanszírozott projetkjeinek bemutatása</t>
  </si>
  <si>
    <t>Az Önkormányzat költségvetési hiányának külső finanszírozásának bemutatása</t>
  </si>
  <si>
    <t>Az Önkormányzat és költségvetési szervei irányítószervi támogatásainak bemutatása</t>
  </si>
  <si>
    <t>Az Önkormányzat által nyújtott szociális jellegű juttatások bemutatása</t>
  </si>
  <si>
    <t>Az Önkormányzat által nyújtott visszatérítendő támogatások és kölcsönök bemutatása</t>
  </si>
  <si>
    <t>Az Önkormányzat kapott támogatásainak egységes rovatrend szerinti bemutatása</t>
  </si>
  <si>
    <t>Az Önkormányzat helyi adó és közhatalmi bevételeinek bemutatása</t>
  </si>
  <si>
    <t>Szigetmonostor Község Önkormányzatának egységes rovatrend szerinti költségvetési mérlege közgazdasági tagolásban</t>
  </si>
  <si>
    <t>Szigetmonostor Faluház egységes rovatrend szerinti költségvetési mérlege közgazdasági tagolásban</t>
  </si>
  <si>
    <t>Nyitnikék Óvoda egységes rovatrend szerinti költségvetési mérlege közgazdasági tagolásban</t>
  </si>
  <si>
    <t>Szigetmonostori Polgármesteri Hivatal egységes rovatrend szerinti költségvetési mérlege közgazdasági tagolásban</t>
  </si>
  <si>
    <t>Az Önkormányzat és költségvetési szervei egységes rovatrend szerinti előirányzat felhasználási terve</t>
  </si>
  <si>
    <t>Az Önkormányzat többéves kihatással járó döntéseinek bemutatása</t>
  </si>
  <si>
    <t>Az Önkormányzat által nyújtott közvetett támogatások bemutatása</t>
  </si>
  <si>
    <t>Szigetmonostor Község Önkormányzatának  és költségvetési szerveinek egységes rovatrend szerinti kiadásainak bemutatása</t>
  </si>
  <si>
    <t>Beruházások és felújítások ( Ft)</t>
  </si>
  <si>
    <t>Kötelező feledatok  Módosított előirányzata</t>
  </si>
  <si>
    <t>Kiadások (Ft)</t>
  </si>
  <si>
    <t>Önként vállalt feladatok Módosított előirányzata</t>
  </si>
  <si>
    <t>Kiadások ( Ft)</t>
  </si>
  <si>
    <t>Bevételek (Ft)</t>
  </si>
  <si>
    <t>Bevételek ( Ft)</t>
  </si>
  <si>
    <t>Kötelező feladatok Teljesítése</t>
  </si>
  <si>
    <t>Általános- és céltartalékok (Ft)</t>
  </si>
  <si>
    <t>A költségvetési év azon fejlesztési céljai, amelyek megvalósításához a Gst. 3. § (1) bekezdése szerinti adósságot keletkeztető ügylet megkötése válik vagy válhat szükségessé (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</si>
  <si>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</si>
  <si>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Az európai uniós forrásból finanszírozott támogatással megvalósuló programok, projektek kiadásai, bevételei, valamint a helyi önkormányzat ilyen projektekhez történő hozzájárulásai ( Ft)</t>
  </si>
  <si>
    <t>A költségvetési hiány külső finanszírozására vagy a költségvetési többlet felhasználására szolgáló finanszírozási bevételek és kiadások működési és felhalmozási cél szerinti tagolásban ( Ft)</t>
  </si>
  <si>
    <t>Irányító szervi támogatások folyósítása ( Ft)</t>
  </si>
  <si>
    <t>Támogatások, kölcsönök nyújtása és törlesztése ( Ft)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</si>
</sst>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\ _F_t_-;\-* #,##0.000\ _F_t_-;_-* &quot;-&quot;??\ _F_t_-;_-@_-"/>
    <numFmt numFmtId="177" formatCode="_-* #,##0.0000\ _F_t_-;\-* #,##0.0000\ _F_t_-;_-* &quot;-&quot;??\ _F_t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1" fillId="21" borderId="7" applyNumberFormat="0" applyFon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>
      <alignment/>
      <protection/>
    </xf>
    <xf numFmtId="0" fontId="6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9" borderId="1" applyNumberFormat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2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175" fontId="0" fillId="0" borderId="10" xfId="40" applyNumberFormat="1" applyFont="1" applyBorder="1" applyAlignment="1">
      <alignment/>
    </xf>
    <xf numFmtId="0" fontId="0" fillId="0" borderId="0" xfId="0" applyAlignment="1">
      <alignment wrapText="1"/>
    </xf>
    <xf numFmtId="175" fontId="0" fillId="0" borderId="0" xfId="40" applyNumberFormat="1" applyFont="1" applyAlignment="1">
      <alignment/>
    </xf>
    <xf numFmtId="175" fontId="5" fillId="0" borderId="10" xfId="40" applyNumberFormat="1" applyFont="1" applyBorder="1" applyAlignment="1">
      <alignment horizontal="center" wrapText="1"/>
    </xf>
    <xf numFmtId="175" fontId="15" fillId="0" borderId="10" xfId="40" applyNumberFormat="1" applyFont="1" applyBorder="1" applyAlignment="1">
      <alignment/>
    </xf>
    <xf numFmtId="175" fontId="8" fillId="0" borderId="10" xfId="40" applyNumberFormat="1" applyFont="1" applyFill="1" applyBorder="1" applyAlignment="1">
      <alignment horizontal="left" vertical="center" wrapText="1"/>
    </xf>
    <xf numFmtId="175" fontId="7" fillId="0" borderId="10" xfId="40" applyNumberFormat="1" applyFont="1" applyFill="1" applyBorder="1" applyAlignment="1">
      <alignment horizontal="left" vertical="center" wrapText="1"/>
    </xf>
    <xf numFmtId="175" fontId="8" fillId="0" borderId="10" xfId="40" applyNumberFormat="1" applyFont="1" applyFill="1" applyBorder="1" applyAlignment="1">
      <alignment horizontal="left" vertical="center"/>
    </xf>
    <xf numFmtId="175" fontId="7" fillId="0" borderId="10" xfId="40" applyNumberFormat="1" applyFont="1" applyFill="1" applyBorder="1" applyAlignment="1">
      <alignment horizontal="left" vertical="center"/>
    </xf>
    <xf numFmtId="175" fontId="0" fillId="0" borderId="0" xfId="40" applyNumberFormat="1" applyFont="1" applyBorder="1" applyAlignment="1">
      <alignment/>
    </xf>
    <xf numFmtId="175" fontId="0" fillId="0" borderId="10" xfId="0" applyNumberFormat="1" applyBorder="1" applyAlignment="1">
      <alignment/>
    </xf>
    <xf numFmtId="175" fontId="5" fillId="0" borderId="10" xfId="40" applyNumberFormat="1" applyFont="1" applyFill="1" applyBorder="1" applyAlignment="1">
      <alignment horizontal="center" wrapText="1"/>
    </xf>
    <xf numFmtId="175" fontId="5" fillId="0" borderId="10" xfId="40" applyNumberFormat="1" applyFont="1" applyBorder="1" applyAlignment="1">
      <alignment horizontal="center" wrapText="1"/>
    </xf>
    <xf numFmtId="175" fontId="5" fillId="0" borderId="10" xfId="40" applyNumberFormat="1" applyFont="1" applyFill="1" applyBorder="1" applyAlignment="1">
      <alignment horizontal="center" wrapText="1"/>
    </xf>
    <xf numFmtId="175" fontId="15" fillId="0" borderId="10" xfId="40" applyNumberFormat="1" applyFont="1" applyBorder="1" applyAlignment="1">
      <alignment/>
    </xf>
    <xf numFmtId="175" fontId="0" fillId="37" borderId="10" xfId="40" applyNumberFormat="1" applyFont="1" applyFill="1" applyBorder="1" applyAlignment="1">
      <alignment/>
    </xf>
    <xf numFmtId="175" fontId="5" fillId="0" borderId="10" xfId="40" applyNumberFormat="1" applyFont="1" applyFill="1" applyBorder="1" applyAlignment="1">
      <alignment horizontal="center" wrapText="1"/>
    </xf>
    <xf numFmtId="175" fontId="2" fillId="0" borderId="10" xfId="0" applyNumberFormat="1" applyFont="1" applyFill="1" applyBorder="1" applyAlignment="1">
      <alignment horizontal="left" vertical="center"/>
    </xf>
    <xf numFmtId="175" fontId="3" fillId="0" borderId="10" xfId="0" applyNumberFormat="1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175" fontId="0" fillId="36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175" fontId="27" fillId="0" borderId="10" xfId="40" applyNumberFormat="1" applyFont="1" applyBorder="1" applyAlignment="1">
      <alignment/>
    </xf>
    <xf numFmtId="0" fontId="2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175" fontId="8" fillId="0" borderId="10" xfId="4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5" fontId="5" fillId="0" borderId="10" xfId="40" applyNumberFormat="1" applyFont="1" applyBorder="1" applyAlignment="1">
      <alignment/>
    </xf>
    <xf numFmtId="175" fontId="5" fillId="0" borderId="10" xfId="40" applyNumberFormat="1" applyFont="1" applyBorder="1" applyAlignment="1">
      <alignment/>
    </xf>
    <xf numFmtId="175" fontId="4" fillId="0" borderId="10" xfId="40" applyNumberFormat="1" applyFont="1" applyBorder="1" applyAlignment="1">
      <alignment/>
    </xf>
    <xf numFmtId="175" fontId="5" fillId="0" borderId="10" xfId="40" applyNumberFormat="1" applyFont="1" applyBorder="1" applyAlignment="1">
      <alignment/>
    </xf>
    <xf numFmtId="0" fontId="5" fillId="0" borderId="10" xfId="0" applyFont="1" applyBorder="1" applyAlignment="1">
      <alignment/>
    </xf>
    <xf numFmtId="175" fontId="5" fillId="0" borderId="10" xfId="4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175" fontId="5" fillId="0" borderId="10" xfId="40" applyNumberFormat="1" applyFont="1" applyBorder="1" applyAlignment="1">
      <alignment horizontal="center" vertical="center" wrapText="1"/>
    </xf>
    <xf numFmtId="175" fontId="4" fillId="0" borderId="10" xfId="40" applyNumberFormat="1" applyFont="1" applyBorder="1" applyAlignment="1">
      <alignment horizontal="center" vertical="center" wrapText="1"/>
    </xf>
    <xf numFmtId="175" fontId="4" fillId="0" borderId="10" xfId="40" applyNumberFormat="1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175" fontId="4" fillId="0" borderId="10" xfId="40" applyNumberFormat="1" applyFont="1" applyFill="1" applyBorder="1" applyAlignment="1">
      <alignment/>
    </xf>
    <xf numFmtId="175" fontId="27" fillId="0" borderId="0" xfId="40" applyNumberFormat="1" applyFont="1" applyAlignment="1">
      <alignment/>
    </xf>
    <xf numFmtId="175" fontId="8" fillId="0" borderId="10" xfId="40" applyNumberFormat="1" applyFont="1" applyFill="1" applyBorder="1" applyAlignment="1">
      <alignment horizontal="center" wrapText="1"/>
    </xf>
    <xf numFmtId="175" fontId="14" fillId="0" borderId="10" xfId="40" applyNumberFormat="1" applyFont="1" applyFill="1" applyBorder="1" applyAlignment="1">
      <alignment horizontal="center" wrapText="1"/>
    </xf>
    <xf numFmtId="175" fontId="12" fillId="0" borderId="0" xfId="40" applyNumberFormat="1" applyFont="1" applyAlignment="1">
      <alignment horizontal="center"/>
    </xf>
    <xf numFmtId="175" fontId="12" fillId="0" borderId="0" xfId="40" applyNumberFormat="1" applyFont="1" applyAlignment="1">
      <alignment horizontal="center" wrapText="1"/>
    </xf>
    <xf numFmtId="175" fontId="15" fillId="34" borderId="10" xfId="40" applyNumberFormat="1" applyFont="1" applyFill="1" applyBorder="1" applyAlignment="1">
      <alignment/>
    </xf>
    <xf numFmtId="175" fontId="6" fillId="0" borderId="10" xfId="40" applyNumberFormat="1" applyFont="1" applyFill="1" applyBorder="1" applyAlignment="1">
      <alignment horizontal="left" vertical="center" wrapText="1"/>
    </xf>
    <xf numFmtId="175" fontId="18" fillId="34" borderId="10" xfId="40" applyNumberFormat="1" applyFont="1" applyFill="1" applyBorder="1" applyAlignment="1">
      <alignment/>
    </xf>
    <xf numFmtId="0" fontId="28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27" fillId="0" borderId="10" xfId="0" applyFont="1" applyBorder="1" applyAlignment="1">
      <alignment/>
    </xf>
    <xf numFmtId="175" fontId="0" fillId="0" borderId="0" xfId="40" applyNumberFormat="1" applyFont="1" applyAlignment="1">
      <alignment horizontal="center" wrapText="1"/>
    </xf>
    <xf numFmtId="175" fontId="11" fillId="0" borderId="10" xfId="4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0" fillId="0" borderId="0" xfId="0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5" fontId="1" fillId="0" borderId="0" xfId="40" applyNumberFormat="1" applyFont="1" applyAlignment="1">
      <alignment/>
    </xf>
    <xf numFmtId="175" fontId="1" fillId="0" borderId="10" xfId="40" applyNumberFormat="1" applyFont="1" applyBorder="1" applyAlignment="1">
      <alignment/>
    </xf>
    <xf numFmtId="175" fontId="1" fillId="0" borderId="0" xfId="40" applyNumberFormat="1" applyFont="1" applyBorder="1" applyAlignment="1">
      <alignment/>
    </xf>
    <xf numFmtId="175" fontId="15" fillId="0" borderId="10" xfId="40" applyNumberFormat="1" applyFont="1" applyFill="1" applyBorder="1" applyAlignment="1">
      <alignment/>
    </xf>
    <xf numFmtId="175" fontId="1" fillId="0" borderId="10" xfId="4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175" fontId="5" fillId="0" borderId="0" xfId="40" applyNumberFormat="1" applyFont="1" applyFill="1" applyBorder="1" applyAlignment="1">
      <alignment horizontal="center" wrapText="1"/>
    </xf>
    <xf numFmtId="175" fontId="1" fillId="0" borderId="0" xfId="40" applyNumberFormat="1" applyFont="1" applyFill="1" applyBorder="1" applyAlignment="1">
      <alignment/>
    </xf>
    <xf numFmtId="175" fontId="27" fillId="0" borderId="0" xfId="40" applyNumberFormat="1" applyFont="1" applyFill="1" applyBorder="1" applyAlignment="1">
      <alignment/>
    </xf>
    <xf numFmtId="175" fontId="0" fillId="0" borderId="0" xfId="0" applyNumberForma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%20%20&#201;VI%20Z&#193;RSZ&#193;MAD&#193;SI%20RENDELET%20MELL&#201;KLETE%20(2017.05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"/>
      <sheetName val="1.kiemelt ei"/>
      <sheetName val="2.kiadások Ök"/>
      <sheetName val="3.kiadások Faluház "/>
      <sheetName val="4.kiadások Óvoda"/>
      <sheetName val="5.kiadások PMH"/>
      <sheetName val="6.Bölcsőde"/>
      <sheetName val="7.kiadások összesen"/>
      <sheetName val="8.bevételek ÖK"/>
      <sheetName val="9.bevételek Faluház"/>
      <sheetName val="10.bevételek Óvoda"/>
      <sheetName val="11.bevételek PMH"/>
      <sheetName val="12.bevételek bölcsőde"/>
      <sheetName val="13.bevételek összesen"/>
      <sheetName val="14.létszám"/>
      <sheetName val="15.beruházások felújítások"/>
      <sheetName val="16.tartalékok"/>
      <sheetName val="17.stabilitási 1"/>
      <sheetName val="18.stabilitási 2"/>
      <sheetName val="19.EU projektek"/>
      <sheetName val="20.hitelek"/>
      <sheetName val="21.finanszírozás"/>
      <sheetName val="22.szociális kiadások"/>
      <sheetName val="23.átadott"/>
      <sheetName val="24.átvett"/>
      <sheetName val="25. helyi adók"/>
      <sheetName val="26.MÉRLEG ÖK"/>
      <sheetName val="27.MÉRLEG Faluház"/>
      <sheetName val="28.MÉRLEG Óvoda"/>
      <sheetName val="29.MÉRLEG PMH"/>
      <sheetName val="30.Bölcsőde "/>
      <sheetName val="31.MÉRLEG összesen"/>
      <sheetName val="32.TÖBB ÉVES"/>
      <sheetName val="33.KÖZVETETT"/>
      <sheetName val="34.GÖRDÜLŐ"/>
      <sheetName val="35. maradav. kimutatás"/>
      <sheetName val="36.pmh vagyonmérleg"/>
      <sheetName val="37. óvoda vagyonmérleg"/>
      <sheetName val="38. faluház vagyonmérleg"/>
      <sheetName val="39. bölcsőde vagyonmérleg"/>
      <sheetName val="40.ök vagyonmérleg"/>
      <sheetName val="41. pmh eredmény"/>
      <sheetName val="42. óvoda eredmény"/>
      <sheetName val="43.faluház eredménykimutatás"/>
      <sheetName val="44. bölcsőde eredménykimutatás"/>
      <sheetName val="45. ök eredmény"/>
      <sheetName val="46. vagyonkimutat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41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19.57421875" style="77" customWidth="1"/>
    <col min="2" max="2" width="9.140625" style="77" customWidth="1"/>
  </cols>
  <sheetData>
    <row r="1" spans="1:2" ht="15">
      <c r="A1" s="159" t="s">
        <v>686</v>
      </c>
      <c r="B1" s="159" t="s">
        <v>687</v>
      </c>
    </row>
    <row r="2" spans="1:2" ht="15">
      <c r="A2" s="160">
        <v>1</v>
      </c>
      <c r="B2" s="161" t="s">
        <v>491</v>
      </c>
    </row>
    <row r="3" spans="1:2" ht="15">
      <c r="A3" s="160">
        <v>2</v>
      </c>
      <c r="B3" s="162" t="s">
        <v>715</v>
      </c>
    </row>
    <row r="4" spans="1:2" ht="15">
      <c r="A4" s="160">
        <v>3</v>
      </c>
      <c r="B4" s="162" t="s">
        <v>688</v>
      </c>
    </row>
    <row r="5" spans="1:2" ht="15">
      <c r="A5" s="160">
        <v>4</v>
      </c>
      <c r="B5" s="162" t="s">
        <v>689</v>
      </c>
    </row>
    <row r="6" spans="1:2" ht="15">
      <c r="A6" s="160">
        <v>5</v>
      </c>
      <c r="B6" s="162" t="s">
        <v>690</v>
      </c>
    </row>
    <row r="7" spans="1:2" ht="15">
      <c r="A7" s="160">
        <v>6</v>
      </c>
      <c r="B7" s="162" t="s">
        <v>691</v>
      </c>
    </row>
    <row r="8" spans="1:2" ht="15">
      <c r="A8" s="160">
        <v>7</v>
      </c>
      <c r="B8" s="162" t="s">
        <v>680</v>
      </c>
    </row>
    <row r="9" spans="1:2" ht="15">
      <c r="A9" s="160">
        <v>8</v>
      </c>
      <c r="B9" s="162" t="s">
        <v>622</v>
      </c>
    </row>
    <row r="10" spans="1:2" ht="15">
      <c r="A10" s="160">
        <v>9</v>
      </c>
      <c r="B10" s="162" t="s">
        <v>692</v>
      </c>
    </row>
    <row r="11" spans="1:2" ht="15">
      <c r="A11" s="160">
        <v>10</v>
      </c>
      <c r="B11" s="162" t="s">
        <v>693</v>
      </c>
    </row>
    <row r="12" spans="1:2" ht="15">
      <c r="A12" s="160">
        <v>11</v>
      </c>
      <c r="B12" s="162" t="s">
        <v>694</v>
      </c>
    </row>
    <row r="13" spans="1:2" ht="15">
      <c r="A13" s="160">
        <v>12</v>
      </c>
      <c r="B13" s="162" t="s">
        <v>695</v>
      </c>
    </row>
    <row r="14" spans="1:2" ht="15">
      <c r="A14" s="160">
        <v>13</v>
      </c>
      <c r="B14" s="162" t="s">
        <v>681</v>
      </c>
    </row>
    <row r="15" spans="1:2" ht="15">
      <c r="A15" s="160">
        <v>14</v>
      </c>
      <c r="B15" s="162" t="s">
        <v>696</v>
      </c>
    </row>
    <row r="16" spans="1:2" ht="15">
      <c r="A16" s="160">
        <v>15</v>
      </c>
      <c r="B16" s="162" t="s">
        <v>697</v>
      </c>
    </row>
    <row r="17" spans="1:2" ht="15">
      <c r="A17" s="160">
        <v>16</v>
      </c>
      <c r="B17" s="162" t="s">
        <v>698</v>
      </c>
    </row>
    <row r="18" spans="1:2" ht="15">
      <c r="A18" s="160">
        <v>17</v>
      </c>
      <c r="B18" s="162" t="s">
        <v>699</v>
      </c>
    </row>
    <row r="19" spans="1:2" ht="15">
      <c r="A19" s="160">
        <v>18</v>
      </c>
      <c r="B19" s="162" t="s">
        <v>700</v>
      </c>
    </row>
    <row r="20" spans="1:2" ht="15">
      <c r="A20" s="160">
        <v>19</v>
      </c>
      <c r="B20" s="162" t="s">
        <v>701</v>
      </c>
    </row>
    <row r="21" spans="1:2" ht="15">
      <c r="A21" s="160">
        <v>20</v>
      </c>
      <c r="B21" s="162" t="s">
        <v>702</v>
      </c>
    </row>
    <row r="22" spans="1:2" ht="15">
      <c r="A22" s="160">
        <v>21</v>
      </c>
      <c r="B22" s="162" t="s">
        <v>703</v>
      </c>
    </row>
    <row r="23" spans="1:2" ht="15">
      <c r="A23" s="160">
        <v>22</v>
      </c>
      <c r="B23" s="162" t="s">
        <v>704</v>
      </c>
    </row>
    <row r="24" spans="1:2" ht="15">
      <c r="A24" s="160">
        <v>23</v>
      </c>
      <c r="B24" s="162" t="s">
        <v>705</v>
      </c>
    </row>
    <row r="25" spans="1:2" ht="15">
      <c r="A25" s="160">
        <v>24</v>
      </c>
      <c r="B25" s="162" t="s">
        <v>706</v>
      </c>
    </row>
    <row r="26" spans="1:2" ht="15">
      <c r="A26" s="160">
        <v>25</v>
      </c>
      <c r="B26" s="162" t="s">
        <v>707</v>
      </c>
    </row>
    <row r="27" spans="1:2" ht="15">
      <c r="A27" s="160">
        <v>26</v>
      </c>
      <c r="B27" s="162" t="s">
        <v>6</v>
      </c>
    </row>
    <row r="28" spans="1:2" ht="15">
      <c r="A28" s="160">
        <v>27</v>
      </c>
      <c r="B28" s="162" t="s">
        <v>709</v>
      </c>
    </row>
    <row r="29" spans="1:2" ht="15">
      <c r="A29" s="160">
        <v>28</v>
      </c>
      <c r="B29" s="162" t="s">
        <v>710</v>
      </c>
    </row>
    <row r="30" spans="1:2" ht="15">
      <c r="A30" s="160">
        <v>29</v>
      </c>
      <c r="B30" s="162" t="s">
        <v>711</v>
      </c>
    </row>
    <row r="31" spans="1:2" ht="15">
      <c r="A31" s="160">
        <v>30</v>
      </c>
      <c r="B31" s="162" t="s">
        <v>542</v>
      </c>
    </row>
    <row r="32" spans="1:2" ht="15">
      <c r="A32" s="160">
        <v>31</v>
      </c>
      <c r="B32" s="162" t="s">
        <v>708</v>
      </c>
    </row>
    <row r="33" spans="1:2" ht="15">
      <c r="A33" s="160">
        <v>32</v>
      </c>
      <c r="B33" s="162" t="s">
        <v>712</v>
      </c>
    </row>
    <row r="34" spans="1:2" ht="15">
      <c r="A34" s="160">
        <v>33</v>
      </c>
      <c r="B34" s="162" t="s">
        <v>713</v>
      </c>
    </row>
    <row r="35" spans="1:2" ht="15">
      <c r="A35" s="160">
        <v>34</v>
      </c>
      <c r="B35" s="162" t="s">
        <v>714</v>
      </c>
    </row>
    <row r="36" spans="1:2" ht="15">
      <c r="A36" s="160">
        <v>35</v>
      </c>
      <c r="B36" s="162" t="s">
        <v>7</v>
      </c>
    </row>
    <row r="37" spans="1:2" ht="15">
      <c r="A37" s="160">
        <v>36</v>
      </c>
      <c r="B37" s="162" t="s">
        <v>8</v>
      </c>
    </row>
    <row r="38" spans="1:2" ht="15">
      <c r="A38" s="160">
        <v>37</v>
      </c>
      <c r="B38" s="162" t="s">
        <v>9</v>
      </c>
    </row>
    <row r="39" ht="15">
      <c r="A39" s="160"/>
    </row>
    <row r="40" ht="15">
      <c r="A40" s="160"/>
    </row>
    <row r="41" ht="15">
      <c r="A41" s="160"/>
    </row>
  </sheetData>
  <sheetProtection/>
  <printOptions/>
  <pageMargins left="0.21" right="0.32" top="0.59" bottom="0.47" header="0.25" footer="0.31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96"/>
  <sheetViews>
    <sheetView zoomScale="80" zoomScaleNormal="80" zoomScalePageLayoutView="0" workbookViewId="0" topLeftCell="A57">
      <selection activeCell="C96" sqref="C96:D96"/>
    </sheetView>
  </sheetViews>
  <sheetFormatPr defaultColWidth="9.140625" defaultRowHeight="15"/>
  <cols>
    <col min="1" max="1" width="92.57421875" style="0" customWidth="1"/>
    <col min="3" max="3" width="15.57421875" style="103" customWidth="1"/>
    <col min="4" max="4" width="15.28125" style="103" customWidth="1"/>
    <col min="5" max="5" width="15.8515625" style="103" customWidth="1"/>
    <col min="6" max="6" width="17.421875" style="103" customWidth="1"/>
    <col min="7" max="7" width="18.140625" style="0" customWidth="1"/>
    <col min="10" max="10" width="9.140625" style="23" customWidth="1"/>
  </cols>
  <sheetData>
    <row r="1" spans="1:6" ht="24" customHeight="1">
      <c r="A1" s="178" t="s">
        <v>386</v>
      </c>
      <c r="B1" s="183"/>
      <c r="C1" s="183"/>
      <c r="D1" s="183"/>
      <c r="E1" s="183"/>
      <c r="F1" s="180"/>
    </row>
    <row r="2" spans="1:6" ht="24" customHeight="1">
      <c r="A2" s="182" t="s">
        <v>722</v>
      </c>
      <c r="B2" s="179"/>
      <c r="C2" s="179"/>
      <c r="D2" s="179"/>
      <c r="E2" s="179"/>
      <c r="F2" s="180"/>
    </row>
    <row r="3" ht="18">
      <c r="A3" s="48"/>
    </row>
    <row r="4" ht="15">
      <c r="A4" s="3" t="s">
        <v>675</v>
      </c>
    </row>
    <row r="5" spans="1:10" ht="60">
      <c r="A5" s="1" t="s">
        <v>29</v>
      </c>
      <c r="B5" s="2" t="s">
        <v>656</v>
      </c>
      <c r="C5" s="113" t="s">
        <v>723</v>
      </c>
      <c r="D5" s="113" t="s">
        <v>719</v>
      </c>
      <c r="E5" s="113" t="s">
        <v>665</v>
      </c>
      <c r="F5" s="114" t="s">
        <v>647</v>
      </c>
      <c r="J5" s="190"/>
    </row>
    <row r="6" spans="1:10" ht="15" customHeight="1">
      <c r="A6" s="31" t="s">
        <v>240</v>
      </c>
      <c r="B6" s="5" t="s">
        <v>241</v>
      </c>
      <c r="C6" s="101">
        <v>65145442</v>
      </c>
      <c r="D6" s="101">
        <v>0</v>
      </c>
      <c r="E6" s="101"/>
      <c r="F6" s="101">
        <f>C6+D6+E6</f>
        <v>65145442</v>
      </c>
      <c r="J6" s="191"/>
    </row>
    <row r="7" spans="1:10" ht="15" customHeight="1">
      <c r="A7" s="4" t="s">
        <v>242</v>
      </c>
      <c r="B7" s="5" t="s">
        <v>243</v>
      </c>
      <c r="C7" s="101">
        <v>59603243</v>
      </c>
      <c r="D7" s="101">
        <v>0</v>
      </c>
      <c r="E7" s="101"/>
      <c r="F7" s="101">
        <f aca="true" t="shared" si="0" ref="F7:F70">C7+D7+E7</f>
        <v>59603243</v>
      </c>
      <c r="J7" s="191"/>
    </row>
    <row r="8" spans="1:10" ht="15" customHeight="1">
      <c r="A8" s="4" t="s">
        <v>244</v>
      </c>
      <c r="B8" s="5" t="s">
        <v>245</v>
      </c>
      <c r="C8" s="101">
        <v>60562718</v>
      </c>
      <c r="D8" s="101">
        <v>0</v>
      </c>
      <c r="E8" s="101"/>
      <c r="F8" s="101">
        <f t="shared" si="0"/>
        <v>60562718</v>
      </c>
      <c r="J8" s="191"/>
    </row>
    <row r="9" spans="1:10" ht="15" customHeight="1">
      <c r="A9" s="4" t="s">
        <v>246</v>
      </c>
      <c r="B9" s="5" t="s">
        <v>247</v>
      </c>
      <c r="C9" s="101">
        <v>2933220</v>
      </c>
      <c r="D9" s="101">
        <v>0</v>
      </c>
      <c r="E9" s="101"/>
      <c r="F9" s="101">
        <f t="shared" si="0"/>
        <v>2933220</v>
      </c>
      <c r="J9" s="191"/>
    </row>
    <row r="10" spans="1:10" ht="15" customHeight="1">
      <c r="A10" s="4" t="s">
        <v>248</v>
      </c>
      <c r="B10" s="5" t="s">
        <v>249</v>
      </c>
      <c r="C10" s="101">
        <v>1444371</v>
      </c>
      <c r="D10" s="101">
        <v>0</v>
      </c>
      <c r="E10" s="101"/>
      <c r="F10" s="101">
        <f t="shared" si="0"/>
        <v>1444371</v>
      </c>
      <c r="J10" s="191"/>
    </row>
    <row r="11" spans="1:10" ht="15" customHeight="1">
      <c r="A11" s="4" t="s">
        <v>250</v>
      </c>
      <c r="B11" s="5" t="s">
        <v>251</v>
      </c>
      <c r="C11" s="101">
        <v>0</v>
      </c>
      <c r="D11" s="101">
        <v>0</v>
      </c>
      <c r="E11" s="101"/>
      <c r="F11" s="101">
        <f t="shared" si="0"/>
        <v>0</v>
      </c>
      <c r="J11" s="191"/>
    </row>
    <row r="12" spans="1:10" ht="15" customHeight="1">
      <c r="A12" s="6" t="s">
        <v>492</v>
      </c>
      <c r="B12" s="7" t="s">
        <v>252</v>
      </c>
      <c r="C12" s="101">
        <v>189688994</v>
      </c>
      <c r="D12" s="101">
        <v>0</v>
      </c>
      <c r="E12" s="101"/>
      <c r="F12" s="101">
        <f t="shared" si="0"/>
        <v>189688994</v>
      </c>
      <c r="J12" s="192"/>
    </row>
    <row r="13" spans="1:10" ht="15" customHeight="1">
      <c r="A13" s="4" t="s">
        <v>253</v>
      </c>
      <c r="B13" s="5" t="s">
        <v>254</v>
      </c>
      <c r="C13" s="101">
        <v>0</v>
      </c>
      <c r="D13" s="101">
        <v>0</v>
      </c>
      <c r="E13" s="101"/>
      <c r="F13" s="101">
        <f t="shared" si="0"/>
        <v>0</v>
      </c>
      <c r="J13" s="191"/>
    </row>
    <row r="14" spans="1:10" ht="15" customHeight="1">
      <c r="A14" s="4" t="s">
        <v>255</v>
      </c>
      <c r="B14" s="5" t="s">
        <v>256</v>
      </c>
      <c r="C14" s="101">
        <v>0</v>
      </c>
      <c r="D14" s="101">
        <v>0</v>
      </c>
      <c r="E14" s="101"/>
      <c r="F14" s="101">
        <f t="shared" si="0"/>
        <v>0</v>
      </c>
      <c r="J14" s="191"/>
    </row>
    <row r="15" spans="1:10" ht="15" customHeight="1">
      <c r="A15" s="4" t="s">
        <v>454</v>
      </c>
      <c r="B15" s="5" t="s">
        <v>257</v>
      </c>
      <c r="C15" s="101">
        <v>0</v>
      </c>
      <c r="D15" s="101">
        <v>0</v>
      </c>
      <c r="E15" s="101"/>
      <c r="F15" s="101">
        <f t="shared" si="0"/>
        <v>0</v>
      </c>
      <c r="J15" s="191"/>
    </row>
    <row r="16" spans="1:10" ht="15" customHeight="1">
      <c r="A16" s="4" t="s">
        <v>455</v>
      </c>
      <c r="B16" s="5" t="s">
        <v>258</v>
      </c>
      <c r="C16" s="101">
        <v>0</v>
      </c>
      <c r="D16" s="101">
        <v>0</v>
      </c>
      <c r="E16" s="101"/>
      <c r="F16" s="101">
        <f t="shared" si="0"/>
        <v>0</v>
      </c>
      <c r="J16" s="191"/>
    </row>
    <row r="17" spans="1:10" ht="15" customHeight="1">
      <c r="A17" s="4" t="s">
        <v>456</v>
      </c>
      <c r="B17" s="5" t="s">
        <v>259</v>
      </c>
      <c r="C17" s="101">
        <v>40230000</v>
      </c>
      <c r="D17" s="101">
        <v>0</v>
      </c>
      <c r="E17" s="101"/>
      <c r="F17" s="101">
        <f t="shared" si="0"/>
        <v>40230000</v>
      </c>
      <c r="J17" s="191"/>
    </row>
    <row r="18" spans="1:10" ht="15" customHeight="1">
      <c r="A18" s="39" t="s">
        <v>493</v>
      </c>
      <c r="B18" s="50" t="s">
        <v>260</v>
      </c>
      <c r="C18" s="101">
        <v>229918994</v>
      </c>
      <c r="D18" s="101">
        <v>0</v>
      </c>
      <c r="E18" s="101"/>
      <c r="F18" s="116">
        <f t="shared" si="0"/>
        <v>229918994</v>
      </c>
      <c r="J18" s="192"/>
    </row>
    <row r="19" spans="1:10" ht="15" customHeight="1">
      <c r="A19" s="4" t="s">
        <v>460</v>
      </c>
      <c r="B19" s="5" t="s">
        <v>269</v>
      </c>
      <c r="C19" s="101">
        <v>0</v>
      </c>
      <c r="D19" s="101">
        <v>0</v>
      </c>
      <c r="E19" s="101"/>
      <c r="F19" s="101">
        <f t="shared" si="0"/>
        <v>0</v>
      </c>
      <c r="J19" s="191"/>
    </row>
    <row r="20" spans="1:10" ht="15" customHeight="1">
      <c r="A20" s="4" t="s">
        <v>461</v>
      </c>
      <c r="B20" s="5" t="s">
        <v>270</v>
      </c>
      <c r="C20" s="101">
        <v>0</v>
      </c>
      <c r="D20" s="101">
        <v>0</v>
      </c>
      <c r="E20" s="101"/>
      <c r="F20" s="101">
        <f t="shared" si="0"/>
        <v>0</v>
      </c>
      <c r="J20" s="191"/>
    </row>
    <row r="21" spans="1:10" ht="15" customHeight="1">
      <c r="A21" s="6" t="s">
        <v>495</v>
      </c>
      <c r="B21" s="7" t="s">
        <v>271</v>
      </c>
      <c r="C21" s="101">
        <v>0</v>
      </c>
      <c r="D21" s="101">
        <v>0</v>
      </c>
      <c r="E21" s="101"/>
      <c r="F21" s="101">
        <f t="shared" si="0"/>
        <v>0</v>
      </c>
      <c r="J21" s="191"/>
    </row>
    <row r="22" spans="1:10" ht="15" customHeight="1">
      <c r="A22" s="4" t="s">
        <v>462</v>
      </c>
      <c r="B22" s="5" t="s">
        <v>272</v>
      </c>
      <c r="C22" s="101">
        <v>0</v>
      </c>
      <c r="D22" s="101">
        <v>0</v>
      </c>
      <c r="E22" s="101"/>
      <c r="F22" s="101">
        <f t="shared" si="0"/>
        <v>0</v>
      </c>
      <c r="J22" s="191"/>
    </row>
    <row r="23" spans="1:10" ht="15" customHeight="1">
      <c r="A23" s="4" t="s">
        <v>463</v>
      </c>
      <c r="B23" s="5" t="s">
        <v>273</v>
      </c>
      <c r="C23" s="101">
        <v>0</v>
      </c>
      <c r="D23" s="101">
        <v>0</v>
      </c>
      <c r="E23" s="101"/>
      <c r="F23" s="101">
        <f t="shared" si="0"/>
        <v>0</v>
      </c>
      <c r="J23" s="191"/>
    </row>
    <row r="24" spans="1:10" ht="15" customHeight="1">
      <c r="A24" s="4" t="s">
        <v>464</v>
      </c>
      <c r="B24" s="5" t="s">
        <v>274</v>
      </c>
      <c r="C24" s="101">
        <v>90042000</v>
      </c>
      <c r="D24" s="101">
        <v>0</v>
      </c>
      <c r="E24" s="101"/>
      <c r="F24" s="101">
        <f t="shared" si="0"/>
        <v>90042000</v>
      </c>
      <c r="J24" s="192"/>
    </row>
    <row r="25" spans="1:10" ht="15" customHeight="1">
      <c r="A25" s="4" t="s">
        <v>465</v>
      </c>
      <c r="B25" s="5" t="s">
        <v>275</v>
      </c>
      <c r="C25" s="101">
        <v>39806000</v>
      </c>
      <c r="D25" s="101">
        <v>0</v>
      </c>
      <c r="E25" s="101"/>
      <c r="F25" s="101">
        <f t="shared" si="0"/>
        <v>39806000</v>
      </c>
      <c r="J25" s="191"/>
    </row>
    <row r="26" spans="1:10" ht="15" customHeight="1">
      <c r="A26" s="4" t="s">
        <v>466</v>
      </c>
      <c r="B26" s="5" t="s">
        <v>278</v>
      </c>
      <c r="C26" s="101">
        <v>0</v>
      </c>
      <c r="D26" s="101">
        <v>0</v>
      </c>
      <c r="E26" s="101"/>
      <c r="F26" s="101">
        <f t="shared" si="0"/>
        <v>0</v>
      </c>
      <c r="J26" s="191"/>
    </row>
    <row r="27" spans="1:10" ht="15" customHeight="1">
      <c r="A27" s="4" t="s">
        <v>279</v>
      </c>
      <c r="B27" s="5" t="s">
        <v>280</v>
      </c>
      <c r="C27" s="101">
        <v>0</v>
      </c>
      <c r="D27" s="101">
        <v>0</v>
      </c>
      <c r="E27" s="101"/>
      <c r="F27" s="101">
        <f t="shared" si="0"/>
        <v>0</v>
      </c>
      <c r="J27" s="192"/>
    </row>
    <row r="28" spans="1:10" ht="15" customHeight="1">
      <c r="A28" s="4" t="s">
        <v>467</v>
      </c>
      <c r="B28" s="5" t="s">
        <v>281</v>
      </c>
      <c r="C28" s="101">
        <v>7721000</v>
      </c>
      <c r="D28" s="101">
        <v>0</v>
      </c>
      <c r="E28" s="101"/>
      <c r="F28" s="101">
        <f t="shared" si="0"/>
        <v>7721000</v>
      </c>
      <c r="J28" s="191"/>
    </row>
    <row r="29" spans="1:10" ht="15" customHeight="1">
      <c r="A29" s="4" t="s">
        <v>468</v>
      </c>
      <c r="B29" s="5" t="s">
        <v>286</v>
      </c>
      <c r="C29" s="101">
        <v>506000</v>
      </c>
      <c r="D29" s="101">
        <v>0</v>
      </c>
      <c r="E29" s="101"/>
      <c r="F29" s="101">
        <f t="shared" si="0"/>
        <v>506000</v>
      </c>
      <c r="J29" s="191"/>
    </row>
    <row r="30" spans="1:10" ht="15" customHeight="1">
      <c r="A30" s="6" t="s">
        <v>496</v>
      </c>
      <c r="B30" s="7" t="s">
        <v>289</v>
      </c>
      <c r="C30" s="101">
        <v>48033000</v>
      </c>
      <c r="D30" s="101">
        <v>0</v>
      </c>
      <c r="E30" s="101"/>
      <c r="F30" s="101">
        <f t="shared" si="0"/>
        <v>48033000</v>
      </c>
      <c r="J30" s="191"/>
    </row>
    <row r="31" spans="1:10" ht="15" customHeight="1">
      <c r="A31" s="4" t="s">
        <v>469</v>
      </c>
      <c r="B31" s="5" t="s">
        <v>290</v>
      </c>
      <c r="C31" s="101">
        <v>4084000</v>
      </c>
      <c r="D31" s="101">
        <v>0</v>
      </c>
      <c r="E31" s="101"/>
      <c r="F31" s="101">
        <f t="shared" si="0"/>
        <v>4084000</v>
      </c>
      <c r="J31" s="191"/>
    </row>
    <row r="32" spans="1:10" ht="15" customHeight="1">
      <c r="A32" s="39" t="s">
        <v>497</v>
      </c>
      <c r="B32" s="50" t="s">
        <v>291</v>
      </c>
      <c r="C32" s="101">
        <v>142159000</v>
      </c>
      <c r="D32" s="101">
        <v>0</v>
      </c>
      <c r="E32" s="101"/>
      <c r="F32" s="116">
        <f t="shared" si="0"/>
        <v>142159000</v>
      </c>
      <c r="J32" s="191"/>
    </row>
    <row r="33" spans="1:10" ht="15" customHeight="1">
      <c r="A33" s="12" t="s">
        <v>292</v>
      </c>
      <c r="B33" s="5" t="s">
        <v>293</v>
      </c>
      <c r="C33" s="101">
        <v>0</v>
      </c>
      <c r="D33" s="101">
        <v>0</v>
      </c>
      <c r="E33" s="101"/>
      <c r="F33" s="101">
        <f t="shared" si="0"/>
        <v>0</v>
      </c>
      <c r="J33" s="191"/>
    </row>
    <row r="34" spans="1:10" ht="15" customHeight="1">
      <c r="A34" s="12" t="s">
        <v>470</v>
      </c>
      <c r="B34" s="5" t="s">
        <v>294</v>
      </c>
      <c r="C34" s="101">
        <v>17343000</v>
      </c>
      <c r="D34" s="101">
        <v>0</v>
      </c>
      <c r="E34" s="101"/>
      <c r="F34" s="101">
        <f t="shared" si="0"/>
        <v>17343000</v>
      </c>
      <c r="J34" s="191"/>
    </row>
    <row r="35" spans="1:10" ht="15" customHeight="1">
      <c r="A35" s="12" t="s">
        <v>471</v>
      </c>
      <c r="B35" s="5" t="s">
        <v>295</v>
      </c>
      <c r="C35" s="101">
        <v>15462000</v>
      </c>
      <c r="D35" s="101">
        <v>0</v>
      </c>
      <c r="E35" s="101"/>
      <c r="F35" s="101">
        <f t="shared" si="0"/>
        <v>15462000</v>
      </c>
      <c r="J35" s="191"/>
    </row>
    <row r="36" spans="1:10" ht="15" customHeight="1">
      <c r="A36" s="12" t="s">
        <v>472</v>
      </c>
      <c r="B36" s="5" t="s">
        <v>296</v>
      </c>
      <c r="C36" s="101">
        <v>0</v>
      </c>
      <c r="D36" s="101">
        <v>0</v>
      </c>
      <c r="E36" s="101"/>
      <c r="F36" s="101">
        <f t="shared" si="0"/>
        <v>0</v>
      </c>
      <c r="J36" s="192"/>
    </row>
    <row r="37" spans="1:10" ht="15" customHeight="1">
      <c r="A37" s="12" t="s">
        <v>297</v>
      </c>
      <c r="B37" s="5" t="s">
        <v>298</v>
      </c>
      <c r="C37" s="101">
        <v>0</v>
      </c>
      <c r="D37" s="101">
        <v>0</v>
      </c>
      <c r="E37" s="101"/>
      <c r="F37" s="101">
        <f t="shared" si="0"/>
        <v>0</v>
      </c>
      <c r="J37" s="191"/>
    </row>
    <row r="38" spans="1:10" ht="15" customHeight="1">
      <c r="A38" s="12" t="s">
        <v>299</v>
      </c>
      <c r="B38" s="5" t="s">
        <v>300</v>
      </c>
      <c r="C38" s="101">
        <v>4350000</v>
      </c>
      <c r="D38" s="101">
        <v>0</v>
      </c>
      <c r="E38" s="101"/>
      <c r="F38" s="101">
        <f t="shared" si="0"/>
        <v>4350000</v>
      </c>
      <c r="J38" s="192"/>
    </row>
    <row r="39" spans="1:10" ht="15" customHeight="1">
      <c r="A39" s="12" t="s">
        <v>301</v>
      </c>
      <c r="B39" s="5" t="s">
        <v>302</v>
      </c>
      <c r="C39" s="101">
        <v>0</v>
      </c>
      <c r="D39" s="101">
        <v>0</v>
      </c>
      <c r="E39" s="101"/>
      <c r="F39" s="101">
        <f t="shared" si="0"/>
        <v>0</v>
      </c>
      <c r="J39" s="191"/>
    </row>
    <row r="40" spans="1:10" ht="15" customHeight="1">
      <c r="A40" s="12" t="s">
        <v>473</v>
      </c>
      <c r="B40" s="5" t="s">
        <v>303</v>
      </c>
      <c r="C40" s="101">
        <v>3000</v>
      </c>
      <c r="D40" s="101">
        <v>0</v>
      </c>
      <c r="E40" s="101"/>
      <c r="F40" s="101">
        <f t="shared" si="0"/>
        <v>3000</v>
      </c>
      <c r="J40" s="191"/>
    </row>
    <row r="41" spans="1:10" ht="15" customHeight="1">
      <c r="A41" s="12" t="s">
        <v>474</v>
      </c>
      <c r="B41" s="5" t="s">
        <v>304</v>
      </c>
      <c r="C41" s="101">
        <v>0</v>
      </c>
      <c r="D41" s="101">
        <v>0</v>
      </c>
      <c r="E41" s="101"/>
      <c r="F41" s="101">
        <f t="shared" si="0"/>
        <v>0</v>
      </c>
      <c r="J41" s="191"/>
    </row>
    <row r="42" spans="1:10" ht="15" customHeight="1">
      <c r="A42" s="12" t="s">
        <v>475</v>
      </c>
      <c r="B42" s="5" t="s">
        <v>305</v>
      </c>
      <c r="C42" s="101">
        <v>0</v>
      </c>
      <c r="D42" s="101">
        <v>0</v>
      </c>
      <c r="E42" s="101"/>
      <c r="F42" s="101">
        <f t="shared" si="0"/>
        <v>0</v>
      </c>
      <c r="J42" s="191"/>
    </row>
    <row r="43" spans="1:10" ht="15" customHeight="1">
      <c r="A43" s="49" t="s">
        <v>498</v>
      </c>
      <c r="B43" s="50" t="s">
        <v>306</v>
      </c>
      <c r="C43" s="101">
        <v>37158000</v>
      </c>
      <c r="D43" s="101">
        <v>0</v>
      </c>
      <c r="E43" s="101"/>
      <c r="F43" s="116">
        <f t="shared" si="0"/>
        <v>37158000</v>
      </c>
      <c r="J43" s="191"/>
    </row>
    <row r="44" spans="1:10" ht="15" customHeight="1">
      <c r="A44" s="12" t="s">
        <v>315</v>
      </c>
      <c r="B44" s="5" t="s">
        <v>316</v>
      </c>
      <c r="C44" s="101">
        <v>0</v>
      </c>
      <c r="D44" s="101">
        <v>0</v>
      </c>
      <c r="E44" s="101"/>
      <c r="F44" s="101">
        <f t="shared" si="0"/>
        <v>0</v>
      </c>
      <c r="J44" s="191"/>
    </row>
    <row r="45" spans="1:10" ht="15" customHeight="1">
      <c r="A45" s="4" t="s">
        <v>479</v>
      </c>
      <c r="B45" s="5" t="s">
        <v>317</v>
      </c>
      <c r="C45" s="101">
        <v>0</v>
      </c>
      <c r="D45" s="101">
        <v>0</v>
      </c>
      <c r="E45" s="101"/>
      <c r="F45" s="101">
        <f t="shared" si="0"/>
        <v>0</v>
      </c>
      <c r="J45" s="191"/>
    </row>
    <row r="46" spans="1:10" ht="15" customHeight="1">
      <c r="A46" s="12" t="s">
        <v>480</v>
      </c>
      <c r="B46" s="5" t="s">
        <v>318</v>
      </c>
      <c r="C46" s="101">
        <v>0</v>
      </c>
      <c r="D46" s="101">
        <v>0</v>
      </c>
      <c r="E46" s="101"/>
      <c r="F46" s="101">
        <f t="shared" si="0"/>
        <v>0</v>
      </c>
      <c r="J46" s="191"/>
    </row>
    <row r="47" spans="1:10" ht="15" customHeight="1">
      <c r="A47" s="39" t="s">
        <v>500</v>
      </c>
      <c r="B47" s="50" t="s">
        <v>319</v>
      </c>
      <c r="C47" s="101">
        <v>0</v>
      </c>
      <c r="D47" s="101">
        <v>0</v>
      </c>
      <c r="E47" s="101"/>
      <c r="F47" s="101">
        <f t="shared" si="0"/>
        <v>0</v>
      </c>
      <c r="J47" s="191"/>
    </row>
    <row r="48" spans="1:10" ht="15" customHeight="1">
      <c r="A48" s="56" t="s">
        <v>666</v>
      </c>
      <c r="B48" s="59"/>
      <c r="C48" s="101"/>
      <c r="D48" s="101"/>
      <c r="E48" s="101"/>
      <c r="F48" s="101">
        <f t="shared" si="0"/>
        <v>0</v>
      </c>
      <c r="J48" s="191"/>
    </row>
    <row r="49" spans="1:10" ht="15" customHeight="1">
      <c r="A49" s="4" t="s">
        <v>261</v>
      </c>
      <c r="B49" s="5" t="s">
        <v>262</v>
      </c>
      <c r="C49" s="101">
        <v>27943102</v>
      </c>
      <c r="D49" s="101">
        <v>0</v>
      </c>
      <c r="E49" s="101"/>
      <c r="F49" s="101">
        <f t="shared" si="0"/>
        <v>27943102</v>
      </c>
      <c r="J49" s="192"/>
    </row>
    <row r="50" spans="1:10" ht="15" customHeight="1">
      <c r="A50" s="4" t="s">
        <v>263</v>
      </c>
      <c r="B50" s="5" t="s">
        <v>264</v>
      </c>
      <c r="C50" s="101">
        <v>0</v>
      </c>
      <c r="D50" s="101">
        <v>0</v>
      </c>
      <c r="E50" s="101"/>
      <c r="F50" s="101">
        <f t="shared" si="0"/>
        <v>0</v>
      </c>
      <c r="J50" s="191"/>
    </row>
    <row r="51" spans="1:10" ht="15" customHeight="1">
      <c r="A51" s="4" t="s">
        <v>457</v>
      </c>
      <c r="B51" s="5" t="s">
        <v>265</v>
      </c>
      <c r="C51" s="101">
        <v>0</v>
      </c>
      <c r="D51" s="101">
        <v>0</v>
      </c>
      <c r="E51" s="101"/>
      <c r="F51" s="101">
        <f t="shared" si="0"/>
        <v>0</v>
      </c>
      <c r="J51" s="191"/>
    </row>
    <row r="52" spans="1:10" ht="15" customHeight="1">
      <c r="A52" s="4" t="s">
        <v>458</v>
      </c>
      <c r="B52" s="5" t="s">
        <v>266</v>
      </c>
      <c r="C52" s="101">
        <v>0</v>
      </c>
      <c r="D52" s="101">
        <v>0</v>
      </c>
      <c r="E52" s="101"/>
      <c r="F52" s="101">
        <f t="shared" si="0"/>
        <v>0</v>
      </c>
      <c r="J52" s="191"/>
    </row>
    <row r="53" spans="1:10" ht="15" customHeight="1">
      <c r="A53" s="4" t="s">
        <v>459</v>
      </c>
      <c r="B53" s="5" t="s">
        <v>267</v>
      </c>
      <c r="C53" s="101">
        <v>0</v>
      </c>
      <c r="D53" s="101">
        <v>0</v>
      </c>
      <c r="E53" s="101"/>
      <c r="F53" s="101">
        <f t="shared" si="0"/>
        <v>0</v>
      </c>
      <c r="J53" s="191"/>
    </row>
    <row r="54" spans="1:10" ht="15" customHeight="1">
      <c r="A54" s="39" t="s">
        <v>494</v>
      </c>
      <c r="B54" s="50" t="s">
        <v>268</v>
      </c>
      <c r="C54" s="101">
        <v>27943102</v>
      </c>
      <c r="D54" s="101">
        <v>0</v>
      </c>
      <c r="E54" s="101"/>
      <c r="F54" s="116">
        <f t="shared" si="0"/>
        <v>27943102</v>
      </c>
      <c r="J54" s="191"/>
    </row>
    <row r="55" spans="1:10" ht="15" customHeight="1">
      <c r="A55" s="12" t="s">
        <v>476</v>
      </c>
      <c r="B55" s="5" t="s">
        <v>307</v>
      </c>
      <c r="C55" s="101">
        <v>0</v>
      </c>
      <c r="D55" s="101">
        <v>0</v>
      </c>
      <c r="E55" s="101"/>
      <c r="F55" s="101">
        <f t="shared" si="0"/>
        <v>0</v>
      </c>
      <c r="J55" s="192"/>
    </row>
    <row r="56" spans="1:10" ht="15" customHeight="1">
      <c r="A56" s="12" t="s">
        <v>477</v>
      </c>
      <c r="B56" s="5" t="s">
        <v>308</v>
      </c>
      <c r="C56" s="101">
        <v>0</v>
      </c>
      <c r="D56" s="101">
        <v>0</v>
      </c>
      <c r="E56" s="101"/>
      <c r="F56" s="101">
        <f t="shared" si="0"/>
        <v>0</v>
      </c>
      <c r="J56" s="191"/>
    </row>
    <row r="57" spans="1:10" ht="15" customHeight="1">
      <c r="A57" s="12" t="s">
        <v>309</v>
      </c>
      <c r="B57" s="5" t="s">
        <v>310</v>
      </c>
      <c r="C57" s="101">
        <v>0</v>
      </c>
      <c r="D57" s="101">
        <v>0</v>
      </c>
      <c r="E57" s="101"/>
      <c r="F57" s="101">
        <f t="shared" si="0"/>
        <v>0</v>
      </c>
      <c r="J57" s="191"/>
    </row>
    <row r="58" spans="1:10" ht="15" customHeight="1">
      <c r="A58" s="12" t="s">
        <v>478</v>
      </c>
      <c r="B58" s="5" t="s">
        <v>311</v>
      </c>
      <c r="C58" s="101">
        <v>0</v>
      </c>
      <c r="D58" s="101">
        <v>0</v>
      </c>
      <c r="E58" s="101"/>
      <c r="F58" s="101">
        <f t="shared" si="0"/>
        <v>0</v>
      </c>
      <c r="J58" s="191"/>
    </row>
    <row r="59" spans="1:10" ht="15" customHeight="1">
      <c r="A59" s="12" t="s">
        <v>312</v>
      </c>
      <c r="B59" s="5" t="s">
        <v>313</v>
      </c>
      <c r="C59" s="101">
        <v>0</v>
      </c>
      <c r="D59" s="101">
        <v>0</v>
      </c>
      <c r="E59" s="101"/>
      <c r="F59" s="101">
        <f t="shared" si="0"/>
        <v>0</v>
      </c>
      <c r="J59" s="192"/>
    </row>
    <row r="60" spans="1:10" ht="15" customHeight="1">
      <c r="A60" s="39" t="s">
        <v>499</v>
      </c>
      <c r="B60" s="50" t="s">
        <v>314</v>
      </c>
      <c r="C60" s="101">
        <v>0</v>
      </c>
      <c r="D60" s="101">
        <v>0</v>
      </c>
      <c r="E60" s="101"/>
      <c r="F60" s="101">
        <f t="shared" si="0"/>
        <v>0</v>
      </c>
      <c r="J60" s="191"/>
    </row>
    <row r="61" spans="1:10" ht="15" customHeight="1">
      <c r="A61" s="12" t="s">
        <v>320</v>
      </c>
      <c r="B61" s="5" t="s">
        <v>321</v>
      </c>
      <c r="C61" s="101">
        <v>0</v>
      </c>
      <c r="D61" s="101">
        <v>0</v>
      </c>
      <c r="E61" s="101"/>
      <c r="F61" s="101">
        <f t="shared" si="0"/>
        <v>0</v>
      </c>
      <c r="J61" s="191"/>
    </row>
    <row r="62" spans="1:10" ht="15" customHeight="1">
      <c r="A62" s="4" t="s">
        <v>481</v>
      </c>
      <c r="B62" s="5" t="s">
        <v>322</v>
      </c>
      <c r="C62" s="101">
        <v>0</v>
      </c>
      <c r="D62" s="101">
        <v>0</v>
      </c>
      <c r="E62" s="101"/>
      <c r="F62" s="101">
        <f t="shared" si="0"/>
        <v>0</v>
      </c>
      <c r="J62" s="191"/>
    </row>
    <row r="63" spans="1:10" ht="15" customHeight="1">
      <c r="A63" s="12" t="s">
        <v>482</v>
      </c>
      <c r="B63" s="5" t="s">
        <v>323</v>
      </c>
      <c r="C63" s="101">
        <v>105129511</v>
      </c>
      <c r="D63" s="101">
        <v>182243489</v>
      </c>
      <c r="E63" s="101"/>
      <c r="F63" s="101">
        <f t="shared" si="0"/>
        <v>287373000</v>
      </c>
      <c r="J63" s="191"/>
    </row>
    <row r="64" spans="1:10" ht="15" customHeight="1">
      <c r="A64" s="39" t="s">
        <v>502</v>
      </c>
      <c r="B64" s="50" t="s">
        <v>324</v>
      </c>
      <c r="C64" s="101">
        <v>105129511</v>
      </c>
      <c r="D64" s="101">
        <v>182243489</v>
      </c>
      <c r="E64" s="101"/>
      <c r="F64" s="116">
        <f t="shared" si="0"/>
        <v>287373000</v>
      </c>
      <c r="J64" s="192"/>
    </row>
    <row r="65" spans="1:10" ht="15" customHeight="1">
      <c r="A65" s="56" t="s">
        <v>667</v>
      </c>
      <c r="B65" s="59"/>
      <c r="C65" s="101"/>
      <c r="D65" s="101"/>
      <c r="E65" s="101"/>
      <c r="F65" s="101">
        <f t="shared" si="0"/>
        <v>0</v>
      </c>
      <c r="J65" s="191"/>
    </row>
    <row r="66" spans="1:10" ht="15.75">
      <c r="A66" s="47" t="s">
        <v>501</v>
      </c>
      <c r="B66" s="35" t="s">
        <v>325</v>
      </c>
      <c r="C66" s="101">
        <v>542308607</v>
      </c>
      <c r="D66" s="101">
        <v>182243489</v>
      </c>
      <c r="E66" s="101">
        <v>0</v>
      </c>
      <c r="F66" s="101">
        <f t="shared" si="0"/>
        <v>724552096</v>
      </c>
      <c r="J66" s="191"/>
    </row>
    <row r="67" spans="1:10" ht="15.75">
      <c r="A67" s="85" t="s">
        <v>668</v>
      </c>
      <c r="B67" s="84"/>
      <c r="C67" s="101"/>
      <c r="D67" s="101"/>
      <c r="E67" s="101"/>
      <c r="F67" s="101">
        <f t="shared" si="0"/>
        <v>0</v>
      </c>
      <c r="J67" s="191"/>
    </row>
    <row r="68" spans="1:10" ht="15.75">
      <c r="A68" s="85" t="s">
        <v>669</v>
      </c>
      <c r="B68" s="84"/>
      <c r="C68" s="101"/>
      <c r="D68" s="101"/>
      <c r="E68" s="101"/>
      <c r="F68" s="101">
        <f t="shared" si="0"/>
        <v>0</v>
      </c>
      <c r="J68" s="191"/>
    </row>
    <row r="69" spans="1:10" ht="15">
      <c r="A69" s="37" t="s">
        <v>483</v>
      </c>
      <c r="B69" s="4" t="s">
        <v>326</v>
      </c>
      <c r="C69" s="101">
        <v>0</v>
      </c>
      <c r="D69" s="101">
        <v>0</v>
      </c>
      <c r="E69" s="101"/>
      <c r="F69" s="101">
        <f t="shared" si="0"/>
        <v>0</v>
      </c>
      <c r="J69" s="191"/>
    </row>
    <row r="70" spans="1:10" ht="15">
      <c r="A70" s="12" t="s">
        <v>327</v>
      </c>
      <c r="B70" s="4" t="s">
        <v>328</v>
      </c>
      <c r="C70" s="101">
        <v>0</v>
      </c>
      <c r="D70" s="101">
        <v>0</v>
      </c>
      <c r="E70" s="101"/>
      <c r="F70" s="101">
        <f t="shared" si="0"/>
        <v>0</v>
      </c>
      <c r="J70" s="192"/>
    </row>
    <row r="71" spans="1:10" ht="15">
      <c r="A71" s="37" t="s">
        <v>484</v>
      </c>
      <c r="B71" s="4" t="s">
        <v>329</v>
      </c>
      <c r="C71" s="101">
        <v>0</v>
      </c>
      <c r="D71" s="101">
        <v>0</v>
      </c>
      <c r="E71" s="101"/>
      <c r="F71" s="101">
        <f aca="true" t="shared" si="1" ref="F71:F96">C71+D71+E71</f>
        <v>0</v>
      </c>
      <c r="J71" s="191"/>
    </row>
    <row r="72" spans="1:10" ht="15">
      <c r="A72" s="14" t="s">
        <v>503</v>
      </c>
      <c r="B72" s="6" t="s">
        <v>330</v>
      </c>
      <c r="C72" s="101">
        <v>0</v>
      </c>
      <c r="D72" s="101">
        <v>0</v>
      </c>
      <c r="E72" s="101"/>
      <c r="F72" s="101">
        <f t="shared" si="1"/>
        <v>0</v>
      </c>
      <c r="J72" s="191"/>
    </row>
    <row r="73" spans="1:10" ht="15">
      <c r="A73" s="12" t="s">
        <v>485</v>
      </c>
      <c r="B73" s="4" t="s">
        <v>331</v>
      </c>
      <c r="C73" s="101">
        <v>0</v>
      </c>
      <c r="D73" s="101">
        <v>0</v>
      </c>
      <c r="E73" s="101"/>
      <c r="F73" s="101">
        <f t="shared" si="1"/>
        <v>0</v>
      </c>
      <c r="J73" s="191"/>
    </row>
    <row r="74" spans="1:10" ht="15">
      <c r="A74" s="37" t="s">
        <v>332</v>
      </c>
      <c r="B74" s="4" t="s">
        <v>333</v>
      </c>
      <c r="C74" s="101">
        <v>0</v>
      </c>
      <c r="D74" s="101">
        <v>0</v>
      </c>
      <c r="E74" s="101"/>
      <c r="F74" s="101">
        <f t="shared" si="1"/>
        <v>0</v>
      </c>
      <c r="J74" s="191"/>
    </row>
    <row r="75" spans="1:10" ht="15">
      <c r="A75" s="12" t="s">
        <v>486</v>
      </c>
      <c r="B75" s="4" t="s">
        <v>334</v>
      </c>
      <c r="C75" s="101">
        <v>0</v>
      </c>
      <c r="D75" s="101">
        <v>0</v>
      </c>
      <c r="E75" s="101"/>
      <c r="F75" s="101">
        <f t="shared" si="1"/>
        <v>0</v>
      </c>
      <c r="J75" s="192"/>
    </row>
    <row r="76" spans="1:10" ht="15">
      <c r="A76" s="37" t="s">
        <v>335</v>
      </c>
      <c r="B76" s="4" t="s">
        <v>336</v>
      </c>
      <c r="C76" s="101">
        <v>0</v>
      </c>
      <c r="D76" s="101">
        <v>0</v>
      </c>
      <c r="E76" s="101"/>
      <c r="F76" s="101">
        <f t="shared" si="1"/>
        <v>0</v>
      </c>
      <c r="J76" s="191"/>
    </row>
    <row r="77" spans="1:10" ht="15">
      <c r="A77" s="13" t="s">
        <v>504</v>
      </c>
      <c r="B77" s="6" t="s">
        <v>337</v>
      </c>
      <c r="C77" s="101">
        <v>0</v>
      </c>
      <c r="D77" s="101">
        <v>0</v>
      </c>
      <c r="E77" s="101"/>
      <c r="F77" s="101">
        <f t="shared" si="1"/>
        <v>0</v>
      </c>
      <c r="J77" s="191"/>
    </row>
    <row r="78" spans="1:10" ht="15">
      <c r="A78" s="4" t="s">
        <v>624</v>
      </c>
      <c r="B78" s="4" t="s">
        <v>338</v>
      </c>
      <c r="C78" s="101">
        <v>60103000</v>
      </c>
      <c r="D78" s="101">
        <v>0</v>
      </c>
      <c r="E78" s="101"/>
      <c r="F78" s="101">
        <f t="shared" si="1"/>
        <v>60103000</v>
      </c>
      <c r="J78" s="191"/>
    </row>
    <row r="79" spans="1:10" ht="15">
      <c r="A79" s="4" t="s">
        <v>625</v>
      </c>
      <c r="B79" s="4" t="s">
        <v>338</v>
      </c>
      <c r="C79" s="101"/>
      <c r="D79" s="101">
        <v>0</v>
      </c>
      <c r="E79" s="101"/>
      <c r="F79" s="101">
        <f t="shared" si="1"/>
        <v>0</v>
      </c>
      <c r="J79" s="191"/>
    </row>
    <row r="80" spans="1:10" ht="15">
      <c r="A80" s="4" t="s">
        <v>586</v>
      </c>
      <c r="B80" s="4" t="s">
        <v>339</v>
      </c>
      <c r="C80" s="101">
        <v>0</v>
      </c>
      <c r="D80" s="101">
        <v>0</v>
      </c>
      <c r="E80" s="101"/>
      <c r="F80" s="101">
        <f t="shared" si="1"/>
        <v>0</v>
      </c>
      <c r="J80" s="192"/>
    </row>
    <row r="81" spans="1:10" ht="15">
      <c r="A81" s="4" t="s">
        <v>623</v>
      </c>
      <c r="B81" s="4" t="s">
        <v>339</v>
      </c>
      <c r="C81" s="101">
        <v>0</v>
      </c>
      <c r="D81" s="101">
        <v>0</v>
      </c>
      <c r="E81" s="101"/>
      <c r="F81" s="101">
        <f t="shared" si="1"/>
        <v>0</v>
      </c>
      <c r="J81" s="191"/>
    </row>
    <row r="82" spans="1:10" ht="15">
      <c r="A82" s="6" t="s">
        <v>505</v>
      </c>
      <c r="B82" s="6" t="s">
        <v>340</v>
      </c>
      <c r="C82" s="101">
        <v>60103000</v>
      </c>
      <c r="D82" s="101">
        <v>0</v>
      </c>
      <c r="E82" s="101"/>
      <c r="F82" s="101">
        <f t="shared" si="1"/>
        <v>60103000</v>
      </c>
      <c r="J82" s="191"/>
    </row>
    <row r="83" spans="1:10" ht="15">
      <c r="A83" s="37" t="s">
        <v>341</v>
      </c>
      <c r="B83" s="4" t="s">
        <v>342</v>
      </c>
      <c r="C83" s="101">
        <v>0</v>
      </c>
      <c r="D83" s="101">
        <v>0</v>
      </c>
      <c r="E83" s="101"/>
      <c r="F83" s="101">
        <f t="shared" si="1"/>
        <v>0</v>
      </c>
      <c r="J83" s="191"/>
    </row>
    <row r="84" spans="1:10" ht="15">
      <c r="A84" s="37" t="s">
        <v>343</v>
      </c>
      <c r="B84" s="4" t="s">
        <v>344</v>
      </c>
      <c r="C84" s="101">
        <v>0</v>
      </c>
      <c r="D84" s="101">
        <v>0</v>
      </c>
      <c r="E84" s="101"/>
      <c r="F84" s="101">
        <f t="shared" si="1"/>
        <v>0</v>
      </c>
      <c r="J84" s="191"/>
    </row>
    <row r="85" spans="1:10" ht="15">
      <c r="A85" s="37" t="s">
        <v>345</v>
      </c>
      <c r="B85" s="4" t="s">
        <v>346</v>
      </c>
      <c r="C85" s="101">
        <v>0</v>
      </c>
      <c r="D85" s="101">
        <v>0</v>
      </c>
      <c r="E85" s="101"/>
      <c r="F85" s="101">
        <f t="shared" si="1"/>
        <v>0</v>
      </c>
      <c r="J85" s="191"/>
    </row>
    <row r="86" spans="1:10" ht="15">
      <c r="A86" s="37" t="s">
        <v>347</v>
      </c>
      <c r="B86" s="4" t="s">
        <v>348</v>
      </c>
      <c r="C86" s="101">
        <v>0</v>
      </c>
      <c r="D86" s="101">
        <v>0</v>
      </c>
      <c r="E86" s="101"/>
      <c r="F86" s="101">
        <f t="shared" si="1"/>
        <v>0</v>
      </c>
      <c r="J86" s="192"/>
    </row>
    <row r="87" spans="1:10" ht="15">
      <c r="A87" s="12" t="s">
        <v>487</v>
      </c>
      <c r="B87" s="4" t="s">
        <v>349</v>
      </c>
      <c r="C87" s="101">
        <v>0</v>
      </c>
      <c r="D87" s="101">
        <v>0</v>
      </c>
      <c r="E87" s="101"/>
      <c r="F87" s="101">
        <f t="shared" si="1"/>
        <v>0</v>
      </c>
      <c r="J87" s="191"/>
    </row>
    <row r="88" spans="1:10" ht="15">
      <c r="A88" s="14" t="s">
        <v>506</v>
      </c>
      <c r="B88" s="6" t="s">
        <v>350</v>
      </c>
      <c r="C88" s="101">
        <v>60103000</v>
      </c>
      <c r="D88" s="101">
        <v>0</v>
      </c>
      <c r="E88" s="101"/>
      <c r="F88" s="101">
        <f t="shared" si="1"/>
        <v>60103000</v>
      </c>
      <c r="J88" s="191"/>
    </row>
    <row r="89" spans="1:10" ht="15">
      <c r="A89" s="12" t="s">
        <v>351</v>
      </c>
      <c r="B89" s="4" t="s">
        <v>352</v>
      </c>
      <c r="C89" s="101">
        <v>0</v>
      </c>
      <c r="D89" s="101">
        <v>0</v>
      </c>
      <c r="E89" s="101"/>
      <c r="F89" s="101">
        <f t="shared" si="1"/>
        <v>0</v>
      </c>
      <c r="J89" s="191"/>
    </row>
    <row r="90" spans="1:10" ht="15">
      <c r="A90" s="12" t="s">
        <v>353</v>
      </c>
      <c r="B90" s="4" t="s">
        <v>354</v>
      </c>
      <c r="C90" s="101">
        <v>0</v>
      </c>
      <c r="D90" s="101">
        <v>0</v>
      </c>
      <c r="E90" s="101"/>
      <c r="F90" s="101">
        <f t="shared" si="1"/>
        <v>0</v>
      </c>
      <c r="J90" s="191"/>
    </row>
    <row r="91" spans="1:10" ht="15">
      <c r="A91" s="37" t="s">
        <v>355</v>
      </c>
      <c r="B91" s="4" t="s">
        <v>356</v>
      </c>
      <c r="C91" s="101">
        <v>0</v>
      </c>
      <c r="D91" s="101">
        <v>0</v>
      </c>
      <c r="E91" s="101"/>
      <c r="F91" s="101">
        <f t="shared" si="1"/>
        <v>0</v>
      </c>
      <c r="J91" s="191"/>
    </row>
    <row r="92" spans="1:10" ht="15">
      <c r="A92" s="37" t="s">
        <v>488</v>
      </c>
      <c r="B92" s="4" t="s">
        <v>357</v>
      </c>
      <c r="C92" s="101">
        <v>0</v>
      </c>
      <c r="D92" s="101">
        <v>0</v>
      </c>
      <c r="E92" s="101"/>
      <c r="F92" s="101">
        <f t="shared" si="1"/>
        <v>0</v>
      </c>
      <c r="J92" s="191"/>
    </row>
    <row r="93" spans="1:10" ht="15">
      <c r="A93" s="13" t="s">
        <v>507</v>
      </c>
      <c r="B93" s="6" t="s">
        <v>358</v>
      </c>
      <c r="C93" s="101">
        <v>0</v>
      </c>
      <c r="D93" s="101">
        <v>0</v>
      </c>
      <c r="E93" s="101"/>
      <c r="F93" s="101">
        <f t="shared" si="1"/>
        <v>0</v>
      </c>
      <c r="J93" s="192"/>
    </row>
    <row r="94" spans="1:10" ht="15">
      <c r="A94" s="14" t="s">
        <v>359</v>
      </c>
      <c r="B94" s="6" t="s">
        <v>360</v>
      </c>
      <c r="C94" s="101">
        <v>0</v>
      </c>
      <c r="D94" s="101">
        <v>0</v>
      </c>
      <c r="E94" s="101"/>
      <c r="F94" s="101">
        <f t="shared" si="1"/>
        <v>0</v>
      </c>
      <c r="J94" s="192"/>
    </row>
    <row r="95" spans="1:6" ht="15.75">
      <c r="A95" s="40" t="s">
        <v>508</v>
      </c>
      <c r="B95" s="41" t="s">
        <v>361</v>
      </c>
      <c r="C95" s="101">
        <v>60103000</v>
      </c>
      <c r="D95" s="101">
        <v>0</v>
      </c>
      <c r="E95" s="101"/>
      <c r="F95" s="101">
        <f t="shared" si="1"/>
        <v>60103000</v>
      </c>
    </row>
    <row r="96" spans="1:6" ht="15.75">
      <c r="A96" s="45" t="s">
        <v>490</v>
      </c>
      <c r="B96" s="46"/>
      <c r="C96" s="101">
        <v>602411607</v>
      </c>
      <c r="D96" s="101">
        <v>182243489</v>
      </c>
      <c r="E96" s="101"/>
      <c r="F96" s="101">
        <f t="shared" si="1"/>
        <v>784655096</v>
      </c>
    </row>
  </sheetData>
  <sheetProtection/>
  <mergeCells count="2">
    <mergeCell ref="A1:F1"/>
    <mergeCell ref="A2:F2"/>
  </mergeCells>
  <printOptions horizontalCentered="1"/>
  <pageMargins left="0.2755905511811024" right="0.2362204724409449" top="0.3937007874015748" bottom="0.35433070866141736" header="0.15748031496062992" footer="0.15748031496062992"/>
  <pageSetup fitToHeight="1" fitToWidth="1" horizontalDpi="300" verticalDpi="300" orientation="portrait" paperSize="9" scale="54" r:id="rId1"/>
  <headerFooter>
    <oddHeader>&amp;R9.sz.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96"/>
  <sheetViews>
    <sheetView zoomScale="80" zoomScaleNormal="80" zoomScalePageLayoutView="0" workbookViewId="0" topLeftCell="A1">
      <pane xSplit="2" ySplit="5" topLeftCell="C75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C79" sqref="C79"/>
    </sheetView>
  </sheetViews>
  <sheetFormatPr defaultColWidth="9.140625" defaultRowHeight="15"/>
  <cols>
    <col min="1" max="1" width="92.57421875" style="0" customWidth="1"/>
    <col min="3" max="3" width="14.8515625" style="103" customWidth="1"/>
    <col min="4" max="4" width="14.140625" style="103" customWidth="1"/>
    <col min="5" max="5" width="15.57421875" style="103" customWidth="1"/>
    <col min="6" max="6" width="15.28125" style="103" customWidth="1"/>
  </cols>
  <sheetData>
    <row r="1" spans="1:6" ht="24" customHeight="1">
      <c r="A1" s="178" t="s">
        <v>386</v>
      </c>
      <c r="B1" s="183"/>
      <c r="C1" s="183"/>
      <c r="D1" s="183"/>
      <c r="E1" s="183"/>
      <c r="F1" s="180"/>
    </row>
    <row r="2" spans="1:6" ht="24" customHeight="1">
      <c r="A2" s="182" t="s">
        <v>721</v>
      </c>
      <c r="B2" s="179"/>
      <c r="C2" s="179"/>
      <c r="D2" s="179"/>
      <c r="E2" s="179"/>
      <c r="F2" s="180"/>
    </row>
    <row r="3" ht="18">
      <c r="A3" s="94"/>
    </row>
    <row r="4" ht="15">
      <c r="A4" s="95" t="s">
        <v>676</v>
      </c>
    </row>
    <row r="5" spans="1:6" ht="45">
      <c r="A5" s="1" t="s">
        <v>29</v>
      </c>
      <c r="B5" s="2" t="s">
        <v>656</v>
      </c>
      <c r="C5" s="104" t="s">
        <v>539</v>
      </c>
      <c r="D5" s="104" t="s">
        <v>540</v>
      </c>
      <c r="E5" s="104" t="s">
        <v>665</v>
      </c>
      <c r="F5" s="112" t="s">
        <v>647</v>
      </c>
    </row>
    <row r="6" spans="1:6" ht="15" customHeight="1">
      <c r="A6" s="31" t="s">
        <v>240</v>
      </c>
      <c r="B6" s="5" t="s">
        <v>241</v>
      </c>
      <c r="C6" s="101">
        <v>0</v>
      </c>
      <c r="D6" s="101"/>
      <c r="E6" s="101"/>
      <c r="F6" s="101"/>
    </row>
    <row r="7" spans="1:6" ht="15" customHeight="1">
      <c r="A7" s="4" t="s">
        <v>242</v>
      </c>
      <c r="B7" s="5" t="s">
        <v>243</v>
      </c>
      <c r="C7" s="101">
        <v>0</v>
      </c>
      <c r="D7" s="101"/>
      <c r="E7" s="101"/>
      <c r="F7" s="101"/>
    </row>
    <row r="8" spans="1:6" ht="15" customHeight="1">
      <c r="A8" s="4" t="s">
        <v>244</v>
      </c>
      <c r="B8" s="5" t="s">
        <v>245</v>
      </c>
      <c r="C8" s="101">
        <v>0</v>
      </c>
      <c r="D8" s="101"/>
      <c r="E8" s="101"/>
      <c r="F8" s="101"/>
    </row>
    <row r="9" spans="1:6" ht="15" customHeight="1">
      <c r="A9" s="4" t="s">
        <v>246</v>
      </c>
      <c r="B9" s="5" t="s">
        <v>247</v>
      </c>
      <c r="C9" s="101">
        <v>0</v>
      </c>
      <c r="D9" s="101"/>
      <c r="E9" s="101"/>
      <c r="F9" s="101"/>
    </row>
    <row r="10" spans="1:6" ht="15" customHeight="1">
      <c r="A10" s="4" t="s">
        <v>248</v>
      </c>
      <c r="B10" s="5" t="s">
        <v>249</v>
      </c>
      <c r="C10" s="101">
        <v>0</v>
      </c>
      <c r="D10" s="101"/>
      <c r="E10" s="101"/>
      <c r="F10" s="101"/>
    </row>
    <row r="11" spans="1:6" ht="15" customHeight="1">
      <c r="A11" s="4" t="s">
        <v>250</v>
      </c>
      <c r="B11" s="5" t="s">
        <v>251</v>
      </c>
      <c r="C11" s="101">
        <v>0</v>
      </c>
      <c r="D11" s="101"/>
      <c r="E11" s="101"/>
      <c r="F11" s="101"/>
    </row>
    <row r="12" spans="1:6" ht="15" customHeight="1">
      <c r="A12" s="6" t="s">
        <v>492</v>
      </c>
      <c r="B12" s="7" t="s">
        <v>252</v>
      </c>
      <c r="C12" s="101">
        <v>0</v>
      </c>
      <c r="D12" s="101"/>
      <c r="E12" s="101"/>
      <c r="F12" s="101"/>
    </row>
    <row r="13" spans="1:6" ht="15" customHeight="1">
      <c r="A13" s="4" t="s">
        <v>253</v>
      </c>
      <c r="B13" s="5" t="s">
        <v>254</v>
      </c>
      <c r="C13" s="101">
        <v>0</v>
      </c>
      <c r="D13" s="101"/>
      <c r="E13" s="101"/>
      <c r="F13" s="101"/>
    </row>
    <row r="14" spans="1:6" ht="15" customHeight="1">
      <c r="A14" s="4" t="s">
        <v>255</v>
      </c>
      <c r="B14" s="5" t="s">
        <v>256</v>
      </c>
      <c r="C14" s="101">
        <v>0</v>
      </c>
      <c r="D14" s="101"/>
      <c r="E14" s="101"/>
      <c r="F14" s="101"/>
    </row>
    <row r="15" spans="1:6" ht="15" customHeight="1">
      <c r="A15" s="4" t="s">
        <v>454</v>
      </c>
      <c r="B15" s="5" t="s">
        <v>257</v>
      </c>
      <c r="C15" s="101">
        <v>0</v>
      </c>
      <c r="D15" s="101"/>
      <c r="E15" s="101"/>
      <c r="F15" s="101"/>
    </row>
    <row r="16" spans="1:6" ht="15" customHeight="1">
      <c r="A16" s="4" t="s">
        <v>455</v>
      </c>
      <c r="B16" s="5" t="s">
        <v>258</v>
      </c>
      <c r="C16" s="101">
        <v>0</v>
      </c>
      <c r="D16" s="101"/>
      <c r="E16" s="101"/>
      <c r="F16" s="101"/>
    </row>
    <row r="17" spans="1:6" ht="15" customHeight="1">
      <c r="A17" s="4" t="s">
        <v>456</v>
      </c>
      <c r="B17" s="5" t="s">
        <v>259</v>
      </c>
      <c r="C17" s="101">
        <v>0</v>
      </c>
      <c r="D17" s="101"/>
      <c r="E17" s="101"/>
      <c r="F17" s="101"/>
    </row>
    <row r="18" spans="1:6" ht="15" customHeight="1">
      <c r="A18" s="39" t="s">
        <v>493</v>
      </c>
      <c r="B18" s="50" t="s">
        <v>260</v>
      </c>
      <c r="C18" s="101">
        <v>0</v>
      </c>
      <c r="D18" s="101"/>
      <c r="E18" s="101"/>
      <c r="F18" s="101">
        <f>E18+C18+D18</f>
        <v>0</v>
      </c>
    </row>
    <row r="19" spans="1:6" ht="15" customHeight="1">
      <c r="A19" s="4" t="s">
        <v>460</v>
      </c>
      <c r="B19" s="5" t="s">
        <v>269</v>
      </c>
      <c r="C19" s="101">
        <v>0</v>
      </c>
      <c r="D19" s="101"/>
      <c r="E19" s="101"/>
      <c r="F19" s="101">
        <f aca="true" t="shared" si="0" ref="F19:F82">E19+C19+D19</f>
        <v>0</v>
      </c>
    </row>
    <row r="20" spans="1:6" ht="15" customHeight="1">
      <c r="A20" s="4" t="s">
        <v>461</v>
      </c>
      <c r="B20" s="5" t="s">
        <v>270</v>
      </c>
      <c r="C20" s="101">
        <v>0</v>
      </c>
      <c r="D20" s="101"/>
      <c r="E20" s="101"/>
      <c r="F20" s="101">
        <f t="shared" si="0"/>
        <v>0</v>
      </c>
    </row>
    <row r="21" spans="1:6" ht="15" customHeight="1">
      <c r="A21" s="6" t="s">
        <v>495</v>
      </c>
      <c r="B21" s="7" t="s">
        <v>271</v>
      </c>
      <c r="C21" s="101">
        <v>0</v>
      </c>
      <c r="D21" s="101"/>
      <c r="E21" s="101"/>
      <c r="F21" s="101">
        <f t="shared" si="0"/>
        <v>0</v>
      </c>
    </row>
    <row r="22" spans="1:6" ht="15" customHeight="1">
      <c r="A22" s="4" t="s">
        <v>462</v>
      </c>
      <c r="B22" s="5" t="s">
        <v>272</v>
      </c>
      <c r="C22" s="101">
        <v>0</v>
      </c>
      <c r="D22" s="101"/>
      <c r="E22" s="101"/>
      <c r="F22" s="101">
        <f t="shared" si="0"/>
        <v>0</v>
      </c>
    </row>
    <row r="23" spans="1:6" ht="15" customHeight="1">
      <c r="A23" s="4" t="s">
        <v>463</v>
      </c>
      <c r="B23" s="5" t="s">
        <v>273</v>
      </c>
      <c r="C23" s="101">
        <v>0</v>
      </c>
      <c r="D23" s="101"/>
      <c r="E23" s="101"/>
      <c r="F23" s="101">
        <f t="shared" si="0"/>
        <v>0</v>
      </c>
    </row>
    <row r="24" spans="1:6" ht="15" customHeight="1">
      <c r="A24" s="4" t="s">
        <v>464</v>
      </c>
      <c r="B24" s="5" t="s">
        <v>274</v>
      </c>
      <c r="C24" s="101">
        <v>0</v>
      </c>
      <c r="D24" s="101"/>
      <c r="E24" s="101"/>
      <c r="F24" s="101">
        <f t="shared" si="0"/>
        <v>0</v>
      </c>
    </row>
    <row r="25" spans="1:6" ht="15" customHeight="1">
      <c r="A25" s="4" t="s">
        <v>465</v>
      </c>
      <c r="B25" s="5" t="s">
        <v>275</v>
      </c>
      <c r="C25" s="101">
        <v>0</v>
      </c>
      <c r="D25" s="101"/>
      <c r="E25" s="101"/>
      <c r="F25" s="101">
        <f t="shared" si="0"/>
        <v>0</v>
      </c>
    </row>
    <row r="26" spans="1:6" ht="15" customHeight="1">
      <c r="A26" s="4" t="s">
        <v>466</v>
      </c>
      <c r="B26" s="5" t="s">
        <v>278</v>
      </c>
      <c r="C26" s="101">
        <v>0</v>
      </c>
      <c r="D26" s="101"/>
      <c r="E26" s="101"/>
      <c r="F26" s="101">
        <f t="shared" si="0"/>
        <v>0</v>
      </c>
    </row>
    <row r="27" spans="1:6" ht="15" customHeight="1">
      <c r="A27" s="4" t="s">
        <v>279</v>
      </c>
      <c r="B27" s="5" t="s">
        <v>280</v>
      </c>
      <c r="C27" s="101">
        <v>0</v>
      </c>
      <c r="D27" s="101"/>
      <c r="E27" s="101"/>
      <c r="F27" s="101">
        <f t="shared" si="0"/>
        <v>0</v>
      </c>
    </row>
    <row r="28" spans="1:6" ht="15" customHeight="1">
      <c r="A28" s="4" t="s">
        <v>467</v>
      </c>
      <c r="B28" s="5" t="s">
        <v>281</v>
      </c>
      <c r="C28" s="101">
        <v>0</v>
      </c>
      <c r="D28" s="101"/>
      <c r="E28" s="101"/>
      <c r="F28" s="101">
        <f t="shared" si="0"/>
        <v>0</v>
      </c>
    </row>
    <row r="29" spans="1:6" ht="15" customHeight="1">
      <c r="A29" s="4" t="s">
        <v>468</v>
      </c>
      <c r="B29" s="5" t="s">
        <v>286</v>
      </c>
      <c r="C29" s="101">
        <v>0</v>
      </c>
      <c r="D29" s="101"/>
      <c r="E29" s="101"/>
      <c r="F29" s="101">
        <f t="shared" si="0"/>
        <v>0</v>
      </c>
    </row>
    <row r="30" spans="1:6" ht="15" customHeight="1">
      <c r="A30" s="6" t="s">
        <v>496</v>
      </c>
      <c r="B30" s="7" t="s">
        <v>289</v>
      </c>
      <c r="C30" s="101">
        <v>0</v>
      </c>
      <c r="D30" s="101"/>
      <c r="E30" s="101"/>
      <c r="F30" s="101">
        <f t="shared" si="0"/>
        <v>0</v>
      </c>
    </row>
    <row r="31" spans="1:6" ht="15" customHeight="1">
      <c r="A31" s="4" t="s">
        <v>469</v>
      </c>
      <c r="B31" s="5" t="s">
        <v>290</v>
      </c>
      <c r="C31" s="101">
        <v>0</v>
      </c>
      <c r="D31" s="101"/>
      <c r="E31" s="101"/>
      <c r="F31" s="101">
        <f t="shared" si="0"/>
        <v>0</v>
      </c>
    </row>
    <row r="32" spans="1:6" ht="15" customHeight="1">
      <c r="A32" s="39" t="s">
        <v>497</v>
      </c>
      <c r="B32" s="50" t="s">
        <v>291</v>
      </c>
      <c r="C32" s="101">
        <v>0</v>
      </c>
      <c r="D32" s="101"/>
      <c r="E32" s="101"/>
      <c r="F32" s="101">
        <f t="shared" si="0"/>
        <v>0</v>
      </c>
    </row>
    <row r="33" spans="1:6" ht="15" customHeight="1">
      <c r="A33" s="12" t="s">
        <v>292</v>
      </c>
      <c r="B33" s="5" t="s">
        <v>293</v>
      </c>
      <c r="C33" s="101">
        <v>0</v>
      </c>
      <c r="D33" s="101"/>
      <c r="E33" s="101"/>
      <c r="F33" s="101">
        <f t="shared" si="0"/>
        <v>0</v>
      </c>
    </row>
    <row r="34" spans="1:6" ht="15" customHeight="1">
      <c r="A34" s="12" t="s">
        <v>470</v>
      </c>
      <c r="B34" s="5" t="s">
        <v>294</v>
      </c>
      <c r="C34" s="101">
        <v>2000000</v>
      </c>
      <c r="D34" s="101"/>
      <c r="E34" s="101"/>
      <c r="F34" s="101">
        <f t="shared" si="0"/>
        <v>2000000</v>
      </c>
    </row>
    <row r="35" spans="1:6" ht="15" customHeight="1">
      <c r="A35" s="12" t="s">
        <v>471</v>
      </c>
      <c r="B35" s="5" t="s">
        <v>295</v>
      </c>
      <c r="C35" s="101">
        <v>0</v>
      </c>
      <c r="D35" s="101"/>
      <c r="E35" s="101"/>
      <c r="F35" s="101">
        <f t="shared" si="0"/>
        <v>0</v>
      </c>
    </row>
    <row r="36" spans="1:6" ht="15" customHeight="1">
      <c r="A36" s="12" t="s">
        <v>472</v>
      </c>
      <c r="B36" s="5" t="s">
        <v>296</v>
      </c>
      <c r="C36" s="101">
        <v>0</v>
      </c>
      <c r="D36" s="101"/>
      <c r="E36" s="101"/>
      <c r="F36" s="101">
        <f t="shared" si="0"/>
        <v>0</v>
      </c>
    </row>
    <row r="37" spans="1:6" ht="15" customHeight="1">
      <c r="A37" s="12" t="s">
        <v>297</v>
      </c>
      <c r="B37" s="5" t="s">
        <v>298</v>
      </c>
      <c r="C37" s="101">
        <v>0</v>
      </c>
      <c r="D37" s="101"/>
      <c r="E37" s="101"/>
      <c r="F37" s="101">
        <f t="shared" si="0"/>
        <v>0</v>
      </c>
    </row>
    <row r="38" spans="1:6" ht="15" customHeight="1">
      <c r="A38" s="12" t="s">
        <v>299</v>
      </c>
      <c r="B38" s="5" t="s">
        <v>300</v>
      </c>
      <c r="C38" s="101">
        <v>0</v>
      </c>
      <c r="D38" s="101"/>
      <c r="E38" s="101"/>
      <c r="F38" s="101">
        <f t="shared" si="0"/>
        <v>0</v>
      </c>
    </row>
    <row r="39" spans="1:6" ht="15" customHeight="1">
      <c r="A39" s="12" t="s">
        <v>301</v>
      </c>
      <c r="B39" s="5" t="s">
        <v>302</v>
      </c>
      <c r="C39" s="101">
        <v>0</v>
      </c>
      <c r="D39" s="101"/>
      <c r="E39" s="101"/>
      <c r="F39" s="101">
        <f t="shared" si="0"/>
        <v>0</v>
      </c>
    </row>
    <row r="40" spans="1:6" ht="15" customHeight="1">
      <c r="A40" s="12" t="s">
        <v>473</v>
      </c>
      <c r="B40" s="5" t="s">
        <v>303</v>
      </c>
      <c r="C40" s="101">
        <v>0</v>
      </c>
      <c r="D40" s="101"/>
      <c r="E40" s="101"/>
      <c r="F40" s="101">
        <f t="shared" si="0"/>
        <v>0</v>
      </c>
    </row>
    <row r="41" spans="1:6" ht="15" customHeight="1">
      <c r="A41" s="12" t="s">
        <v>474</v>
      </c>
      <c r="B41" s="5" t="s">
        <v>304</v>
      </c>
      <c r="C41" s="101">
        <v>0</v>
      </c>
      <c r="D41" s="101"/>
      <c r="E41" s="101"/>
      <c r="F41" s="101">
        <f t="shared" si="0"/>
        <v>0</v>
      </c>
    </row>
    <row r="42" spans="1:6" ht="15" customHeight="1">
      <c r="A42" s="12" t="s">
        <v>475</v>
      </c>
      <c r="B42" s="5" t="s">
        <v>305</v>
      </c>
      <c r="C42" s="101">
        <v>0</v>
      </c>
      <c r="D42" s="101"/>
      <c r="E42" s="101"/>
      <c r="F42" s="101">
        <f t="shared" si="0"/>
        <v>0</v>
      </c>
    </row>
    <row r="43" spans="1:6" ht="15" customHeight="1">
      <c r="A43" s="49" t="s">
        <v>498</v>
      </c>
      <c r="B43" s="50" t="s">
        <v>306</v>
      </c>
      <c r="C43" s="101">
        <v>2000000</v>
      </c>
      <c r="D43" s="101">
        <f>SUM(D33:D42)</f>
        <v>0</v>
      </c>
      <c r="E43" s="101">
        <f>SUM(E33:E42)</f>
        <v>0</v>
      </c>
      <c r="F43" s="101">
        <f t="shared" si="0"/>
        <v>2000000</v>
      </c>
    </row>
    <row r="44" spans="1:6" ht="15" customHeight="1">
      <c r="A44" s="12" t="s">
        <v>315</v>
      </c>
      <c r="B44" s="5" t="s">
        <v>316</v>
      </c>
      <c r="C44" s="101">
        <v>0</v>
      </c>
      <c r="D44" s="101"/>
      <c r="E44" s="101"/>
      <c r="F44" s="101">
        <f t="shared" si="0"/>
        <v>0</v>
      </c>
    </row>
    <row r="45" spans="1:6" ht="15" customHeight="1">
      <c r="A45" s="4" t="s">
        <v>479</v>
      </c>
      <c r="B45" s="5" t="s">
        <v>317</v>
      </c>
      <c r="C45" s="101">
        <v>0</v>
      </c>
      <c r="D45" s="101"/>
      <c r="E45" s="101"/>
      <c r="F45" s="101">
        <f t="shared" si="0"/>
        <v>0</v>
      </c>
    </row>
    <row r="46" spans="1:6" ht="15" customHeight="1">
      <c r="A46" s="12" t="s">
        <v>480</v>
      </c>
      <c r="B46" s="5" t="s">
        <v>318</v>
      </c>
      <c r="C46" s="101">
        <v>0</v>
      </c>
      <c r="D46" s="101"/>
      <c r="E46" s="101"/>
      <c r="F46" s="101">
        <f t="shared" si="0"/>
        <v>0</v>
      </c>
    </row>
    <row r="47" spans="1:6" ht="15" customHeight="1">
      <c r="A47" s="39" t="s">
        <v>500</v>
      </c>
      <c r="B47" s="50" t="s">
        <v>319</v>
      </c>
      <c r="C47" s="101">
        <v>0</v>
      </c>
      <c r="D47" s="101"/>
      <c r="E47" s="101"/>
      <c r="F47" s="101">
        <f t="shared" si="0"/>
        <v>0</v>
      </c>
    </row>
    <row r="48" spans="1:6" ht="15" customHeight="1">
      <c r="A48" s="56" t="s">
        <v>538</v>
      </c>
      <c r="B48" s="59"/>
      <c r="C48" s="101"/>
      <c r="D48" s="101">
        <f>D47+D43+D32+D18</f>
        <v>0</v>
      </c>
      <c r="E48" s="101">
        <f>E47+E43+E32+E18</f>
        <v>0</v>
      </c>
      <c r="F48" s="101">
        <f t="shared" si="0"/>
        <v>0</v>
      </c>
    </row>
    <row r="49" spans="1:6" ht="15" customHeight="1">
      <c r="A49" s="4" t="s">
        <v>261</v>
      </c>
      <c r="B49" s="5" t="s">
        <v>262</v>
      </c>
      <c r="C49" s="101">
        <v>0</v>
      </c>
      <c r="D49" s="101"/>
      <c r="E49" s="101"/>
      <c r="F49" s="101">
        <f t="shared" si="0"/>
        <v>0</v>
      </c>
    </row>
    <row r="50" spans="1:6" ht="15" customHeight="1">
      <c r="A50" s="4" t="s">
        <v>263</v>
      </c>
      <c r="B50" s="5" t="s">
        <v>264</v>
      </c>
      <c r="C50" s="101">
        <v>0</v>
      </c>
      <c r="D50" s="101"/>
      <c r="E50" s="101"/>
      <c r="F50" s="101">
        <f t="shared" si="0"/>
        <v>0</v>
      </c>
    </row>
    <row r="51" spans="1:6" ht="15" customHeight="1">
      <c r="A51" s="4" t="s">
        <v>457</v>
      </c>
      <c r="B51" s="5" t="s">
        <v>265</v>
      </c>
      <c r="C51" s="101">
        <v>0</v>
      </c>
      <c r="D51" s="101"/>
      <c r="E51" s="101"/>
      <c r="F51" s="101">
        <f t="shared" si="0"/>
        <v>0</v>
      </c>
    </row>
    <row r="52" spans="1:6" ht="15" customHeight="1">
      <c r="A52" s="4" t="s">
        <v>458</v>
      </c>
      <c r="B52" s="5" t="s">
        <v>266</v>
      </c>
      <c r="C52" s="101">
        <v>0</v>
      </c>
      <c r="D52" s="101"/>
      <c r="E52" s="101"/>
      <c r="F52" s="101">
        <f t="shared" si="0"/>
        <v>0</v>
      </c>
    </row>
    <row r="53" spans="1:6" ht="15" customHeight="1">
      <c r="A53" s="4" t="s">
        <v>459</v>
      </c>
      <c r="B53" s="5" t="s">
        <v>267</v>
      </c>
      <c r="C53" s="101">
        <v>0</v>
      </c>
      <c r="D53" s="101"/>
      <c r="E53" s="101"/>
      <c r="F53" s="101">
        <f t="shared" si="0"/>
        <v>0</v>
      </c>
    </row>
    <row r="54" spans="1:6" ht="15" customHeight="1">
      <c r="A54" s="39" t="s">
        <v>494</v>
      </c>
      <c r="B54" s="50" t="s">
        <v>268</v>
      </c>
      <c r="C54" s="101">
        <v>0</v>
      </c>
      <c r="D54" s="101"/>
      <c r="E54" s="101"/>
      <c r="F54" s="101">
        <f t="shared" si="0"/>
        <v>0</v>
      </c>
    </row>
    <row r="55" spans="1:6" ht="15" customHeight="1">
      <c r="A55" s="12" t="s">
        <v>476</v>
      </c>
      <c r="B55" s="5" t="s">
        <v>307</v>
      </c>
      <c r="C55" s="101">
        <v>0</v>
      </c>
      <c r="D55" s="101"/>
      <c r="E55" s="101"/>
      <c r="F55" s="101">
        <f t="shared" si="0"/>
        <v>0</v>
      </c>
    </row>
    <row r="56" spans="1:6" ht="15" customHeight="1">
      <c r="A56" s="12" t="s">
        <v>477</v>
      </c>
      <c r="B56" s="5" t="s">
        <v>308</v>
      </c>
      <c r="C56" s="101">
        <v>0</v>
      </c>
      <c r="D56" s="101"/>
      <c r="E56" s="101"/>
      <c r="F56" s="101">
        <f t="shared" si="0"/>
        <v>0</v>
      </c>
    </row>
    <row r="57" spans="1:6" ht="15" customHeight="1">
      <c r="A57" s="12" t="s">
        <v>309</v>
      </c>
      <c r="B57" s="5" t="s">
        <v>310</v>
      </c>
      <c r="C57" s="101">
        <v>0</v>
      </c>
      <c r="D57" s="101"/>
      <c r="E57" s="101"/>
      <c r="F57" s="101">
        <f t="shared" si="0"/>
        <v>0</v>
      </c>
    </row>
    <row r="58" spans="1:6" ht="15" customHeight="1">
      <c r="A58" s="12" t="s">
        <v>478</v>
      </c>
      <c r="B58" s="5" t="s">
        <v>311</v>
      </c>
      <c r="C58" s="101">
        <v>0</v>
      </c>
      <c r="D58" s="101"/>
      <c r="E58" s="101"/>
      <c r="F58" s="101">
        <f t="shared" si="0"/>
        <v>0</v>
      </c>
    </row>
    <row r="59" spans="1:6" ht="15" customHeight="1">
      <c r="A59" s="12" t="s">
        <v>312</v>
      </c>
      <c r="B59" s="5" t="s">
        <v>313</v>
      </c>
      <c r="C59" s="101">
        <v>0</v>
      </c>
      <c r="D59" s="101"/>
      <c r="E59" s="101"/>
      <c r="F59" s="101">
        <f t="shared" si="0"/>
        <v>0</v>
      </c>
    </row>
    <row r="60" spans="1:6" ht="15" customHeight="1">
      <c r="A60" s="39" t="s">
        <v>499</v>
      </c>
      <c r="B60" s="50" t="s">
        <v>314</v>
      </c>
      <c r="C60" s="101">
        <v>0</v>
      </c>
      <c r="D60" s="101"/>
      <c r="E60" s="101"/>
      <c r="F60" s="101">
        <f t="shared" si="0"/>
        <v>0</v>
      </c>
    </row>
    <row r="61" spans="1:6" ht="15" customHeight="1">
      <c r="A61" s="12" t="s">
        <v>320</v>
      </c>
      <c r="B61" s="5" t="s">
        <v>321</v>
      </c>
      <c r="C61" s="101">
        <v>0</v>
      </c>
      <c r="D61" s="101"/>
      <c r="E61" s="101"/>
      <c r="F61" s="101">
        <f t="shared" si="0"/>
        <v>0</v>
      </c>
    </row>
    <row r="62" spans="1:6" ht="15" customHeight="1">
      <c r="A62" s="4" t="s">
        <v>481</v>
      </c>
      <c r="B62" s="5" t="s">
        <v>322</v>
      </c>
      <c r="C62" s="101">
        <v>0</v>
      </c>
      <c r="D62" s="101"/>
      <c r="E62" s="101"/>
      <c r="F62" s="101">
        <f t="shared" si="0"/>
        <v>0</v>
      </c>
    </row>
    <row r="63" spans="1:6" ht="15" customHeight="1">
      <c r="A63" s="12" t="s">
        <v>482</v>
      </c>
      <c r="B63" s="5" t="s">
        <v>323</v>
      </c>
      <c r="C63" s="101">
        <v>0</v>
      </c>
      <c r="D63" s="101"/>
      <c r="E63" s="101"/>
      <c r="F63" s="101">
        <f t="shared" si="0"/>
        <v>0</v>
      </c>
    </row>
    <row r="64" spans="1:6" ht="15" customHeight="1">
      <c r="A64" s="39" t="s">
        <v>502</v>
      </c>
      <c r="B64" s="50" t="s">
        <v>324</v>
      </c>
      <c r="C64" s="101">
        <v>0</v>
      </c>
      <c r="D64" s="101"/>
      <c r="E64" s="101"/>
      <c r="F64" s="101">
        <f t="shared" si="0"/>
        <v>0</v>
      </c>
    </row>
    <row r="65" spans="1:6" ht="15" customHeight="1">
      <c r="A65" s="56" t="s">
        <v>537</v>
      </c>
      <c r="B65" s="59"/>
      <c r="C65" s="101"/>
      <c r="D65" s="101">
        <f>D64+D60+D54</f>
        <v>0</v>
      </c>
      <c r="E65" s="101">
        <f>E64+E60+E54</f>
        <v>0</v>
      </c>
      <c r="F65" s="101">
        <f t="shared" si="0"/>
        <v>0</v>
      </c>
    </row>
    <row r="66" spans="1:6" ht="15.75">
      <c r="A66" s="47" t="s">
        <v>501</v>
      </c>
      <c r="B66" s="35" t="s">
        <v>325</v>
      </c>
      <c r="C66" s="101">
        <v>2000000</v>
      </c>
      <c r="D66" s="101">
        <f>D65+D48</f>
        <v>0</v>
      </c>
      <c r="E66" s="101">
        <f>E65+E48</f>
        <v>0</v>
      </c>
      <c r="F66" s="101">
        <f t="shared" si="0"/>
        <v>2000000</v>
      </c>
    </row>
    <row r="67" spans="1:6" ht="15.75">
      <c r="A67" s="100" t="s">
        <v>668</v>
      </c>
      <c r="B67" s="58"/>
      <c r="C67" s="101"/>
      <c r="D67" s="101">
        <f>D48-'4. Faluház kiadás'!D74</f>
        <v>0</v>
      </c>
      <c r="E67" s="101">
        <f>E48-'4. Faluház kiadás'!E74</f>
        <v>0</v>
      </c>
      <c r="F67" s="101">
        <f t="shared" si="0"/>
        <v>0</v>
      </c>
    </row>
    <row r="68" spans="1:6" ht="15.75">
      <c r="A68" s="100" t="s">
        <v>669</v>
      </c>
      <c r="B68" s="58"/>
      <c r="C68" s="101"/>
      <c r="D68" s="101">
        <f>D65-'4. Faluház kiadás'!D97</f>
        <v>0</v>
      </c>
      <c r="E68" s="101">
        <f>E65-'4. Faluház kiadás'!E97</f>
        <v>0</v>
      </c>
      <c r="F68" s="101">
        <f t="shared" si="0"/>
        <v>0</v>
      </c>
    </row>
    <row r="69" spans="1:6" ht="15">
      <c r="A69" s="37" t="s">
        <v>483</v>
      </c>
      <c r="B69" s="4" t="s">
        <v>326</v>
      </c>
      <c r="C69" s="101">
        <v>0</v>
      </c>
      <c r="D69" s="101"/>
      <c r="E69" s="101"/>
      <c r="F69" s="101">
        <f t="shared" si="0"/>
        <v>0</v>
      </c>
    </row>
    <row r="70" spans="1:6" ht="15">
      <c r="A70" s="12" t="s">
        <v>327</v>
      </c>
      <c r="B70" s="4" t="s">
        <v>328</v>
      </c>
      <c r="C70" s="101">
        <v>0</v>
      </c>
      <c r="D70" s="101"/>
      <c r="E70" s="101"/>
      <c r="F70" s="101">
        <f t="shared" si="0"/>
        <v>0</v>
      </c>
    </row>
    <row r="71" spans="1:6" ht="15">
      <c r="A71" s="37" t="s">
        <v>484</v>
      </c>
      <c r="B71" s="4" t="s">
        <v>329</v>
      </c>
      <c r="C71" s="101">
        <v>0</v>
      </c>
      <c r="D71" s="101"/>
      <c r="E71" s="101"/>
      <c r="F71" s="101">
        <f t="shared" si="0"/>
        <v>0</v>
      </c>
    </row>
    <row r="72" spans="1:6" ht="15">
      <c r="A72" s="14" t="s">
        <v>503</v>
      </c>
      <c r="B72" s="6" t="s">
        <v>330</v>
      </c>
      <c r="C72" s="101">
        <v>0</v>
      </c>
      <c r="D72" s="101"/>
      <c r="E72" s="101"/>
      <c r="F72" s="101">
        <f t="shared" si="0"/>
        <v>0</v>
      </c>
    </row>
    <row r="73" spans="1:6" ht="15">
      <c r="A73" s="12" t="s">
        <v>485</v>
      </c>
      <c r="B73" s="4" t="s">
        <v>331</v>
      </c>
      <c r="C73" s="101">
        <v>0</v>
      </c>
      <c r="D73" s="101"/>
      <c r="E73" s="101"/>
      <c r="F73" s="101">
        <f t="shared" si="0"/>
        <v>0</v>
      </c>
    </row>
    <row r="74" spans="1:6" ht="15">
      <c r="A74" s="37" t="s">
        <v>332</v>
      </c>
      <c r="B74" s="4" t="s">
        <v>333</v>
      </c>
      <c r="C74" s="101">
        <v>0</v>
      </c>
      <c r="D74" s="101"/>
      <c r="E74" s="101"/>
      <c r="F74" s="101">
        <f t="shared" si="0"/>
        <v>0</v>
      </c>
    </row>
    <row r="75" spans="1:6" ht="15">
      <c r="A75" s="12" t="s">
        <v>486</v>
      </c>
      <c r="B75" s="4" t="s">
        <v>334</v>
      </c>
      <c r="C75" s="101">
        <v>0</v>
      </c>
      <c r="D75" s="101"/>
      <c r="E75" s="101"/>
      <c r="F75" s="101">
        <f t="shared" si="0"/>
        <v>0</v>
      </c>
    </row>
    <row r="76" spans="1:6" ht="15">
      <c r="A76" s="37" t="s">
        <v>335</v>
      </c>
      <c r="B76" s="4" t="s">
        <v>336</v>
      </c>
      <c r="C76" s="101">
        <v>0</v>
      </c>
      <c r="D76" s="101"/>
      <c r="E76" s="101"/>
      <c r="F76" s="101">
        <f t="shared" si="0"/>
        <v>0</v>
      </c>
    </row>
    <row r="77" spans="1:6" ht="15">
      <c r="A77" s="13" t="s">
        <v>504</v>
      </c>
      <c r="B77" s="6" t="s">
        <v>337</v>
      </c>
      <c r="C77" s="101">
        <v>0</v>
      </c>
      <c r="D77" s="101"/>
      <c r="E77" s="101"/>
      <c r="F77" s="101">
        <f t="shared" si="0"/>
        <v>0</v>
      </c>
    </row>
    <row r="78" spans="1:6" ht="15">
      <c r="A78" s="4" t="s">
        <v>624</v>
      </c>
      <c r="B78" s="4" t="s">
        <v>338</v>
      </c>
      <c r="C78" s="101">
        <v>975000</v>
      </c>
      <c r="D78" s="101"/>
      <c r="E78" s="101"/>
      <c r="F78" s="101">
        <f t="shared" si="0"/>
        <v>975000</v>
      </c>
    </row>
    <row r="79" spans="1:6" ht="15">
      <c r="A79" s="4" t="s">
        <v>625</v>
      </c>
      <c r="B79" s="4" t="s">
        <v>338</v>
      </c>
      <c r="C79" s="101"/>
      <c r="D79" s="101"/>
      <c r="E79" s="101"/>
      <c r="F79" s="101">
        <f t="shared" si="0"/>
        <v>0</v>
      </c>
    </row>
    <row r="80" spans="1:6" ht="15">
      <c r="A80" s="4" t="s">
        <v>586</v>
      </c>
      <c r="B80" s="4" t="s">
        <v>339</v>
      </c>
      <c r="C80" s="101">
        <v>0</v>
      </c>
      <c r="D80" s="101"/>
      <c r="E80" s="101"/>
      <c r="F80" s="101">
        <f t="shared" si="0"/>
        <v>0</v>
      </c>
    </row>
    <row r="81" spans="1:6" ht="15">
      <c r="A81" s="4" t="s">
        <v>623</v>
      </c>
      <c r="B81" s="4" t="s">
        <v>339</v>
      </c>
      <c r="C81" s="101">
        <v>0</v>
      </c>
      <c r="D81" s="101"/>
      <c r="E81" s="101"/>
      <c r="F81" s="101">
        <f t="shared" si="0"/>
        <v>0</v>
      </c>
    </row>
    <row r="82" spans="1:6" ht="15">
      <c r="A82" s="6" t="s">
        <v>505</v>
      </c>
      <c r="B82" s="6" t="s">
        <v>340</v>
      </c>
      <c r="C82" s="101">
        <v>975000</v>
      </c>
      <c r="D82" s="101"/>
      <c r="E82" s="101"/>
      <c r="F82" s="101">
        <f t="shared" si="0"/>
        <v>975000</v>
      </c>
    </row>
    <row r="83" spans="1:6" ht="15">
      <c r="A83" s="37" t="s">
        <v>341</v>
      </c>
      <c r="B83" s="4" t="s">
        <v>342</v>
      </c>
      <c r="C83" s="101">
        <v>0</v>
      </c>
      <c r="D83" s="101"/>
      <c r="E83" s="101"/>
      <c r="F83" s="101">
        <f aca="true" t="shared" si="1" ref="F83:F96">E83+C83+D83</f>
        <v>0</v>
      </c>
    </row>
    <row r="84" spans="1:6" ht="15">
      <c r="A84" s="37" t="s">
        <v>343</v>
      </c>
      <c r="B84" s="4" t="s">
        <v>344</v>
      </c>
      <c r="C84" s="101">
        <v>0</v>
      </c>
      <c r="D84" s="101"/>
      <c r="E84" s="101"/>
      <c r="F84" s="101">
        <f t="shared" si="1"/>
        <v>0</v>
      </c>
    </row>
    <row r="85" spans="1:6" ht="15">
      <c r="A85" s="37" t="s">
        <v>345</v>
      </c>
      <c r="B85" s="4" t="s">
        <v>346</v>
      </c>
      <c r="C85" s="101">
        <v>27509000</v>
      </c>
      <c r="D85" s="101"/>
      <c r="E85" s="101"/>
      <c r="F85" s="101">
        <f t="shared" si="1"/>
        <v>27509000</v>
      </c>
    </row>
    <row r="86" spans="1:6" ht="15">
      <c r="A86" s="37" t="s">
        <v>347</v>
      </c>
      <c r="B86" s="4" t="s">
        <v>348</v>
      </c>
      <c r="C86" s="101">
        <v>0</v>
      </c>
      <c r="D86" s="101"/>
      <c r="E86" s="101"/>
      <c r="F86" s="101">
        <f t="shared" si="1"/>
        <v>0</v>
      </c>
    </row>
    <row r="87" spans="1:6" ht="15">
      <c r="A87" s="12" t="s">
        <v>487</v>
      </c>
      <c r="B87" s="4" t="s">
        <v>349</v>
      </c>
      <c r="C87" s="101">
        <v>0</v>
      </c>
      <c r="D87" s="101"/>
      <c r="E87" s="101"/>
      <c r="F87" s="101">
        <f t="shared" si="1"/>
        <v>0</v>
      </c>
    </row>
    <row r="88" spans="1:6" ht="15">
      <c r="A88" s="14" t="s">
        <v>506</v>
      </c>
      <c r="B88" s="6" t="s">
        <v>350</v>
      </c>
      <c r="C88" s="101">
        <v>28484000</v>
      </c>
      <c r="D88" s="101">
        <f>SUM(D83:D87)</f>
        <v>0</v>
      </c>
      <c r="E88" s="101">
        <f>SUM(E83:E87)</f>
        <v>0</v>
      </c>
      <c r="F88" s="101">
        <f t="shared" si="1"/>
        <v>28484000</v>
      </c>
    </row>
    <row r="89" spans="1:6" ht="15">
      <c r="A89" s="12" t="s">
        <v>351</v>
      </c>
      <c r="B89" s="4" t="s">
        <v>352</v>
      </c>
      <c r="C89" s="101">
        <v>0</v>
      </c>
      <c r="D89" s="101"/>
      <c r="E89" s="101"/>
      <c r="F89" s="101">
        <f t="shared" si="1"/>
        <v>0</v>
      </c>
    </row>
    <row r="90" spans="1:6" ht="15">
      <c r="A90" s="12" t="s">
        <v>353</v>
      </c>
      <c r="B90" s="4" t="s">
        <v>354</v>
      </c>
      <c r="C90" s="101">
        <v>0</v>
      </c>
      <c r="D90" s="101"/>
      <c r="E90" s="101"/>
      <c r="F90" s="101">
        <f t="shared" si="1"/>
        <v>0</v>
      </c>
    </row>
    <row r="91" spans="1:6" ht="15">
      <c r="A91" s="37" t="s">
        <v>355</v>
      </c>
      <c r="B91" s="4" t="s">
        <v>356</v>
      </c>
      <c r="C91" s="101">
        <v>0</v>
      </c>
      <c r="D91" s="101"/>
      <c r="E91" s="101"/>
      <c r="F91" s="101">
        <f t="shared" si="1"/>
        <v>0</v>
      </c>
    </row>
    <row r="92" spans="1:6" ht="15">
      <c r="A92" s="37" t="s">
        <v>488</v>
      </c>
      <c r="B92" s="4" t="s">
        <v>357</v>
      </c>
      <c r="C92" s="101">
        <v>0</v>
      </c>
      <c r="D92" s="101"/>
      <c r="E92" s="101"/>
      <c r="F92" s="101">
        <f t="shared" si="1"/>
        <v>0</v>
      </c>
    </row>
    <row r="93" spans="1:6" ht="15">
      <c r="A93" s="13" t="s">
        <v>507</v>
      </c>
      <c r="B93" s="6" t="s">
        <v>358</v>
      </c>
      <c r="C93" s="101">
        <v>0</v>
      </c>
      <c r="D93" s="101"/>
      <c r="E93" s="101"/>
      <c r="F93" s="101">
        <f t="shared" si="1"/>
        <v>0</v>
      </c>
    </row>
    <row r="94" spans="1:6" ht="15">
      <c r="A94" s="14" t="s">
        <v>359</v>
      </c>
      <c r="B94" s="6" t="s">
        <v>360</v>
      </c>
      <c r="C94" s="101">
        <v>0</v>
      </c>
      <c r="D94" s="101"/>
      <c r="E94" s="101"/>
      <c r="F94" s="101">
        <f t="shared" si="1"/>
        <v>0</v>
      </c>
    </row>
    <row r="95" spans="1:6" ht="15.75">
      <c r="A95" s="40" t="s">
        <v>508</v>
      </c>
      <c r="B95" s="41" t="s">
        <v>361</v>
      </c>
      <c r="C95" s="101">
        <v>28484000</v>
      </c>
      <c r="D95" s="101">
        <f>D94+D93+D88</f>
        <v>0</v>
      </c>
      <c r="E95" s="101">
        <f>E94+E93+E88</f>
        <v>0</v>
      </c>
      <c r="F95" s="101">
        <f t="shared" si="1"/>
        <v>28484000</v>
      </c>
    </row>
    <row r="96" spans="1:6" ht="15.75">
      <c r="A96" s="99" t="s">
        <v>490</v>
      </c>
      <c r="B96" s="46"/>
      <c r="C96" s="101">
        <v>30484000</v>
      </c>
      <c r="D96" s="101">
        <f>D95+D66</f>
        <v>0</v>
      </c>
      <c r="E96" s="101">
        <f>E95+E66</f>
        <v>0</v>
      </c>
      <c r="F96" s="101">
        <f t="shared" si="1"/>
        <v>30484000</v>
      </c>
    </row>
  </sheetData>
  <sheetProtection/>
  <mergeCells count="2">
    <mergeCell ref="A1:F1"/>
    <mergeCell ref="A2:F2"/>
  </mergeCells>
  <printOptions horizontalCentered="1"/>
  <pageMargins left="0.31496062992125984" right="0.3937007874015748" top="0.5905511811023623" bottom="0.4724409448818898" header="0.31496062992125984" footer="0.15748031496062992"/>
  <pageSetup fitToHeight="1" fitToWidth="1" horizontalDpi="300" verticalDpi="300" orientation="portrait" paperSize="9" scale="52" r:id="rId1"/>
  <headerFooter alignWithMargins="0">
    <oddHeader>&amp;R10.sz.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6"/>
  <sheetViews>
    <sheetView zoomScale="80" zoomScaleNormal="80" zoomScalePageLayoutView="0" workbookViewId="0" topLeftCell="A61">
      <selection activeCell="C85" sqref="C85"/>
    </sheetView>
  </sheetViews>
  <sheetFormatPr defaultColWidth="9.140625" defaultRowHeight="15"/>
  <cols>
    <col min="1" max="1" width="92.57421875" style="0" customWidth="1"/>
    <col min="3" max="3" width="14.421875" style="103" customWidth="1"/>
    <col min="4" max="4" width="14.140625" style="103" customWidth="1"/>
    <col min="5" max="5" width="15.57421875" style="103" customWidth="1"/>
    <col min="6" max="6" width="13.140625" style="103" customWidth="1"/>
  </cols>
  <sheetData>
    <row r="1" spans="1:6" ht="24" customHeight="1">
      <c r="A1" s="178" t="s">
        <v>386</v>
      </c>
      <c r="B1" s="183"/>
      <c r="C1" s="183"/>
      <c r="D1" s="183"/>
      <c r="E1" s="183"/>
      <c r="F1" s="180"/>
    </row>
    <row r="2" spans="1:8" ht="24" customHeight="1">
      <c r="A2" s="182" t="s">
        <v>722</v>
      </c>
      <c r="B2" s="179"/>
      <c r="C2" s="179"/>
      <c r="D2" s="179"/>
      <c r="E2" s="179"/>
      <c r="F2" s="180"/>
      <c r="H2" s="74"/>
    </row>
    <row r="3" ht="18">
      <c r="A3" s="94"/>
    </row>
    <row r="4" ht="15">
      <c r="A4" s="95" t="s">
        <v>679</v>
      </c>
    </row>
    <row r="5" spans="1:6" ht="45">
      <c r="A5" s="1" t="s">
        <v>29</v>
      </c>
      <c r="B5" s="2" t="s">
        <v>656</v>
      </c>
      <c r="C5" s="104" t="s">
        <v>539</v>
      </c>
      <c r="D5" s="104" t="s">
        <v>540</v>
      </c>
      <c r="E5" s="104" t="s">
        <v>665</v>
      </c>
      <c r="F5" s="112" t="s">
        <v>647</v>
      </c>
    </row>
    <row r="6" spans="1:6" ht="15" customHeight="1">
      <c r="A6" s="31" t="s">
        <v>240</v>
      </c>
      <c r="B6" s="5" t="s">
        <v>241</v>
      </c>
      <c r="C6" s="101">
        <v>0</v>
      </c>
      <c r="D6" s="101"/>
      <c r="E6" s="101"/>
      <c r="F6" s="101">
        <f>E6+D6+C6</f>
        <v>0</v>
      </c>
    </row>
    <row r="7" spans="1:6" ht="15" customHeight="1">
      <c r="A7" s="4" t="s">
        <v>242</v>
      </c>
      <c r="B7" s="5" t="s">
        <v>243</v>
      </c>
      <c r="C7" s="101">
        <v>0</v>
      </c>
      <c r="D7" s="101"/>
      <c r="E7" s="101"/>
      <c r="F7" s="101">
        <f aca="true" t="shared" si="0" ref="F7:F70">E7+D7+C7</f>
        <v>0</v>
      </c>
    </row>
    <row r="8" spans="1:6" ht="15" customHeight="1">
      <c r="A8" s="4" t="s">
        <v>244</v>
      </c>
      <c r="B8" s="5" t="s">
        <v>245</v>
      </c>
      <c r="C8" s="101">
        <v>0</v>
      </c>
      <c r="D8" s="101"/>
      <c r="E8" s="101"/>
      <c r="F8" s="101">
        <f t="shared" si="0"/>
        <v>0</v>
      </c>
    </row>
    <row r="9" spans="1:6" ht="15" customHeight="1">
      <c r="A9" s="4" t="s">
        <v>246</v>
      </c>
      <c r="B9" s="5" t="s">
        <v>247</v>
      </c>
      <c r="C9" s="101">
        <v>0</v>
      </c>
      <c r="D9" s="101"/>
      <c r="E9" s="101"/>
      <c r="F9" s="101">
        <f t="shared" si="0"/>
        <v>0</v>
      </c>
    </row>
    <row r="10" spans="1:6" ht="15" customHeight="1">
      <c r="A10" s="4" t="s">
        <v>248</v>
      </c>
      <c r="B10" s="5" t="s">
        <v>249</v>
      </c>
      <c r="C10" s="101">
        <v>0</v>
      </c>
      <c r="D10" s="101"/>
      <c r="E10" s="101"/>
      <c r="F10" s="101">
        <f t="shared" si="0"/>
        <v>0</v>
      </c>
    </row>
    <row r="11" spans="1:6" ht="15" customHeight="1">
      <c r="A11" s="4" t="s">
        <v>250</v>
      </c>
      <c r="B11" s="5" t="s">
        <v>251</v>
      </c>
      <c r="C11" s="101">
        <v>0</v>
      </c>
      <c r="D11" s="101"/>
      <c r="E11" s="101"/>
      <c r="F11" s="101">
        <f t="shared" si="0"/>
        <v>0</v>
      </c>
    </row>
    <row r="12" spans="1:6" ht="15" customHeight="1">
      <c r="A12" s="6" t="s">
        <v>492</v>
      </c>
      <c r="B12" s="7" t="s">
        <v>252</v>
      </c>
      <c r="C12" s="101">
        <v>0</v>
      </c>
      <c r="D12" s="101"/>
      <c r="E12" s="101"/>
      <c r="F12" s="101">
        <f t="shared" si="0"/>
        <v>0</v>
      </c>
    </row>
    <row r="13" spans="1:6" ht="15" customHeight="1">
      <c r="A13" s="4" t="s">
        <v>253</v>
      </c>
      <c r="B13" s="5" t="s">
        <v>254</v>
      </c>
      <c r="C13" s="101">
        <v>0</v>
      </c>
      <c r="D13" s="101"/>
      <c r="E13" s="101"/>
      <c r="F13" s="101">
        <f t="shared" si="0"/>
        <v>0</v>
      </c>
    </row>
    <row r="14" spans="1:6" ht="15" customHeight="1">
      <c r="A14" s="4" t="s">
        <v>255</v>
      </c>
      <c r="B14" s="5" t="s">
        <v>256</v>
      </c>
      <c r="C14" s="101">
        <v>0</v>
      </c>
      <c r="D14" s="101"/>
      <c r="E14" s="101"/>
      <c r="F14" s="101">
        <f t="shared" si="0"/>
        <v>0</v>
      </c>
    </row>
    <row r="15" spans="1:6" ht="15" customHeight="1">
      <c r="A15" s="4" t="s">
        <v>454</v>
      </c>
      <c r="B15" s="5" t="s">
        <v>257</v>
      </c>
      <c r="C15" s="101">
        <v>0</v>
      </c>
      <c r="D15" s="101"/>
      <c r="E15" s="101"/>
      <c r="F15" s="101">
        <f t="shared" si="0"/>
        <v>0</v>
      </c>
    </row>
    <row r="16" spans="1:6" ht="15" customHeight="1">
      <c r="A16" s="4" t="s">
        <v>455</v>
      </c>
      <c r="B16" s="5" t="s">
        <v>258</v>
      </c>
      <c r="C16" s="101">
        <v>0</v>
      </c>
      <c r="D16" s="101"/>
      <c r="E16" s="101"/>
      <c r="F16" s="101">
        <f t="shared" si="0"/>
        <v>0</v>
      </c>
    </row>
    <row r="17" spans="1:6" ht="15" customHeight="1">
      <c r="A17" s="4" t="s">
        <v>456</v>
      </c>
      <c r="B17" s="5" t="s">
        <v>259</v>
      </c>
      <c r="C17" s="101">
        <v>0</v>
      </c>
      <c r="D17" s="101"/>
      <c r="E17" s="101"/>
      <c r="F17" s="101">
        <f t="shared" si="0"/>
        <v>0</v>
      </c>
    </row>
    <row r="18" spans="1:6" ht="15" customHeight="1">
      <c r="A18" s="39" t="s">
        <v>493</v>
      </c>
      <c r="B18" s="50" t="s">
        <v>260</v>
      </c>
      <c r="C18" s="101">
        <v>0</v>
      </c>
      <c r="D18" s="101"/>
      <c r="E18" s="101"/>
      <c r="F18" s="101">
        <f t="shared" si="0"/>
        <v>0</v>
      </c>
    </row>
    <row r="19" spans="1:6" ht="15" customHeight="1">
      <c r="A19" s="4" t="s">
        <v>460</v>
      </c>
      <c r="B19" s="5" t="s">
        <v>269</v>
      </c>
      <c r="C19" s="101">
        <v>0</v>
      </c>
      <c r="D19" s="101"/>
      <c r="E19" s="101"/>
      <c r="F19" s="101">
        <f t="shared" si="0"/>
        <v>0</v>
      </c>
    </row>
    <row r="20" spans="1:6" ht="15" customHeight="1">
      <c r="A20" s="4" t="s">
        <v>461</v>
      </c>
      <c r="B20" s="5" t="s">
        <v>270</v>
      </c>
      <c r="C20" s="101">
        <v>0</v>
      </c>
      <c r="D20" s="101"/>
      <c r="E20" s="101"/>
      <c r="F20" s="101">
        <f t="shared" si="0"/>
        <v>0</v>
      </c>
    </row>
    <row r="21" spans="1:6" ht="15" customHeight="1">
      <c r="A21" s="6" t="s">
        <v>495</v>
      </c>
      <c r="B21" s="7" t="s">
        <v>271</v>
      </c>
      <c r="C21" s="101">
        <v>0</v>
      </c>
      <c r="D21" s="101"/>
      <c r="E21" s="101"/>
      <c r="F21" s="101">
        <f t="shared" si="0"/>
        <v>0</v>
      </c>
    </row>
    <row r="22" spans="1:6" ht="15" customHeight="1">
      <c r="A22" s="4" t="s">
        <v>462</v>
      </c>
      <c r="B22" s="5" t="s">
        <v>272</v>
      </c>
      <c r="C22" s="101">
        <v>0</v>
      </c>
      <c r="D22" s="101"/>
      <c r="E22" s="101"/>
      <c r="F22" s="101">
        <f t="shared" si="0"/>
        <v>0</v>
      </c>
    </row>
    <row r="23" spans="1:6" ht="15" customHeight="1">
      <c r="A23" s="4" t="s">
        <v>463</v>
      </c>
      <c r="B23" s="5" t="s">
        <v>273</v>
      </c>
      <c r="C23" s="101">
        <v>0</v>
      </c>
      <c r="D23" s="101"/>
      <c r="E23" s="101"/>
      <c r="F23" s="101">
        <f t="shared" si="0"/>
        <v>0</v>
      </c>
    </row>
    <row r="24" spans="1:6" ht="15" customHeight="1">
      <c r="A24" s="4" t="s">
        <v>464</v>
      </c>
      <c r="B24" s="5" t="s">
        <v>274</v>
      </c>
      <c r="C24" s="101">
        <v>0</v>
      </c>
      <c r="D24" s="101"/>
      <c r="E24" s="101"/>
      <c r="F24" s="101">
        <f t="shared" si="0"/>
        <v>0</v>
      </c>
    </row>
    <row r="25" spans="1:6" ht="15" customHeight="1">
      <c r="A25" s="4" t="s">
        <v>465</v>
      </c>
      <c r="B25" s="5" t="s">
        <v>275</v>
      </c>
      <c r="C25" s="101">
        <v>0</v>
      </c>
      <c r="D25" s="101"/>
      <c r="E25" s="101"/>
      <c r="F25" s="101">
        <f t="shared" si="0"/>
        <v>0</v>
      </c>
    </row>
    <row r="26" spans="1:6" ht="15" customHeight="1">
      <c r="A26" s="4" t="s">
        <v>466</v>
      </c>
      <c r="B26" s="5" t="s">
        <v>278</v>
      </c>
      <c r="C26" s="101">
        <v>0</v>
      </c>
      <c r="D26" s="101"/>
      <c r="E26" s="101"/>
      <c r="F26" s="101">
        <f t="shared" si="0"/>
        <v>0</v>
      </c>
    </row>
    <row r="27" spans="1:6" ht="15" customHeight="1">
      <c r="A27" s="4" t="s">
        <v>279</v>
      </c>
      <c r="B27" s="5" t="s">
        <v>280</v>
      </c>
      <c r="C27" s="101">
        <v>0</v>
      </c>
      <c r="D27" s="101"/>
      <c r="E27" s="101"/>
      <c r="F27" s="101">
        <f t="shared" si="0"/>
        <v>0</v>
      </c>
    </row>
    <row r="28" spans="1:6" ht="15" customHeight="1">
      <c r="A28" s="4" t="s">
        <v>467</v>
      </c>
      <c r="B28" s="5" t="s">
        <v>281</v>
      </c>
      <c r="C28" s="101">
        <v>0</v>
      </c>
      <c r="D28" s="101"/>
      <c r="E28" s="101"/>
      <c r="F28" s="101">
        <f t="shared" si="0"/>
        <v>0</v>
      </c>
    </row>
    <row r="29" spans="1:6" ht="15" customHeight="1">
      <c r="A29" s="4" t="s">
        <v>468</v>
      </c>
      <c r="B29" s="5" t="s">
        <v>286</v>
      </c>
      <c r="C29" s="101">
        <v>0</v>
      </c>
      <c r="D29" s="101"/>
      <c r="E29" s="101"/>
      <c r="F29" s="101">
        <f t="shared" si="0"/>
        <v>0</v>
      </c>
    </row>
    <row r="30" spans="1:6" ht="15" customHeight="1">
      <c r="A30" s="6" t="s">
        <v>496</v>
      </c>
      <c r="B30" s="7" t="s">
        <v>289</v>
      </c>
      <c r="C30" s="101">
        <v>0</v>
      </c>
      <c r="D30" s="101"/>
      <c r="E30" s="101"/>
      <c r="F30" s="101">
        <f t="shared" si="0"/>
        <v>0</v>
      </c>
    </row>
    <row r="31" spans="1:6" ht="15" customHeight="1">
      <c r="A31" s="4" t="s">
        <v>469</v>
      </c>
      <c r="B31" s="5" t="s">
        <v>290</v>
      </c>
      <c r="C31" s="101">
        <v>0</v>
      </c>
      <c r="D31" s="101"/>
      <c r="E31" s="101"/>
      <c r="F31" s="101">
        <f t="shared" si="0"/>
        <v>0</v>
      </c>
    </row>
    <row r="32" spans="1:6" ht="15" customHeight="1">
      <c r="A32" s="39" t="s">
        <v>497</v>
      </c>
      <c r="B32" s="50" t="s">
        <v>291</v>
      </c>
      <c r="C32" s="101">
        <v>0</v>
      </c>
      <c r="D32" s="101"/>
      <c r="E32" s="101"/>
      <c r="F32" s="101">
        <f t="shared" si="0"/>
        <v>0</v>
      </c>
    </row>
    <row r="33" spans="1:6" ht="15" customHeight="1">
      <c r="A33" s="12" t="s">
        <v>292</v>
      </c>
      <c r="B33" s="5" t="s">
        <v>293</v>
      </c>
      <c r="C33" s="101">
        <v>0</v>
      </c>
      <c r="D33" s="101"/>
      <c r="E33" s="101"/>
      <c r="F33" s="101">
        <f t="shared" si="0"/>
        <v>0</v>
      </c>
    </row>
    <row r="34" spans="1:6" ht="15" customHeight="1">
      <c r="A34" s="12" t="s">
        <v>470</v>
      </c>
      <c r="B34" s="5" t="s">
        <v>294</v>
      </c>
      <c r="C34" s="101">
        <v>0</v>
      </c>
      <c r="D34" s="101"/>
      <c r="E34" s="101"/>
      <c r="F34" s="101">
        <f t="shared" si="0"/>
        <v>0</v>
      </c>
    </row>
    <row r="35" spans="1:6" ht="15" customHeight="1">
      <c r="A35" s="12" t="s">
        <v>471</v>
      </c>
      <c r="B35" s="5" t="s">
        <v>295</v>
      </c>
      <c r="C35" s="101">
        <v>0</v>
      </c>
      <c r="D35" s="101"/>
      <c r="E35" s="101"/>
      <c r="F35" s="101">
        <f t="shared" si="0"/>
        <v>0</v>
      </c>
    </row>
    <row r="36" spans="1:6" ht="15" customHeight="1">
      <c r="A36" s="12" t="s">
        <v>472</v>
      </c>
      <c r="B36" s="5" t="s">
        <v>296</v>
      </c>
      <c r="C36" s="101">
        <v>0</v>
      </c>
      <c r="D36" s="101"/>
      <c r="E36" s="101"/>
      <c r="F36" s="101">
        <f t="shared" si="0"/>
        <v>0</v>
      </c>
    </row>
    <row r="37" spans="1:6" ht="15" customHeight="1">
      <c r="A37" s="12" t="s">
        <v>297</v>
      </c>
      <c r="B37" s="5" t="s">
        <v>298</v>
      </c>
      <c r="C37" s="101">
        <v>0</v>
      </c>
      <c r="D37" s="101"/>
      <c r="E37" s="101"/>
      <c r="F37" s="101">
        <f t="shared" si="0"/>
        <v>0</v>
      </c>
    </row>
    <row r="38" spans="1:6" ht="15" customHeight="1">
      <c r="A38" s="12" t="s">
        <v>299</v>
      </c>
      <c r="B38" s="5" t="s">
        <v>300</v>
      </c>
      <c r="C38" s="101">
        <v>0</v>
      </c>
      <c r="D38" s="101"/>
      <c r="E38" s="101"/>
      <c r="F38" s="101">
        <f t="shared" si="0"/>
        <v>0</v>
      </c>
    </row>
    <row r="39" spans="1:6" ht="15" customHeight="1">
      <c r="A39" s="12" t="s">
        <v>301</v>
      </c>
      <c r="B39" s="5" t="s">
        <v>302</v>
      </c>
      <c r="C39" s="101">
        <v>0</v>
      </c>
      <c r="D39" s="101"/>
      <c r="E39" s="101"/>
      <c r="F39" s="101">
        <f t="shared" si="0"/>
        <v>0</v>
      </c>
    </row>
    <row r="40" spans="1:6" ht="15" customHeight="1">
      <c r="A40" s="12" t="s">
        <v>473</v>
      </c>
      <c r="B40" s="5" t="s">
        <v>303</v>
      </c>
      <c r="C40" s="101">
        <v>0</v>
      </c>
      <c r="D40" s="101"/>
      <c r="E40" s="101"/>
      <c r="F40" s="101">
        <f t="shared" si="0"/>
        <v>0</v>
      </c>
    </row>
    <row r="41" spans="1:6" ht="15" customHeight="1">
      <c r="A41" s="12" t="s">
        <v>474</v>
      </c>
      <c r="B41" s="5" t="s">
        <v>304</v>
      </c>
      <c r="C41" s="101">
        <v>0</v>
      </c>
      <c r="D41" s="101"/>
      <c r="E41" s="101"/>
      <c r="F41" s="101">
        <f t="shared" si="0"/>
        <v>0</v>
      </c>
    </row>
    <row r="42" spans="1:6" ht="15" customHeight="1">
      <c r="A42" s="12" t="s">
        <v>475</v>
      </c>
      <c r="B42" s="5" t="s">
        <v>305</v>
      </c>
      <c r="C42" s="101">
        <v>0</v>
      </c>
      <c r="D42" s="101"/>
      <c r="E42" s="101"/>
      <c r="F42" s="101">
        <f t="shared" si="0"/>
        <v>0</v>
      </c>
    </row>
    <row r="43" spans="1:6" ht="15" customHeight="1">
      <c r="A43" s="49" t="s">
        <v>498</v>
      </c>
      <c r="B43" s="50" t="s">
        <v>306</v>
      </c>
      <c r="C43" s="101">
        <v>0</v>
      </c>
      <c r="D43" s="101"/>
      <c r="E43" s="101"/>
      <c r="F43" s="101">
        <f t="shared" si="0"/>
        <v>0</v>
      </c>
    </row>
    <row r="44" spans="1:6" ht="15" customHeight="1">
      <c r="A44" s="12" t="s">
        <v>315</v>
      </c>
      <c r="B44" s="5" t="s">
        <v>316</v>
      </c>
      <c r="C44" s="101">
        <v>0</v>
      </c>
      <c r="D44" s="101"/>
      <c r="E44" s="101"/>
      <c r="F44" s="101">
        <f t="shared" si="0"/>
        <v>0</v>
      </c>
    </row>
    <row r="45" spans="1:6" ht="15" customHeight="1">
      <c r="A45" s="4" t="s">
        <v>479</v>
      </c>
      <c r="B45" s="5" t="s">
        <v>317</v>
      </c>
      <c r="C45" s="101">
        <v>0</v>
      </c>
      <c r="D45" s="101"/>
      <c r="E45" s="101"/>
      <c r="F45" s="101">
        <f t="shared" si="0"/>
        <v>0</v>
      </c>
    </row>
    <row r="46" spans="1:6" ht="15" customHeight="1">
      <c r="A46" s="12" t="s">
        <v>480</v>
      </c>
      <c r="B46" s="5" t="s">
        <v>318</v>
      </c>
      <c r="C46" s="101">
        <v>0</v>
      </c>
      <c r="D46" s="101"/>
      <c r="E46" s="101"/>
      <c r="F46" s="101">
        <f t="shared" si="0"/>
        <v>0</v>
      </c>
    </row>
    <row r="47" spans="1:6" ht="15" customHeight="1">
      <c r="A47" s="39" t="s">
        <v>500</v>
      </c>
      <c r="B47" s="50" t="s">
        <v>319</v>
      </c>
      <c r="C47" s="101">
        <v>0</v>
      </c>
      <c r="D47" s="101"/>
      <c r="E47" s="101"/>
      <c r="F47" s="101">
        <f t="shared" si="0"/>
        <v>0</v>
      </c>
    </row>
    <row r="48" spans="1:6" ht="15" customHeight="1">
      <c r="A48" s="56" t="s">
        <v>538</v>
      </c>
      <c r="B48" s="59"/>
      <c r="C48" s="101"/>
      <c r="D48" s="101">
        <f>D47+D43+D32+D18</f>
        <v>0</v>
      </c>
      <c r="E48" s="101">
        <f>E47+E43+E32+E18</f>
        <v>0</v>
      </c>
      <c r="F48" s="101">
        <f t="shared" si="0"/>
        <v>0</v>
      </c>
    </row>
    <row r="49" spans="1:6" ht="15" customHeight="1">
      <c r="A49" s="4" t="s">
        <v>261</v>
      </c>
      <c r="B49" s="5" t="s">
        <v>262</v>
      </c>
      <c r="C49" s="101">
        <v>0</v>
      </c>
      <c r="D49" s="101"/>
      <c r="E49" s="101"/>
      <c r="F49" s="101">
        <f t="shared" si="0"/>
        <v>0</v>
      </c>
    </row>
    <row r="50" spans="1:6" ht="15" customHeight="1">
      <c r="A50" s="4" t="s">
        <v>263</v>
      </c>
      <c r="B50" s="5" t="s">
        <v>264</v>
      </c>
      <c r="C50" s="101">
        <v>0</v>
      </c>
      <c r="D50" s="101"/>
      <c r="E50" s="101"/>
      <c r="F50" s="101">
        <f t="shared" si="0"/>
        <v>0</v>
      </c>
    </row>
    <row r="51" spans="1:6" ht="15" customHeight="1">
      <c r="A51" s="4" t="s">
        <v>457</v>
      </c>
      <c r="B51" s="5" t="s">
        <v>265</v>
      </c>
      <c r="C51" s="101">
        <v>0</v>
      </c>
      <c r="D51" s="101"/>
      <c r="E51" s="101"/>
      <c r="F51" s="101">
        <f t="shared" si="0"/>
        <v>0</v>
      </c>
    </row>
    <row r="52" spans="1:6" ht="15" customHeight="1">
      <c r="A52" s="4" t="s">
        <v>458</v>
      </c>
      <c r="B52" s="5" t="s">
        <v>266</v>
      </c>
      <c r="C52" s="101">
        <v>0</v>
      </c>
      <c r="D52" s="101"/>
      <c r="E52" s="101"/>
      <c r="F52" s="101">
        <f t="shared" si="0"/>
        <v>0</v>
      </c>
    </row>
    <row r="53" spans="1:6" ht="15" customHeight="1">
      <c r="A53" s="4" t="s">
        <v>459</v>
      </c>
      <c r="B53" s="5" t="s">
        <v>267</v>
      </c>
      <c r="C53" s="101">
        <v>0</v>
      </c>
      <c r="D53" s="101"/>
      <c r="E53" s="101"/>
      <c r="F53" s="101">
        <f t="shared" si="0"/>
        <v>0</v>
      </c>
    </row>
    <row r="54" spans="1:6" ht="15" customHeight="1">
      <c r="A54" s="39" t="s">
        <v>494</v>
      </c>
      <c r="B54" s="50" t="s">
        <v>268</v>
      </c>
      <c r="C54" s="101">
        <v>0</v>
      </c>
      <c r="D54" s="101"/>
      <c r="E54" s="101"/>
      <c r="F54" s="101">
        <f t="shared" si="0"/>
        <v>0</v>
      </c>
    </row>
    <row r="55" spans="1:6" ht="15" customHeight="1">
      <c r="A55" s="12" t="s">
        <v>476</v>
      </c>
      <c r="B55" s="5" t="s">
        <v>307</v>
      </c>
      <c r="C55" s="101">
        <v>0</v>
      </c>
      <c r="D55" s="101"/>
      <c r="E55" s="101"/>
      <c r="F55" s="101">
        <f t="shared" si="0"/>
        <v>0</v>
      </c>
    </row>
    <row r="56" spans="1:6" ht="15" customHeight="1">
      <c r="A56" s="12" t="s">
        <v>477</v>
      </c>
      <c r="B56" s="5" t="s">
        <v>308</v>
      </c>
      <c r="C56" s="101">
        <v>0</v>
      </c>
      <c r="D56" s="101"/>
      <c r="E56" s="101"/>
      <c r="F56" s="101">
        <f t="shared" si="0"/>
        <v>0</v>
      </c>
    </row>
    <row r="57" spans="1:6" ht="15" customHeight="1">
      <c r="A57" s="12" t="s">
        <v>309</v>
      </c>
      <c r="B57" s="5" t="s">
        <v>310</v>
      </c>
      <c r="C57" s="101">
        <v>0</v>
      </c>
      <c r="D57" s="101"/>
      <c r="E57" s="101"/>
      <c r="F57" s="101">
        <f t="shared" si="0"/>
        <v>0</v>
      </c>
    </row>
    <row r="58" spans="1:6" ht="15" customHeight="1">
      <c r="A58" s="12" t="s">
        <v>478</v>
      </c>
      <c r="B58" s="5" t="s">
        <v>311</v>
      </c>
      <c r="C58" s="101">
        <v>0</v>
      </c>
      <c r="D58" s="101"/>
      <c r="E58" s="101"/>
      <c r="F58" s="101">
        <f t="shared" si="0"/>
        <v>0</v>
      </c>
    </row>
    <row r="59" spans="1:6" ht="15" customHeight="1">
      <c r="A59" s="12" t="s">
        <v>312</v>
      </c>
      <c r="B59" s="5" t="s">
        <v>313</v>
      </c>
      <c r="C59" s="101">
        <v>0</v>
      </c>
      <c r="D59" s="101"/>
      <c r="E59" s="101"/>
      <c r="F59" s="101">
        <f t="shared" si="0"/>
        <v>0</v>
      </c>
    </row>
    <row r="60" spans="1:6" ht="15" customHeight="1">
      <c r="A60" s="39" t="s">
        <v>499</v>
      </c>
      <c r="B60" s="50" t="s">
        <v>314</v>
      </c>
      <c r="C60" s="101">
        <v>0</v>
      </c>
      <c r="D60" s="101"/>
      <c r="E60" s="101"/>
      <c r="F60" s="101">
        <f t="shared" si="0"/>
        <v>0</v>
      </c>
    </row>
    <row r="61" spans="1:6" ht="15" customHeight="1">
      <c r="A61" s="12" t="s">
        <v>320</v>
      </c>
      <c r="B61" s="5" t="s">
        <v>321</v>
      </c>
      <c r="C61" s="101">
        <v>0</v>
      </c>
      <c r="D61" s="101"/>
      <c r="E61" s="101"/>
      <c r="F61" s="101">
        <f t="shared" si="0"/>
        <v>0</v>
      </c>
    </row>
    <row r="62" spans="1:6" ht="15" customHeight="1">
      <c r="A62" s="4" t="s">
        <v>481</v>
      </c>
      <c r="B62" s="5" t="s">
        <v>322</v>
      </c>
      <c r="C62" s="101">
        <v>0</v>
      </c>
      <c r="D62" s="101"/>
      <c r="E62" s="101"/>
      <c r="F62" s="101">
        <f t="shared" si="0"/>
        <v>0</v>
      </c>
    </row>
    <row r="63" spans="1:6" ht="15" customHeight="1">
      <c r="A63" s="12" t="s">
        <v>482</v>
      </c>
      <c r="B63" s="5" t="s">
        <v>323</v>
      </c>
      <c r="C63" s="101">
        <v>0</v>
      </c>
      <c r="D63" s="101"/>
      <c r="E63" s="101"/>
      <c r="F63" s="101">
        <f t="shared" si="0"/>
        <v>0</v>
      </c>
    </row>
    <row r="64" spans="1:6" ht="15" customHeight="1">
      <c r="A64" s="39" t="s">
        <v>502</v>
      </c>
      <c r="B64" s="50" t="s">
        <v>324</v>
      </c>
      <c r="C64" s="101">
        <v>0</v>
      </c>
      <c r="D64" s="101">
        <f>D63+D62+D61</f>
        <v>0</v>
      </c>
      <c r="E64" s="101">
        <f>E63+E62+E61</f>
        <v>0</v>
      </c>
      <c r="F64" s="101">
        <f t="shared" si="0"/>
        <v>0</v>
      </c>
    </row>
    <row r="65" spans="1:6" ht="15" customHeight="1">
      <c r="A65" s="56" t="s">
        <v>537</v>
      </c>
      <c r="B65" s="59"/>
      <c r="C65" s="101"/>
      <c r="D65" s="101">
        <f>D64+D60+D54</f>
        <v>0</v>
      </c>
      <c r="E65" s="101">
        <f>E64+E60+E54</f>
        <v>0</v>
      </c>
      <c r="F65" s="101">
        <f t="shared" si="0"/>
        <v>0</v>
      </c>
    </row>
    <row r="66" spans="1:6" ht="15.75">
      <c r="A66" s="47" t="s">
        <v>501</v>
      </c>
      <c r="B66" s="35" t="s">
        <v>325</v>
      </c>
      <c r="C66" s="101">
        <v>0</v>
      </c>
      <c r="D66" s="101">
        <f>D65+D48</f>
        <v>0</v>
      </c>
      <c r="E66" s="101">
        <f>E65+E48</f>
        <v>0</v>
      </c>
      <c r="F66" s="101">
        <f t="shared" si="0"/>
        <v>0</v>
      </c>
    </row>
    <row r="67" spans="1:6" ht="15.75">
      <c r="A67" s="100" t="s">
        <v>668</v>
      </c>
      <c r="B67" s="58"/>
      <c r="C67" s="101"/>
      <c r="D67" s="101">
        <f>D48-'5. Óvoda kiadás'!D74</f>
        <v>0</v>
      </c>
      <c r="E67" s="101">
        <f>E48-'5. Óvoda kiadás'!E74</f>
        <v>0</v>
      </c>
      <c r="F67" s="101">
        <f t="shared" si="0"/>
        <v>0</v>
      </c>
    </row>
    <row r="68" spans="1:6" ht="15.75">
      <c r="A68" s="100" t="s">
        <v>669</v>
      </c>
      <c r="B68" s="58"/>
      <c r="C68" s="101"/>
      <c r="D68" s="101">
        <f>D65-'5. Óvoda kiadás'!D97</f>
        <v>0</v>
      </c>
      <c r="E68" s="101">
        <f>E65-'5. Óvoda kiadás'!E97</f>
        <v>0</v>
      </c>
      <c r="F68" s="101">
        <f t="shared" si="0"/>
        <v>0</v>
      </c>
    </row>
    <row r="69" spans="1:6" ht="15">
      <c r="A69" s="37" t="s">
        <v>483</v>
      </c>
      <c r="B69" s="4" t="s">
        <v>326</v>
      </c>
      <c r="C69" s="101">
        <v>0</v>
      </c>
      <c r="D69" s="101"/>
      <c r="E69" s="101"/>
      <c r="F69" s="101">
        <f t="shared" si="0"/>
        <v>0</v>
      </c>
    </row>
    <row r="70" spans="1:6" ht="15">
      <c r="A70" s="12" t="s">
        <v>327</v>
      </c>
      <c r="B70" s="4" t="s">
        <v>328</v>
      </c>
      <c r="C70" s="101">
        <v>0</v>
      </c>
      <c r="D70" s="101"/>
      <c r="E70" s="101"/>
      <c r="F70" s="101">
        <f t="shared" si="0"/>
        <v>0</v>
      </c>
    </row>
    <row r="71" spans="1:6" ht="15">
      <c r="A71" s="37" t="s">
        <v>484</v>
      </c>
      <c r="B71" s="4" t="s">
        <v>329</v>
      </c>
      <c r="C71" s="101">
        <v>0</v>
      </c>
      <c r="D71" s="101"/>
      <c r="E71" s="101"/>
      <c r="F71" s="101">
        <f aca="true" t="shared" si="1" ref="F71:F96">E71+D71+C71</f>
        <v>0</v>
      </c>
    </row>
    <row r="72" spans="1:6" ht="15">
      <c r="A72" s="14" t="s">
        <v>503</v>
      </c>
      <c r="B72" s="6" t="s">
        <v>330</v>
      </c>
      <c r="C72" s="101">
        <v>0</v>
      </c>
      <c r="D72" s="101"/>
      <c r="E72" s="101"/>
      <c r="F72" s="101">
        <f t="shared" si="1"/>
        <v>0</v>
      </c>
    </row>
    <row r="73" spans="1:6" ht="15">
      <c r="A73" s="12" t="s">
        <v>485</v>
      </c>
      <c r="B73" s="4" t="s">
        <v>331</v>
      </c>
      <c r="C73" s="101">
        <v>0</v>
      </c>
      <c r="D73" s="101"/>
      <c r="E73" s="101"/>
      <c r="F73" s="101">
        <f t="shared" si="1"/>
        <v>0</v>
      </c>
    </row>
    <row r="74" spans="1:6" ht="15">
      <c r="A74" s="37" t="s">
        <v>332</v>
      </c>
      <c r="B74" s="4" t="s">
        <v>333</v>
      </c>
      <c r="C74" s="101">
        <v>0</v>
      </c>
      <c r="D74" s="101"/>
      <c r="E74" s="101"/>
      <c r="F74" s="101">
        <f t="shared" si="1"/>
        <v>0</v>
      </c>
    </row>
    <row r="75" spans="1:6" ht="15">
      <c r="A75" s="12" t="s">
        <v>486</v>
      </c>
      <c r="B75" s="4" t="s">
        <v>334</v>
      </c>
      <c r="C75" s="101">
        <v>0</v>
      </c>
      <c r="D75" s="101"/>
      <c r="E75" s="101"/>
      <c r="F75" s="101">
        <f t="shared" si="1"/>
        <v>0</v>
      </c>
    </row>
    <row r="76" spans="1:6" ht="15">
      <c r="A76" s="37" t="s">
        <v>335</v>
      </c>
      <c r="B76" s="4" t="s">
        <v>336</v>
      </c>
      <c r="C76" s="101">
        <v>0</v>
      </c>
      <c r="D76" s="101"/>
      <c r="E76" s="101"/>
      <c r="F76" s="101">
        <f t="shared" si="1"/>
        <v>0</v>
      </c>
    </row>
    <row r="77" spans="1:6" ht="15">
      <c r="A77" s="13" t="s">
        <v>504</v>
      </c>
      <c r="B77" s="6" t="s">
        <v>337</v>
      </c>
      <c r="C77" s="101">
        <v>0</v>
      </c>
      <c r="D77" s="101"/>
      <c r="E77" s="101"/>
      <c r="F77" s="101">
        <f t="shared" si="1"/>
        <v>0</v>
      </c>
    </row>
    <row r="78" spans="1:6" ht="15">
      <c r="A78" s="4" t="s">
        <v>624</v>
      </c>
      <c r="B78" s="4" t="s">
        <v>338</v>
      </c>
      <c r="C78" s="101">
        <v>7454000</v>
      </c>
      <c r="D78" s="101"/>
      <c r="E78" s="101"/>
      <c r="F78" s="101">
        <f t="shared" si="1"/>
        <v>7454000</v>
      </c>
    </row>
    <row r="79" spans="1:6" ht="15">
      <c r="A79" s="4" t="s">
        <v>625</v>
      </c>
      <c r="B79" s="4" t="s">
        <v>338</v>
      </c>
      <c r="C79" s="101"/>
      <c r="D79" s="101"/>
      <c r="E79" s="101"/>
      <c r="F79" s="101">
        <f t="shared" si="1"/>
        <v>0</v>
      </c>
    </row>
    <row r="80" spans="1:6" ht="15">
      <c r="A80" s="4" t="s">
        <v>586</v>
      </c>
      <c r="B80" s="4" t="s">
        <v>339</v>
      </c>
      <c r="C80" s="101">
        <v>0</v>
      </c>
      <c r="D80" s="101"/>
      <c r="E80" s="101"/>
      <c r="F80" s="101">
        <f t="shared" si="1"/>
        <v>0</v>
      </c>
    </row>
    <row r="81" spans="1:6" ht="15">
      <c r="A81" s="4" t="s">
        <v>623</v>
      </c>
      <c r="B81" s="4" t="s">
        <v>339</v>
      </c>
      <c r="C81" s="101">
        <v>0</v>
      </c>
      <c r="D81" s="101"/>
      <c r="E81" s="101"/>
      <c r="F81" s="101">
        <f t="shared" si="1"/>
        <v>0</v>
      </c>
    </row>
    <row r="82" spans="1:6" ht="15">
      <c r="A82" s="6" t="s">
        <v>505</v>
      </c>
      <c r="B82" s="6" t="s">
        <v>340</v>
      </c>
      <c r="C82" s="101">
        <v>7454000</v>
      </c>
      <c r="D82" s="101"/>
      <c r="E82" s="101"/>
      <c r="F82" s="101">
        <f t="shared" si="1"/>
        <v>7454000</v>
      </c>
    </row>
    <row r="83" spans="1:6" ht="15">
      <c r="A83" s="37" t="s">
        <v>341</v>
      </c>
      <c r="B83" s="4" t="s">
        <v>342</v>
      </c>
      <c r="C83" s="101">
        <v>0</v>
      </c>
      <c r="D83" s="101"/>
      <c r="E83" s="101"/>
      <c r="F83" s="101">
        <f t="shared" si="1"/>
        <v>0</v>
      </c>
    </row>
    <row r="84" spans="1:6" ht="15">
      <c r="A84" s="37" t="s">
        <v>343</v>
      </c>
      <c r="B84" s="4" t="s">
        <v>344</v>
      </c>
      <c r="C84" s="101">
        <v>0</v>
      </c>
      <c r="D84" s="101"/>
      <c r="E84" s="101"/>
      <c r="F84" s="101">
        <f t="shared" si="1"/>
        <v>0</v>
      </c>
    </row>
    <row r="85" spans="1:6" ht="15">
      <c r="A85" s="37" t="s">
        <v>345</v>
      </c>
      <c r="B85" s="4" t="s">
        <v>346</v>
      </c>
      <c r="C85" s="101">
        <v>72904000</v>
      </c>
      <c r="D85" s="101"/>
      <c r="E85" s="101"/>
      <c r="F85" s="101">
        <f t="shared" si="1"/>
        <v>72904000</v>
      </c>
    </row>
    <row r="86" spans="1:6" ht="15">
      <c r="A86" s="37" t="s">
        <v>347</v>
      </c>
      <c r="B86" s="4" t="s">
        <v>348</v>
      </c>
      <c r="C86" s="101">
        <v>0</v>
      </c>
      <c r="D86" s="101"/>
      <c r="E86" s="101"/>
      <c r="F86" s="101">
        <f t="shared" si="1"/>
        <v>0</v>
      </c>
    </row>
    <row r="87" spans="1:6" ht="15">
      <c r="A87" s="12" t="s">
        <v>487</v>
      </c>
      <c r="B87" s="4" t="s">
        <v>349</v>
      </c>
      <c r="C87" s="101">
        <v>0</v>
      </c>
      <c r="D87" s="101"/>
      <c r="E87" s="101"/>
      <c r="F87" s="101">
        <f t="shared" si="1"/>
        <v>0</v>
      </c>
    </row>
    <row r="88" spans="1:6" ht="15">
      <c r="A88" s="14" t="s">
        <v>506</v>
      </c>
      <c r="B88" s="6" t="s">
        <v>350</v>
      </c>
      <c r="C88" s="101">
        <v>80358000</v>
      </c>
      <c r="D88" s="101">
        <f>D87+D86+D85+D83+D82+D77+D72</f>
        <v>0</v>
      </c>
      <c r="E88" s="101">
        <f>E87+E86+E85+E83+E82+E77+E72</f>
        <v>0</v>
      </c>
      <c r="F88" s="101">
        <f t="shared" si="1"/>
        <v>80358000</v>
      </c>
    </row>
    <row r="89" spans="1:6" ht="15">
      <c r="A89" s="12" t="s">
        <v>351</v>
      </c>
      <c r="B89" s="4" t="s">
        <v>352</v>
      </c>
      <c r="C89" s="101">
        <v>0</v>
      </c>
      <c r="D89" s="101"/>
      <c r="E89" s="101"/>
      <c r="F89" s="101">
        <f t="shared" si="1"/>
        <v>0</v>
      </c>
    </row>
    <row r="90" spans="1:6" ht="15">
      <c r="A90" s="12" t="s">
        <v>353</v>
      </c>
      <c r="B90" s="4" t="s">
        <v>354</v>
      </c>
      <c r="C90" s="101">
        <v>0</v>
      </c>
      <c r="D90" s="101"/>
      <c r="E90" s="101"/>
      <c r="F90" s="101">
        <f t="shared" si="1"/>
        <v>0</v>
      </c>
    </row>
    <row r="91" spans="1:6" ht="15">
      <c r="A91" s="37" t="s">
        <v>355</v>
      </c>
      <c r="B91" s="4" t="s">
        <v>356</v>
      </c>
      <c r="C91" s="101">
        <v>0</v>
      </c>
      <c r="D91" s="101"/>
      <c r="E91" s="101"/>
      <c r="F91" s="101">
        <f t="shared" si="1"/>
        <v>0</v>
      </c>
    </row>
    <row r="92" spans="1:6" ht="15">
      <c r="A92" s="37" t="s">
        <v>488</v>
      </c>
      <c r="B92" s="4" t="s">
        <v>357</v>
      </c>
      <c r="C92" s="101">
        <v>0</v>
      </c>
      <c r="D92" s="101"/>
      <c r="E92" s="101"/>
      <c r="F92" s="101">
        <f t="shared" si="1"/>
        <v>0</v>
      </c>
    </row>
    <row r="93" spans="1:6" ht="15">
      <c r="A93" s="13" t="s">
        <v>507</v>
      </c>
      <c r="B93" s="6" t="s">
        <v>358</v>
      </c>
      <c r="C93" s="101">
        <v>0</v>
      </c>
      <c r="D93" s="101"/>
      <c r="E93" s="101"/>
      <c r="F93" s="101">
        <f t="shared" si="1"/>
        <v>0</v>
      </c>
    </row>
    <row r="94" spans="1:6" ht="15">
      <c r="A94" s="14" t="s">
        <v>359</v>
      </c>
      <c r="B94" s="6" t="s">
        <v>360</v>
      </c>
      <c r="C94" s="101">
        <v>0</v>
      </c>
      <c r="D94" s="101"/>
      <c r="E94" s="101"/>
      <c r="F94" s="101">
        <f t="shared" si="1"/>
        <v>0</v>
      </c>
    </row>
    <row r="95" spans="1:6" ht="15.75">
      <c r="A95" s="40" t="s">
        <v>508</v>
      </c>
      <c r="B95" s="41" t="s">
        <v>361</v>
      </c>
      <c r="C95" s="101">
        <v>80358000</v>
      </c>
      <c r="D95" s="101">
        <f>D94+D93+D88</f>
        <v>0</v>
      </c>
      <c r="E95" s="101">
        <f>E94+E93+E88</f>
        <v>0</v>
      </c>
      <c r="F95" s="101">
        <f t="shared" si="1"/>
        <v>80358000</v>
      </c>
    </row>
    <row r="96" spans="1:6" ht="15.75">
      <c r="A96" s="99" t="s">
        <v>490</v>
      </c>
      <c r="B96" s="46"/>
      <c r="C96" s="101"/>
      <c r="D96" s="101">
        <f>D95+D65</f>
        <v>0</v>
      </c>
      <c r="E96" s="101">
        <f>E95+E65</f>
        <v>0</v>
      </c>
      <c r="F96" s="101">
        <f t="shared" si="1"/>
        <v>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&amp;R11.sz.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6"/>
  <sheetViews>
    <sheetView zoomScale="80" zoomScaleNormal="80" zoomScalePageLayoutView="0" workbookViewId="0" topLeftCell="A1">
      <pane xSplit="2" ySplit="5" topLeftCell="C69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C79" sqref="C79"/>
    </sheetView>
  </sheetViews>
  <sheetFormatPr defaultColWidth="9.140625" defaultRowHeight="15"/>
  <cols>
    <col min="1" max="1" width="92.57421875" style="0" customWidth="1"/>
    <col min="3" max="3" width="15.00390625" style="103" customWidth="1"/>
    <col min="4" max="6" width="13.8515625" style="103" customWidth="1"/>
  </cols>
  <sheetData>
    <row r="1" spans="1:6" ht="24" customHeight="1">
      <c r="A1" s="178" t="s">
        <v>386</v>
      </c>
      <c r="B1" s="183"/>
      <c r="C1" s="183"/>
      <c r="D1" s="183"/>
      <c r="E1" s="183"/>
      <c r="F1" s="180"/>
    </row>
    <row r="2" spans="1:8" ht="24" customHeight="1">
      <c r="A2" s="182" t="s">
        <v>722</v>
      </c>
      <c r="B2" s="179"/>
      <c r="C2" s="179"/>
      <c r="D2" s="179"/>
      <c r="E2" s="179"/>
      <c r="F2" s="180"/>
      <c r="H2" s="74"/>
    </row>
    <row r="3" ht="18">
      <c r="A3" s="94"/>
    </row>
    <row r="4" ht="15">
      <c r="A4" s="95" t="s">
        <v>677</v>
      </c>
    </row>
    <row r="5" spans="1:6" ht="45">
      <c r="A5" s="1" t="s">
        <v>29</v>
      </c>
      <c r="B5" s="2" t="s">
        <v>656</v>
      </c>
      <c r="C5" s="104" t="s">
        <v>539</v>
      </c>
      <c r="D5" s="104" t="s">
        <v>540</v>
      </c>
      <c r="E5" s="104" t="s">
        <v>665</v>
      </c>
      <c r="F5" s="112" t="s">
        <v>647</v>
      </c>
    </row>
    <row r="6" spans="1:6" ht="15" customHeight="1">
      <c r="A6" s="31" t="s">
        <v>240</v>
      </c>
      <c r="B6" s="5" t="s">
        <v>241</v>
      </c>
      <c r="C6" s="101">
        <v>0</v>
      </c>
      <c r="D6" s="101"/>
      <c r="E6" s="101"/>
      <c r="F6" s="101">
        <f>E6+D6+C6</f>
        <v>0</v>
      </c>
    </row>
    <row r="7" spans="1:6" ht="15" customHeight="1">
      <c r="A7" s="4" t="s">
        <v>242</v>
      </c>
      <c r="B7" s="5" t="s">
        <v>243</v>
      </c>
      <c r="C7" s="101">
        <v>0</v>
      </c>
      <c r="D7" s="101"/>
      <c r="E7" s="101"/>
      <c r="F7" s="101">
        <f aca="true" t="shared" si="0" ref="F7:F70">E7+D7+C7</f>
        <v>0</v>
      </c>
    </row>
    <row r="8" spans="1:6" ht="15" customHeight="1">
      <c r="A8" s="4" t="s">
        <v>244</v>
      </c>
      <c r="B8" s="5" t="s">
        <v>245</v>
      </c>
      <c r="C8" s="101">
        <v>0</v>
      </c>
      <c r="D8" s="101"/>
      <c r="E8" s="101"/>
      <c r="F8" s="101">
        <f t="shared" si="0"/>
        <v>0</v>
      </c>
    </row>
    <row r="9" spans="1:6" ht="15" customHeight="1">
      <c r="A9" s="4" t="s">
        <v>246</v>
      </c>
      <c r="B9" s="5" t="s">
        <v>247</v>
      </c>
      <c r="C9" s="101">
        <v>0</v>
      </c>
      <c r="D9" s="101"/>
      <c r="E9" s="101"/>
      <c r="F9" s="101">
        <f t="shared" si="0"/>
        <v>0</v>
      </c>
    </row>
    <row r="10" spans="1:6" ht="15" customHeight="1">
      <c r="A10" s="4" t="s">
        <v>248</v>
      </c>
      <c r="B10" s="5" t="s">
        <v>249</v>
      </c>
      <c r="C10" s="101">
        <v>0</v>
      </c>
      <c r="D10" s="101"/>
      <c r="E10" s="101"/>
      <c r="F10" s="101">
        <f t="shared" si="0"/>
        <v>0</v>
      </c>
    </row>
    <row r="11" spans="1:6" ht="15" customHeight="1">
      <c r="A11" s="4" t="s">
        <v>250</v>
      </c>
      <c r="B11" s="5" t="s">
        <v>251</v>
      </c>
      <c r="C11" s="101">
        <v>0</v>
      </c>
      <c r="D11" s="101"/>
      <c r="E11" s="101"/>
      <c r="F11" s="101">
        <f t="shared" si="0"/>
        <v>0</v>
      </c>
    </row>
    <row r="12" spans="1:6" ht="15" customHeight="1">
      <c r="A12" s="6" t="s">
        <v>492</v>
      </c>
      <c r="B12" s="7" t="s">
        <v>252</v>
      </c>
      <c r="C12" s="101">
        <v>0</v>
      </c>
      <c r="D12" s="101"/>
      <c r="E12" s="101"/>
      <c r="F12" s="101">
        <f t="shared" si="0"/>
        <v>0</v>
      </c>
    </row>
    <row r="13" spans="1:6" ht="15" customHeight="1">
      <c r="A13" s="4" t="s">
        <v>253</v>
      </c>
      <c r="B13" s="5" t="s">
        <v>254</v>
      </c>
      <c r="C13" s="101">
        <v>0</v>
      </c>
      <c r="D13" s="101"/>
      <c r="E13" s="101"/>
      <c r="F13" s="101">
        <f t="shared" si="0"/>
        <v>0</v>
      </c>
    </row>
    <row r="14" spans="1:6" ht="15" customHeight="1">
      <c r="A14" s="4" t="s">
        <v>255</v>
      </c>
      <c r="B14" s="5" t="s">
        <v>256</v>
      </c>
      <c r="C14" s="101">
        <v>0</v>
      </c>
      <c r="D14" s="101"/>
      <c r="E14" s="101"/>
      <c r="F14" s="101">
        <f t="shared" si="0"/>
        <v>0</v>
      </c>
    </row>
    <row r="15" spans="1:6" ht="15" customHeight="1">
      <c r="A15" s="4" t="s">
        <v>454</v>
      </c>
      <c r="B15" s="5" t="s">
        <v>257</v>
      </c>
      <c r="C15" s="101">
        <v>0</v>
      </c>
      <c r="D15" s="101"/>
      <c r="E15" s="101"/>
      <c r="F15" s="101">
        <f t="shared" si="0"/>
        <v>0</v>
      </c>
    </row>
    <row r="16" spans="1:6" ht="15" customHeight="1">
      <c r="A16" s="4" t="s">
        <v>455</v>
      </c>
      <c r="B16" s="5" t="s">
        <v>258</v>
      </c>
      <c r="C16" s="101">
        <v>150000</v>
      </c>
      <c r="D16" s="101"/>
      <c r="E16" s="101"/>
      <c r="F16" s="101">
        <f t="shared" si="0"/>
        <v>150000</v>
      </c>
    </row>
    <row r="17" spans="1:6" ht="15" customHeight="1">
      <c r="A17" s="4" t="s">
        <v>456</v>
      </c>
      <c r="B17" s="5" t="s">
        <v>259</v>
      </c>
      <c r="C17" s="101">
        <v>0</v>
      </c>
      <c r="D17" s="101"/>
      <c r="E17" s="101"/>
      <c r="F17" s="101">
        <f t="shared" si="0"/>
        <v>0</v>
      </c>
    </row>
    <row r="18" spans="1:6" ht="15" customHeight="1">
      <c r="A18" s="39" t="s">
        <v>493</v>
      </c>
      <c r="B18" s="50" t="s">
        <v>260</v>
      </c>
      <c r="C18" s="101">
        <v>150000</v>
      </c>
      <c r="D18" s="101"/>
      <c r="E18" s="101"/>
      <c r="F18" s="101">
        <f t="shared" si="0"/>
        <v>150000</v>
      </c>
    </row>
    <row r="19" spans="1:6" ht="15" customHeight="1">
      <c r="A19" s="4" t="s">
        <v>460</v>
      </c>
      <c r="B19" s="5" t="s">
        <v>269</v>
      </c>
      <c r="C19" s="101">
        <v>0</v>
      </c>
      <c r="D19" s="101"/>
      <c r="E19" s="101"/>
      <c r="F19" s="101">
        <f t="shared" si="0"/>
        <v>0</v>
      </c>
    </row>
    <row r="20" spans="1:6" ht="15" customHeight="1">
      <c r="A20" s="4" t="s">
        <v>461</v>
      </c>
      <c r="B20" s="5" t="s">
        <v>270</v>
      </c>
      <c r="C20" s="101">
        <v>0</v>
      </c>
      <c r="D20" s="101"/>
      <c r="E20" s="101"/>
      <c r="F20" s="101">
        <f t="shared" si="0"/>
        <v>0</v>
      </c>
    </row>
    <row r="21" spans="1:6" ht="15" customHeight="1">
      <c r="A21" s="6" t="s">
        <v>495</v>
      </c>
      <c r="B21" s="7" t="s">
        <v>271</v>
      </c>
      <c r="C21" s="101">
        <v>0</v>
      </c>
      <c r="D21" s="101"/>
      <c r="E21" s="101"/>
      <c r="F21" s="101">
        <f t="shared" si="0"/>
        <v>0</v>
      </c>
    </row>
    <row r="22" spans="1:6" ht="15" customHeight="1">
      <c r="A22" s="4" t="s">
        <v>462</v>
      </c>
      <c r="B22" s="5" t="s">
        <v>272</v>
      </c>
      <c r="C22" s="101">
        <v>0</v>
      </c>
      <c r="D22" s="101"/>
      <c r="E22" s="101"/>
      <c r="F22" s="101">
        <f t="shared" si="0"/>
        <v>0</v>
      </c>
    </row>
    <row r="23" spans="1:6" ht="15" customHeight="1">
      <c r="A23" s="4" t="s">
        <v>463</v>
      </c>
      <c r="B23" s="5" t="s">
        <v>273</v>
      </c>
      <c r="C23" s="101">
        <v>0</v>
      </c>
      <c r="D23" s="101"/>
      <c r="E23" s="101"/>
      <c r="F23" s="101">
        <f t="shared" si="0"/>
        <v>0</v>
      </c>
    </row>
    <row r="24" spans="1:6" ht="15" customHeight="1">
      <c r="A24" s="4" t="s">
        <v>464</v>
      </c>
      <c r="B24" s="5" t="s">
        <v>274</v>
      </c>
      <c r="C24" s="101">
        <v>0</v>
      </c>
      <c r="D24" s="101"/>
      <c r="E24" s="101"/>
      <c r="F24" s="101">
        <f t="shared" si="0"/>
        <v>0</v>
      </c>
    </row>
    <row r="25" spans="1:6" ht="15" customHeight="1">
      <c r="A25" s="4" t="s">
        <v>465</v>
      </c>
      <c r="B25" s="5" t="s">
        <v>275</v>
      </c>
      <c r="C25" s="101">
        <v>0</v>
      </c>
      <c r="D25" s="101"/>
      <c r="E25" s="101"/>
      <c r="F25" s="101">
        <f t="shared" si="0"/>
        <v>0</v>
      </c>
    </row>
    <row r="26" spans="1:6" ht="15" customHeight="1">
      <c r="A26" s="4" t="s">
        <v>466</v>
      </c>
      <c r="B26" s="5" t="s">
        <v>278</v>
      </c>
      <c r="C26" s="101">
        <v>0</v>
      </c>
      <c r="D26" s="101"/>
      <c r="E26" s="101"/>
      <c r="F26" s="101">
        <f t="shared" si="0"/>
        <v>0</v>
      </c>
    </row>
    <row r="27" spans="1:6" ht="15" customHeight="1">
      <c r="A27" s="4" t="s">
        <v>279</v>
      </c>
      <c r="B27" s="5" t="s">
        <v>280</v>
      </c>
      <c r="C27" s="101">
        <v>0</v>
      </c>
      <c r="D27" s="101"/>
      <c r="E27" s="101"/>
      <c r="F27" s="101">
        <f t="shared" si="0"/>
        <v>0</v>
      </c>
    </row>
    <row r="28" spans="1:6" ht="15" customHeight="1">
      <c r="A28" s="4" t="s">
        <v>467</v>
      </c>
      <c r="B28" s="5" t="s">
        <v>281</v>
      </c>
      <c r="C28" s="101">
        <v>0</v>
      </c>
      <c r="D28" s="101"/>
      <c r="E28" s="101"/>
      <c r="F28" s="101">
        <f t="shared" si="0"/>
        <v>0</v>
      </c>
    </row>
    <row r="29" spans="1:6" ht="15" customHeight="1">
      <c r="A29" s="4" t="s">
        <v>468</v>
      </c>
      <c r="B29" s="5" t="s">
        <v>286</v>
      </c>
      <c r="C29" s="101">
        <v>0</v>
      </c>
      <c r="D29" s="101"/>
      <c r="E29" s="101"/>
      <c r="F29" s="101">
        <f t="shared" si="0"/>
        <v>0</v>
      </c>
    </row>
    <row r="30" spans="1:6" ht="15" customHeight="1">
      <c r="A30" s="6" t="s">
        <v>496</v>
      </c>
      <c r="B30" s="7" t="s">
        <v>289</v>
      </c>
      <c r="C30" s="101">
        <v>0</v>
      </c>
      <c r="D30" s="101"/>
      <c r="E30" s="101"/>
      <c r="F30" s="101">
        <f t="shared" si="0"/>
        <v>0</v>
      </c>
    </row>
    <row r="31" spans="1:6" ht="15" customHeight="1">
      <c r="A31" s="4" t="s">
        <v>469</v>
      </c>
      <c r="B31" s="5" t="s">
        <v>290</v>
      </c>
      <c r="C31" s="101">
        <v>10000</v>
      </c>
      <c r="D31" s="101"/>
      <c r="E31" s="101"/>
      <c r="F31" s="101">
        <f t="shared" si="0"/>
        <v>10000</v>
      </c>
    </row>
    <row r="32" spans="1:6" ht="15" customHeight="1">
      <c r="A32" s="39" t="s">
        <v>497</v>
      </c>
      <c r="B32" s="50" t="s">
        <v>291</v>
      </c>
      <c r="C32" s="101">
        <v>10000</v>
      </c>
      <c r="D32" s="101">
        <f>D31+D30+D24+D23+D22+D21</f>
        <v>0</v>
      </c>
      <c r="E32" s="101">
        <f>E31+E30+E24+E23+E22+E21</f>
        <v>0</v>
      </c>
      <c r="F32" s="101">
        <f t="shared" si="0"/>
        <v>10000</v>
      </c>
    </row>
    <row r="33" spans="1:6" ht="15" customHeight="1">
      <c r="A33" s="12" t="s">
        <v>292</v>
      </c>
      <c r="B33" s="5" t="s">
        <v>293</v>
      </c>
      <c r="C33" s="101">
        <v>0</v>
      </c>
      <c r="D33" s="101"/>
      <c r="E33" s="101"/>
      <c r="F33" s="101">
        <f t="shared" si="0"/>
        <v>0</v>
      </c>
    </row>
    <row r="34" spans="1:6" ht="15" customHeight="1">
      <c r="A34" s="12" t="s">
        <v>470</v>
      </c>
      <c r="B34" s="5" t="s">
        <v>294</v>
      </c>
      <c r="C34" s="101">
        <v>0</v>
      </c>
      <c r="D34" s="101"/>
      <c r="E34" s="101"/>
      <c r="F34" s="101">
        <f t="shared" si="0"/>
        <v>0</v>
      </c>
    </row>
    <row r="35" spans="1:6" ht="15" customHeight="1">
      <c r="A35" s="12" t="s">
        <v>471</v>
      </c>
      <c r="B35" s="5" t="s">
        <v>295</v>
      </c>
      <c r="C35" s="101">
        <v>68000</v>
      </c>
      <c r="D35" s="101"/>
      <c r="E35" s="101"/>
      <c r="F35" s="101">
        <f t="shared" si="0"/>
        <v>68000</v>
      </c>
    </row>
    <row r="36" spans="1:6" ht="15" customHeight="1">
      <c r="A36" s="12" t="s">
        <v>472</v>
      </c>
      <c r="B36" s="5" t="s">
        <v>296</v>
      </c>
      <c r="C36" s="101">
        <v>0</v>
      </c>
      <c r="D36" s="101"/>
      <c r="E36" s="101"/>
      <c r="F36" s="101">
        <f t="shared" si="0"/>
        <v>0</v>
      </c>
    </row>
    <row r="37" spans="1:6" ht="15" customHeight="1">
      <c r="A37" s="12" t="s">
        <v>297</v>
      </c>
      <c r="B37" s="5" t="s">
        <v>298</v>
      </c>
      <c r="C37" s="101">
        <v>0</v>
      </c>
      <c r="D37" s="101"/>
      <c r="E37" s="101"/>
      <c r="F37" s="101">
        <f t="shared" si="0"/>
        <v>0</v>
      </c>
    </row>
    <row r="38" spans="1:6" ht="15" customHeight="1">
      <c r="A38" s="12" t="s">
        <v>299</v>
      </c>
      <c r="B38" s="5" t="s">
        <v>300</v>
      </c>
      <c r="C38" s="101">
        <v>18000</v>
      </c>
      <c r="D38" s="101"/>
      <c r="E38" s="101"/>
      <c r="F38" s="101">
        <f t="shared" si="0"/>
        <v>18000</v>
      </c>
    </row>
    <row r="39" spans="1:6" ht="15" customHeight="1">
      <c r="A39" s="12" t="s">
        <v>301</v>
      </c>
      <c r="B39" s="5" t="s">
        <v>302</v>
      </c>
      <c r="C39" s="101">
        <v>0</v>
      </c>
      <c r="D39" s="101"/>
      <c r="E39" s="101"/>
      <c r="F39" s="101">
        <f t="shared" si="0"/>
        <v>0</v>
      </c>
    </row>
    <row r="40" spans="1:6" ht="15" customHeight="1">
      <c r="A40" s="12" t="s">
        <v>473</v>
      </c>
      <c r="B40" s="5" t="s">
        <v>303</v>
      </c>
      <c r="C40" s="101">
        <v>0</v>
      </c>
      <c r="D40" s="101"/>
      <c r="E40" s="101"/>
      <c r="F40" s="101">
        <f t="shared" si="0"/>
        <v>0</v>
      </c>
    </row>
    <row r="41" spans="1:6" ht="15" customHeight="1">
      <c r="A41" s="12" t="s">
        <v>474</v>
      </c>
      <c r="B41" s="5" t="s">
        <v>304</v>
      </c>
      <c r="C41" s="101">
        <v>0</v>
      </c>
      <c r="D41" s="101"/>
      <c r="E41" s="101"/>
      <c r="F41" s="101">
        <f t="shared" si="0"/>
        <v>0</v>
      </c>
    </row>
    <row r="42" spans="1:6" ht="15" customHeight="1">
      <c r="A42" s="12" t="s">
        <v>475</v>
      </c>
      <c r="B42" s="5" t="s">
        <v>305</v>
      </c>
      <c r="C42" s="101">
        <v>0</v>
      </c>
      <c r="D42" s="101"/>
      <c r="E42" s="101"/>
      <c r="F42" s="101">
        <f t="shared" si="0"/>
        <v>0</v>
      </c>
    </row>
    <row r="43" spans="1:6" ht="15" customHeight="1">
      <c r="A43" s="49" t="s">
        <v>498</v>
      </c>
      <c r="B43" s="50" t="s">
        <v>306</v>
      </c>
      <c r="C43" s="101">
        <v>86000</v>
      </c>
      <c r="D43" s="101">
        <f>SUM(D33:D42)</f>
        <v>0</v>
      </c>
      <c r="E43" s="101">
        <f>SUM(E33:E42)</f>
        <v>0</v>
      </c>
      <c r="F43" s="101">
        <f t="shared" si="0"/>
        <v>86000</v>
      </c>
    </row>
    <row r="44" spans="1:6" ht="15" customHeight="1">
      <c r="A44" s="12" t="s">
        <v>315</v>
      </c>
      <c r="B44" s="5" t="s">
        <v>316</v>
      </c>
      <c r="C44" s="101">
        <v>0</v>
      </c>
      <c r="D44" s="101"/>
      <c r="E44" s="101"/>
      <c r="F44" s="101">
        <f t="shared" si="0"/>
        <v>0</v>
      </c>
    </row>
    <row r="45" spans="1:6" ht="15" customHeight="1">
      <c r="A45" s="4" t="s">
        <v>479</v>
      </c>
      <c r="B45" s="5" t="s">
        <v>317</v>
      </c>
      <c r="C45" s="101">
        <v>0</v>
      </c>
      <c r="D45" s="101"/>
      <c r="E45" s="101"/>
      <c r="F45" s="101">
        <f t="shared" si="0"/>
        <v>0</v>
      </c>
    </row>
    <row r="46" spans="1:6" ht="15" customHeight="1">
      <c r="A46" s="12" t="s">
        <v>480</v>
      </c>
      <c r="B46" s="5" t="s">
        <v>318</v>
      </c>
      <c r="C46" s="101">
        <v>0</v>
      </c>
      <c r="D46" s="101"/>
      <c r="E46" s="101"/>
      <c r="F46" s="101">
        <f t="shared" si="0"/>
        <v>0</v>
      </c>
    </row>
    <row r="47" spans="1:6" ht="15" customHeight="1">
      <c r="A47" s="39" t="s">
        <v>500</v>
      </c>
      <c r="B47" s="50" t="s">
        <v>319</v>
      </c>
      <c r="C47" s="101">
        <v>0</v>
      </c>
      <c r="D47" s="101">
        <f>SUM(D44:D46)</f>
        <v>0</v>
      </c>
      <c r="E47" s="101">
        <f>SUM(E44:E46)</f>
        <v>0</v>
      </c>
      <c r="F47" s="101">
        <f t="shared" si="0"/>
        <v>0</v>
      </c>
    </row>
    <row r="48" spans="1:6" ht="15" customHeight="1">
      <c r="A48" s="56" t="s">
        <v>538</v>
      </c>
      <c r="B48" s="59"/>
      <c r="C48" s="101" t="e">
        <v>#N/A</v>
      </c>
      <c r="D48" s="101">
        <f>D47+D43+D32+D18</f>
        <v>0</v>
      </c>
      <c r="E48" s="101">
        <f>E47+E43+E32+E18</f>
        <v>0</v>
      </c>
      <c r="F48" s="101" t="e">
        <f t="shared" si="0"/>
        <v>#N/A</v>
      </c>
    </row>
    <row r="49" spans="1:6" ht="15" customHeight="1">
      <c r="A49" s="4" t="s">
        <v>261</v>
      </c>
      <c r="B49" s="5" t="s">
        <v>262</v>
      </c>
      <c r="C49" s="101">
        <v>0</v>
      </c>
      <c r="D49" s="101"/>
      <c r="E49" s="101"/>
      <c r="F49" s="101">
        <f t="shared" si="0"/>
        <v>0</v>
      </c>
    </row>
    <row r="50" spans="1:6" ht="15" customHeight="1">
      <c r="A50" s="4" t="s">
        <v>263</v>
      </c>
      <c r="B50" s="5" t="s">
        <v>264</v>
      </c>
      <c r="C50" s="101">
        <v>0</v>
      </c>
      <c r="D50" s="101"/>
      <c r="E50" s="101"/>
      <c r="F50" s="101">
        <f t="shared" si="0"/>
        <v>0</v>
      </c>
    </row>
    <row r="51" spans="1:6" ht="15" customHeight="1">
      <c r="A51" s="4" t="s">
        <v>457</v>
      </c>
      <c r="B51" s="5" t="s">
        <v>265</v>
      </c>
      <c r="C51" s="101">
        <v>0</v>
      </c>
      <c r="D51" s="101"/>
      <c r="E51" s="101"/>
      <c r="F51" s="101">
        <f t="shared" si="0"/>
        <v>0</v>
      </c>
    </row>
    <row r="52" spans="1:6" ht="15" customHeight="1">
      <c r="A52" s="4" t="s">
        <v>458</v>
      </c>
      <c r="B52" s="5" t="s">
        <v>266</v>
      </c>
      <c r="C52" s="101">
        <v>0</v>
      </c>
      <c r="D52" s="101"/>
      <c r="E52" s="101"/>
      <c r="F52" s="101">
        <f t="shared" si="0"/>
        <v>0</v>
      </c>
    </row>
    <row r="53" spans="1:6" ht="15" customHeight="1">
      <c r="A53" s="4" t="s">
        <v>459</v>
      </c>
      <c r="B53" s="5" t="s">
        <v>267</v>
      </c>
      <c r="C53" s="101">
        <v>0</v>
      </c>
      <c r="D53" s="101"/>
      <c r="E53" s="101"/>
      <c r="F53" s="101">
        <f t="shared" si="0"/>
        <v>0</v>
      </c>
    </row>
    <row r="54" spans="1:6" ht="15" customHeight="1">
      <c r="A54" s="39" t="s">
        <v>494</v>
      </c>
      <c r="B54" s="50" t="s">
        <v>268</v>
      </c>
      <c r="C54" s="101">
        <v>0</v>
      </c>
      <c r="D54" s="101"/>
      <c r="E54" s="101"/>
      <c r="F54" s="101">
        <f t="shared" si="0"/>
        <v>0</v>
      </c>
    </row>
    <row r="55" spans="1:6" ht="15" customHeight="1">
      <c r="A55" s="12" t="s">
        <v>476</v>
      </c>
      <c r="B55" s="5" t="s">
        <v>307</v>
      </c>
      <c r="C55" s="101">
        <v>0</v>
      </c>
      <c r="D55" s="101"/>
      <c r="E55" s="101"/>
      <c r="F55" s="101">
        <f t="shared" si="0"/>
        <v>0</v>
      </c>
    </row>
    <row r="56" spans="1:6" ht="15" customHeight="1">
      <c r="A56" s="12" t="s">
        <v>477</v>
      </c>
      <c r="B56" s="5" t="s">
        <v>308</v>
      </c>
      <c r="C56" s="101">
        <v>0</v>
      </c>
      <c r="D56" s="101"/>
      <c r="E56" s="101"/>
      <c r="F56" s="101">
        <f t="shared" si="0"/>
        <v>0</v>
      </c>
    </row>
    <row r="57" spans="1:6" ht="15" customHeight="1">
      <c r="A57" s="12" t="s">
        <v>309</v>
      </c>
      <c r="B57" s="5" t="s">
        <v>310</v>
      </c>
      <c r="C57" s="101">
        <v>0</v>
      </c>
      <c r="D57" s="101"/>
      <c r="E57" s="101"/>
      <c r="F57" s="101">
        <f t="shared" si="0"/>
        <v>0</v>
      </c>
    </row>
    <row r="58" spans="1:6" ht="15" customHeight="1">
      <c r="A58" s="12" t="s">
        <v>478</v>
      </c>
      <c r="B58" s="5" t="s">
        <v>311</v>
      </c>
      <c r="C58" s="101">
        <v>0</v>
      </c>
      <c r="D58" s="101"/>
      <c r="E58" s="101"/>
      <c r="F58" s="101">
        <f t="shared" si="0"/>
        <v>0</v>
      </c>
    </row>
    <row r="59" spans="1:6" ht="15" customHeight="1">
      <c r="A59" s="12" t="s">
        <v>312</v>
      </c>
      <c r="B59" s="5" t="s">
        <v>313</v>
      </c>
      <c r="C59" s="101">
        <v>0</v>
      </c>
      <c r="D59" s="101"/>
      <c r="E59" s="101"/>
      <c r="F59" s="101">
        <f t="shared" si="0"/>
        <v>0</v>
      </c>
    </row>
    <row r="60" spans="1:6" ht="15" customHeight="1">
      <c r="A60" s="39" t="s">
        <v>499</v>
      </c>
      <c r="B60" s="50" t="s">
        <v>314</v>
      </c>
      <c r="C60" s="101">
        <v>0</v>
      </c>
      <c r="D60" s="101"/>
      <c r="E60" s="101"/>
      <c r="F60" s="101">
        <f t="shared" si="0"/>
        <v>0</v>
      </c>
    </row>
    <row r="61" spans="1:6" ht="15" customHeight="1">
      <c r="A61" s="12" t="s">
        <v>320</v>
      </c>
      <c r="B61" s="5" t="s">
        <v>321</v>
      </c>
      <c r="C61" s="101">
        <v>0</v>
      </c>
      <c r="D61" s="101"/>
      <c r="E61" s="101"/>
      <c r="F61" s="101">
        <f t="shared" si="0"/>
        <v>0</v>
      </c>
    </row>
    <row r="62" spans="1:6" ht="15" customHeight="1">
      <c r="A62" s="4" t="s">
        <v>481</v>
      </c>
      <c r="B62" s="5" t="s">
        <v>322</v>
      </c>
      <c r="C62" s="101">
        <v>0</v>
      </c>
      <c r="D62" s="101"/>
      <c r="E62" s="101"/>
      <c r="F62" s="101">
        <f t="shared" si="0"/>
        <v>0</v>
      </c>
    </row>
    <row r="63" spans="1:6" ht="15" customHeight="1">
      <c r="A63" s="12" t="s">
        <v>482</v>
      </c>
      <c r="B63" s="5" t="s">
        <v>323</v>
      </c>
      <c r="C63" s="101">
        <v>150000</v>
      </c>
      <c r="D63" s="101"/>
      <c r="E63" s="101"/>
      <c r="F63" s="101">
        <f t="shared" si="0"/>
        <v>150000</v>
      </c>
    </row>
    <row r="64" spans="1:6" ht="15" customHeight="1">
      <c r="A64" s="39" t="s">
        <v>502</v>
      </c>
      <c r="B64" s="50" t="s">
        <v>324</v>
      </c>
      <c r="C64" s="101">
        <v>150000</v>
      </c>
      <c r="D64" s="101">
        <f>SUM(D61:D63)</f>
        <v>0</v>
      </c>
      <c r="E64" s="101">
        <f>SUM(E61:E63)</f>
        <v>0</v>
      </c>
      <c r="F64" s="101">
        <f t="shared" si="0"/>
        <v>150000</v>
      </c>
    </row>
    <row r="65" spans="1:6" ht="15" customHeight="1">
      <c r="A65" s="56" t="s">
        <v>537</v>
      </c>
      <c r="B65" s="59"/>
      <c r="C65" s="101"/>
      <c r="D65" s="101">
        <f>D64+D60+D54</f>
        <v>0</v>
      </c>
      <c r="E65" s="101">
        <f>E64+E60+E54</f>
        <v>0</v>
      </c>
      <c r="F65" s="101">
        <f t="shared" si="0"/>
        <v>0</v>
      </c>
    </row>
    <row r="66" spans="1:6" ht="15.75">
      <c r="A66" s="47" t="s">
        <v>501</v>
      </c>
      <c r="B66" s="35" t="s">
        <v>325</v>
      </c>
      <c r="C66" s="101">
        <v>396000</v>
      </c>
      <c r="D66" s="101">
        <f>D65+D48</f>
        <v>0</v>
      </c>
      <c r="E66" s="101">
        <f>E65+E48</f>
        <v>0</v>
      </c>
      <c r="F66" s="101">
        <f t="shared" si="0"/>
        <v>396000</v>
      </c>
    </row>
    <row r="67" spans="1:6" ht="15.75">
      <c r="A67" s="100" t="s">
        <v>668</v>
      </c>
      <c r="B67" s="58"/>
      <c r="C67" s="101"/>
      <c r="D67" s="101">
        <f>D48-'6. Pmh kiadás'!D74</f>
        <v>0</v>
      </c>
      <c r="E67" s="101">
        <f>E48-'6. Pmh kiadás'!E74</f>
        <v>0</v>
      </c>
      <c r="F67" s="101">
        <f t="shared" si="0"/>
        <v>0</v>
      </c>
    </row>
    <row r="68" spans="1:6" ht="15.75">
      <c r="A68" s="100" t="s">
        <v>669</v>
      </c>
      <c r="B68" s="58"/>
      <c r="C68" s="101"/>
      <c r="D68" s="101">
        <f>D65-'6. Pmh kiadás'!D97</f>
        <v>0</v>
      </c>
      <c r="E68" s="101">
        <f>E65-'6. Pmh kiadás'!E97</f>
        <v>0</v>
      </c>
      <c r="F68" s="101">
        <f t="shared" si="0"/>
        <v>0</v>
      </c>
    </row>
    <row r="69" spans="1:6" ht="15">
      <c r="A69" s="37" t="s">
        <v>483</v>
      </c>
      <c r="B69" s="4" t="s">
        <v>326</v>
      </c>
      <c r="C69" s="101">
        <v>0</v>
      </c>
      <c r="D69" s="101"/>
      <c r="E69" s="101"/>
      <c r="F69" s="101">
        <f t="shared" si="0"/>
        <v>0</v>
      </c>
    </row>
    <row r="70" spans="1:6" ht="15">
      <c r="A70" s="12" t="s">
        <v>327</v>
      </c>
      <c r="B70" s="4" t="s">
        <v>328</v>
      </c>
      <c r="C70" s="101">
        <v>0</v>
      </c>
      <c r="D70" s="101"/>
      <c r="E70" s="101"/>
      <c r="F70" s="101">
        <f t="shared" si="0"/>
        <v>0</v>
      </c>
    </row>
    <row r="71" spans="1:6" ht="15">
      <c r="A71" s="37" t="s">
        <v>484</v>
      </c>
      <c r="B71" s="4" t="s">
        <v>329</v>
      </c>
      <c r="C71" s="101">
        <v>0</v>
      </c>
      <c r="D71" s="101"/>
      <c r="E71" s="101"/>
      <c r="F71" s="101">
        <f aca="true" t="shared" si="1" ref="F71:F96">E71+D71+C71</f>
        <v>0</v>
      </c>
    </row>
    <row r="72" spans="1:6" ht="15">
      <c r="A72" s="14" t="s">
        <v>503</v>
      </c>
      <c r="B72" s="6" t="s">
        <v>330</v>
      </c>
      <c r="C72" s="101">
        <v>0</v>
      </c>
      <c r="D72" s="101"/>
      <c r="E72" s="101"/>
      <c r="F72" s="101">
        <f t="shared" si="1"/>
        <v>0</v>
      </c>
    </row>
    <row r="73" spans="1:6" ht="15">
      <c r="A73" s="12" t="s">
        <v>485</v>
      </c>
      <c r="B73" s="4" t="s">
        <v>331</v>
      </c>
      <c r="C73" s="101">
        <v>0</v>
      </c>
      <c r="D73" s="101"/>
      <c r="E73" s="101"/>
      <c r="F73" s="101">
        <f t="shared" si="1"/>
        <v>0</v>
      </c>
    </row>
    <row r="74" spans="1:6" ht="15">
      <c r="A74" s="37" t="s">
        <v>332</v>
      </c>
      <c r="B74" s="4" t="s">
        <v>333</v>
      </c>
      <c r="C74" s="101">
        <v>0</v>
      </c>
      <c r="D74" s="101"/>
      <c r="E74" s="101"/>
      <c r="F74" s="101">
        <f t="shared" si="1"/>
        <v>0</v>
      </c>
    </row>
    <row r="75" spans="1:6" ht="15">
      <c r="A75" s="12" t="s">
        <v>486</v>
      </c>
      <c r="B75" s="4" t="s">
        <v>334</v>
      </c>
      <c r="C75" s="101">
        <v>0</v>
      </c>
      <c r="D75" s="101"/>
      <c r="E75" s="101"/>
      <c r="F75" s="101">
        <f t="shared" si="1"/>
        <v>0</v>
      </c>
    </row>
    <row r="76" spans="1:6" ht="15">
      <c r="A76" s="37" t="s">
        <v>335</v>
      </c>
      <c r="B76" s="4" t="s">
        <v>336</v>
      </c>
      <c r="C76" s="101">
        <v>0</v>
      </c>
      <c r="D76" s="101"/>
      <c r="E76" s="101"/>
      <c r="F76" s="101">
        <f t="shared" si="1"/>
        <v>0</v>
      </c>
    </row>
    <row r="77" spans="1:6" ht="15">
      <c r="A77" s="13" t="s">
        <v>504</v>
      </c>
      <c r="B77" s="6" t="s">
        <v>337</v>
      </c>
      <c r="C77" s="101">
        <v>0</v>
      </c>
      <c r="D77" s="101"/>
      <c r="E77" s="101"/>
      <c r="F77" s="101">
        <f t="shared" si="1"/>
        <v>0</v>
      </c>
    </row>
    <row r="78" spans="1:6" ht="15">
      <c r="A78" s="4" t="s">
        <v>624</v>
      </c>
      <c r="B78" s="4" t="s">
        <v>338</v>
      </c>
      <c r="C78" s="101">
        <v>5887000</v>
      </c>
      <c r="D78" s="101"/>
      <c r="E78" s="101"/>
      <c r="F78" s="101">
        <f t="shared" si="1"/>
        <v>5887000</v>
      </c>
    </row>
    <row r="79" spans="1:6" ht="15">
      <c r="A79" s="4" t="s">
        <v>625</v>
      </c>
      <c r="B79" s="4" t="s">
        <v>338</v>
      </c>
      <c r="C79" s="101"/>
      <c r="D79" s="101"/>
      <c r="E79" s="101"/>
      <c r="F79" s="101">
        <f t="shared" si="1"/>
        <v>0</v>
      </c>
    </row>
    <row r="80" spans="1:6" ht="15">
      <c r="A80" s="4" t="s">
        <v>586</v>
      </c>
      <c r="B80" s="4" t="s">
        <v>339</v>
      </c>
      <c r="C80" s="101">
        <v>0</v>
      </c>
      <c r="D80" s="101"/>
      <c r="E80" s="101"/>
      <c r="F80" s="101">
        <f t="shared" si="1"/>
        <v>0</v>
      </c>
    </row>
    <row r="81" spans="1:6" ht="15">
      <c r="A81" s="4" t="s">
        <v>623</v>
      </c>
      <c r="B81" s="4" t="s">
        <v>339</v>
      </c>
      <c r="C81" s="101">
        <v>0</v>
      </c>
      <c r="D81" s="101"/>
      <c r="E81" s="101"/>
      <c r="F81" s="101">
        <f t="shared" si="1"/>
        <v>0</v>
      </c>
    </row>
    <row r="82" spans="1:6" ht="15">
      <c r="A82" s="6" t="s">
        <v>505</v>
      </c>
      <c r="B82" s="6" t="s">
        <v>340</v>
      </c>
      <c r="C82" s="101">
        <v>5887000</v>
      </c>
      <c r="D82" s="101"/>
      <c r="E82" s="101"/>
      <c r="F82" s="101">
        <f t="shared" si="1"/>
        <v>5887000</v>
      </c>
    </row>
    <row r="83" spans="1:6" ht="15">
      <c r="A83" s="37" t="s">
        <v>341</v>
      </c>
      <c r="B83" s="4" t="s">
        <v>342</v>
      </c>
      <c r="C83" s="101">
        <v>0</v>
      </c>
      <c r="D83" s="101"/>
      <c r="E83" s="101"/>
      <c r="F83" s="101">
        <f t="shared" si="1"/>
        <v>0</v>
      </c>
    </row>
    <row r="84" spans="1:6" ht="15">
      <c r="A84" s="37" t="s">
        <v>343</v>
      </c>
      <c r="B84" s="4" t="s">
        <v>344</v>
      </c>
      <c r="C84" s="101">
        <v>0</v>
      </c>
      <c r="D84" s="101"/>
      <c r="E84" s="101"/>
      <c r="F84" s="101">
        <f t="shared" si="1"/>
        <v>0</v>
      </c>
    </row>
    <row r="85" spans="1:6" ht="15">
      <c r="A85" s="37" t="s">
        <v>345</v>
      </c>
      <c r="B85" s="4" t="s">
        <v>346</v>
      </c>
      <c r="C85" s="101">
        <v>47534000</v>
      </c>
      <c r="D85" s="101"/>
      <c r="E85" s="101"/>
      <c r="F85" s="101">
        <f t="shared" si="1"/>
        <v>47534000</v>
      </c>
    </row>
    <row r="86" spans="1:6" ht="15">
      <c r="A86" s="37" t="s">
        <v>347</v>
      </c>
      <c r="B86" s="4" t="s">
        <v>348</v>
      </c>
      <c r="C86" s="101">
        <v>0</v>
      </c>
      <c r="D86" s="101"/>
      <c r="E86" s="101"/>
      <c r="F86" s="101">
        <f t="shared" si="1"/>
        <v>0</v>
      </c>
    </row>
    <row r="87" spans="1:6" ht="15">
      <c r="A87" s="12" t="s">
        <v>487</v>
      </c>
      <c r="B87" s="4" t="s">
        <v>349</v>
      </c>
      <c r="C87" s="101">
        <v>0</v>
      </c>
      <c r="D87" s="101"/>
      <c r="E87" s="101"/>
      <c r="F87" s="101">
        <f t="shared" si="1"/>
        <v>0</v>
      </c>
    </row>
    <row r="88" spans="1:6" ht="15">
      <c r="A88" s="14" t="s">
        <v>506</v>
      </c>
      <c r="B88" s="6" t="s">
        <v>350</v>
      </c>
      <c r="C88" s="101">
        <v>53421000</v>
      </c>
      <c r="D88" s="101">
        <f>D87+D86+D85+D84+D83+D82+D77+D72</f>
        <v>0</v>
      </c>
      <c r="E88" s="101">
        <f>E87+E86+E85+E84+E83+E82+E77+E72</f>
        <v>0</v>
      </c>
      <c r="F88" s="101">
        <f t="shared" si="1"/>
        <v>53421000</v>
      </c>
    </row>
    <row r="89" spans="1:6" ht="15">
      <c r="A89" s="12" t="s">
        <v>351</v>
      </c>
      <c r="B89" s="4" t="s">
        <v>352</v>
      </c>
      <c r="C89" s="101">
        <v>0</v>
      </c>
      <c r="D89" s="101"/>
      <c r="E89" s="101"/>
      <c r="F89" s="101">
        <f t="shared" si="1"/>
        <v>0</v>
      </c>
    </row>
    <row r="90" spans="1:6" ht="15">
      <c r="A90" s="12" t="s">
        <v>353</v>
      </c>
      <c r="B90" s="4" t="s">
        <v>354</v>
      </c>
      <c r="C90" s="101">
        <v>0</v>
      </c>
      <c r="D90" s="101"/>
      <c r="E90" s="101"/>
      <c r="F90" s="101">
        <f t="shared" si="1"/>
        <v>0</v>
      </c>
    </row>
    <row r="91" spans="1:6" ht="15">
      <c r="A91" s="37" t="s">
        <v>355</v>
      </c>
      <c r="B91" s="4" t="s">
        <v>356</v>
      </c>
      <c r="C91" s="101">
        <v>0</v>
      </c>
      <c r="D91" s="101"/>
      <c r="E91" s="101"/>
      <c r="F91" s="101">
        <f t="shared" si="1"/>
        <v>0</v>
      </c>
    </row>
    <row r="92" spans="1:6" ht="15">
      <c r="A92" s="37" t="s">
        <v>488</v>
      </c>
      <c r="B92" s="4" t="s">
        <v>357</v>
      </c>
      <c r="C92" s="101">
        <v>0</v>
      </c>
      <c r="D92" s="101"/>
      <c r="E92" s="101"/>
      <c r="F92" s="101">
        <f t="shared" si="1"/>
        <v>0</v>
      </c>
    </row>
    <row r="93" spans="1:6" ht="15">
      <c r="A93" s="13" t="s">
        <v>507</v>
      </c>
      <c r="B93" s="6" t="s">
        <v>358</v>
      </c>
      <c r="C93" s="101">
        <v>0</v>
      </c>
      <c r="D93" s="101">
        <f>SUM(D89:D92)</f>
        <v>0</v>
      </c>
      <c r="E93" s="101">
        <f>SUM(E89:E92)</f>
        <v>0</v>
      </c>
      <c r="F93" s="101">
        <f t="shared" si="1"/>
        <v>0</v>
      </c>
    </row>
    <row r="94" spans="1:6" ht="15">
      <c r="A94" s="14" t="s">
        <v>359</v>
      </c>
      <c r="B94" s="6" t="s">
        <v>360</v>
      </c>
      <c r="C94" s="101">
        <v>0</v>
      </c>
      <c r="D94" s="101"/>
      <c r="E94" s="101"/>
      <c r="F94" s="101">
        <f t="shared" si="1"/>
        <v>0</v>
      </c>
    </row>
    <row r="95" spans="1:6" ht="15.75">
      <c r="A95" s="40" t="s">
        <v>508</v>
      </c>
      <c r="B95" s="41" t="s">
        <v>361</v>
      </c>
      <c r="C95" s="101">
        <v>53421000</v>
      </c>
      <c r="D95" s="101">
        <f>D94+D93+D88</f>
        <v>0</v>
      </c>
      <c r="E95" s="101">
        <f>E94+E93+E88</f>
        <v>0</v>
      </c>
      <c r="F95" s="101">
        <f t="shared" si="1"/>
        <v>53421000</v>
      </c>
    </row>
    <row r="96" spans="1:6" ht="15.75">
      <c r="A96" s="99" t="s">
        <v>490</v>
      </c>
      <c r="B96" s="46"/>
      <c r="C96" s="101">
        <v>53817000</v>
      </c>
      <c r="D96" s="101">
        <f>D95+D66</f>
        <v>0</v>
      </c>
      <c r="E96" s="101">
        <f>E95+E66</f>
        <v>0</v>
      </c>
      <c r="F96" s="101">
        <f t="shared" si="1"/>
        <v>53817000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&amp;R12.sz.melléklet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6"/>
  <sheetViews>
    <sheetView zoomScale="80" zoomScaleNormal="80" zoomScalePageLayoutView="0" workbookViewId="0" topLeftCell="A1">
      <pane xSplit="2" ySplit="5" topLeftCell="C69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D79" sqref="D79"/>
    </sheetView>
  </sheetViews>
  <sheetFormatPr defaultColWidth="9.140625" defaultRowHeight="15"/>
  <cols>
    <col min="1" max="1" width="92.57421875" style="0" customWidth="1"/>
    <col min="3" max="3" width="13.8515625" style="170" customWidth="1"/>
    <col min="4" max="4" width="15.8515625" style="170" customWidth="1"/>
    <col min="5" max="5" width="13.8515625" style="170" customWidth="1"/>
    <col min="6" max="6" width="14.7109375" style="170" customWidth="1"/>
  </cols>
  <sheetData>
    <row r="1" spans="1:6" ht="24" customHeight="1">
      <c r="A1" s="178" t="s">
        <v>386</v>
      </c>
      <c r="B1" s="183"/>
      <c r="C1" s="183"/>
      <c r="D1" s="183"/>
      <c r="E1" s="183"/>
      <c r="F1" s="180"/>
    </row>
    <row r="2" spans="1:8" ht="24" customHeight="1">
      <c r="A2" s="182" t="s">
        <v>722</v>
      </c>
      <c r="B2" s="179"/>
      <c r="C2" s="179"/>
      <c r="D2" s="179"/>
      <c r="E2" s="179"/>
      <c r="F2" s="180"/>
      <c r="H2" s="74"/>
    </row>
    <row r="3" ht="18">
      <c r="A3" s="94"/>
    </row>
    <row r="4" ht="15">
      <c r="A4" s="95" t="s">
        <v>682</v>
      </c>
    </row>
    <row r="5" spans="1:6" ht="45">
      <c r="A5" s="1" t="s">
        <v>29</v>
      </c>
      <c r="B5" s="2" t="s">
        <v>656</v>
      </c>
      <c r="C5" s="104" t="s">
        <v>539</v>
      </c>
      <c r="D5" s="104" t="s">
        <v>540</v>
      </c>
      <c r="E5" s="104" t="s">
        <v>665</v>
      </c>
      <c r="F5" s="112" t="s">
        <v>647</v>
      </c>
    </row>
    <row r="6" spans="1:6" ht="15" customHeight="1">
      <c r="A6" s="31" t="s">
        <v>240</v>
      </c>
      <c r="B6" s="5" t="s">
        <v>241</v>
      </c>
      <c r="C6" s="171"/>
      <c r="D6" s="171">
        <v>0</v>
      </c>
      <c r="E6" s="171"/>
      <c r="F6" s="171">
        <f aca="true" t="shared" si="0" ref="F6:F37">E6+D6+C6</f>
        <v>0</v>
      </c>
    </row>
    <row r="7" spans="1:6" ht="15" customHeight="1">
      <c r="A7" s="4" t="s">
        <v>242</v>
      </c>
      <c r="B7" s="5" t="s">
        <v>243</v>
      </c>
      <c r="C7" s="171"/>
      <c r="D7" s="174">
        <v>0</v>
      </c>
      <c r="E7" s="171"/>
      <c r="F7" s="171">
        <f t="shared" si="0"/>
        <v>0</v>
      </c>
    </row>
    <row r="8" spans="1:6" ht="15" customHeight="1">
      <c r="A8" s="4" t="s">
        <v>244</v>
      </c>
      <c r="B8" s="5" t="s">
        <v>245</v>
      </c>
      <c r="C8" s="171"/>
      <c r="D8" s="174">
        <v>0</v>
      </c>
      <c r="E8" s="171"/>
      <c r="F8" s="171">
        <f t="shared" si="0"/>
        <v>0</v>
      </c>
    </row>
    <row r="9" spans="1:6" ht="15" customHeight="1">
      <c r="A9" s="4" t="s">
        <v>246</v>
      </c>
      <c r="B9" s="5" t="s">
        <v>247</v>
      </c>
      <c r="C9" s="171"/>
      <c r="D9" s="174">
        <v>0</v>
      </c>
      <c r="E9" s="171"/>
      <c r="F9" s="171">
        <f t="shared" si="0"/>
        <v>0</v>
      </c>
    </row>
    <row r="10" spans="1:6" ht="15" customHeight="1">
      <c r="A10" s="4" t="s">
        <v>248</v>
      </c>
      <c r="B10" s="5" t="s">
        <v>249</v>
      </c>
      <c r="C10" s="171"/>
      <c r="D10" s="174">
        <v>0</v>
      </c>
      <c r="E10" s="171"/>
      <c r="F10" s="171">
        <f t="shared" si="0"/>
        <v>0</v>
      </c>
    </row>
    <row r="11" spans="1:6" ht="15" customHeight="1">
      <c r="A11" s="4" t="s">
        <v>250</v>
      </c>
      <c r="B11" s="5" t="s">
        <v>251</v>
      </c>
      <c r="C11" s="171"/>
      <c r="D11" s="174">
        <v>0</v>
      </c>
      <c r="E11" s="171"/>
      <c r="F11" s="171">
        <f t="shared" si="0"/>
        <v>0</v>
      </c>
    </row>
    <row r="12" spans="1:6" ht="15" customHeight="1">
      <c r="A12" s="6" t="s">
        <v>492</v>
      </c>
      <c r="B12" s="7" t="s">
        <v>252</v>
      </c>
      <c r="C12" s="171"/>
      <c r="D12" s="174">
        <v>0</v>
      </c>
      <c r="E12" s="171"/>
      <c r="F12" s="171">
        <f t="shared" si="0"/>
        <v>0</v>
      </c>
    </row>
    <row r="13" spans="1:6" ht="15" customHeight="1">
      <c r="A13" s="4" t="s">
        <v>253</v>
      </c>
      <c r="B13" s="5" t="s">
        <v>254</v>
      </c>
      <c r="C13" s="171"/>
      <c r="D13" s="174">
        <v>0</v>
      </c>
      <c r="E13" s="171"/>
      <c r="F13" s="171">
        <f t="shared" si="0"/>
        <v>0</v>
      </c>
    </row>
    <row r="14" spans="1:6" ht="15" customHeight="1">
      <c r="A14" s="4" t="s">
        <v>255</v>
      </c>
      <c r="B14" s="5" t="s">
        <v>256</v>
      </c>
      <c r="C14" s="171"/>
      <c r="D14" s="174">
        <v>0</v>
      </c>
      <c r="E14" s="171"/>
      <c r="F14" s="171">
        <f t="shared" si="0"/>
        <v>0</v>
      </c>
    </row>
    <row r="15" spans="1:6" ht="15" customHeight="1">
      <c r="A15" s="4" t="s">
        <v>454</v>
      </c>
      <c r="B15" s="5" t="s">
        <v>257</v>
      </c>
      <c r="C15" s="171"/>
      <c r="D15" s="174">
        <v>0</v>
      </c>
      <c r="E15" s="171"/>
      <c r="F15" s="171">
        <f t="shared" si="0"/>
        <v>0</v>
      </c>
    </row>
    <row r="16" spans="1:6" ht="15" customHeight="1">
      <c r="A16" s="4" t="s">
        <v>455</v>
      </c>
      <c r="B16" s="5" t="s">
        <v>258</v>
      </c>
      <c r="C16" s="171"/>
      <c r="D16" s="174">
        <v>0</v>
      </c>
      <c r="E16" s="171"/>
      <c r="F16" s="171">
        <f t="shared" si="0"/>
        <v>0</v>
      </c>
    </row>
    <row r="17" spans="1:6" ht="15" customHeight="1">
      <c r="A17" s="4" t="s">
        <v>456</v>
      </c>
      <c r="B17" s="5" t="s">
        <v>259</v>
      </c>
      <c r="C17" s="171"/>
      <c r="D17" s="174">
        <v>0</v>
      </c>
      <c r="E17" s="171"/>
      <c r="F17" s="171">
        <f t="shared" si="0"/>
        <v>0</v>
      </c>
    </row>
    <row r="18" spans="1:6" ht="15" customHeight="1">
      <c r="A18" s="39" t="s">
        <v>493</v>
      </c>
      <c r="B18" s="50" t="s">
        <v>260</v>
      </c>
      <c r="C18" s="171"/>
      <c r="D18" s="174">
        <v>0</v>
      </c>
      <c r="E18" s="171"/>
      <c r="F18" s="171">
        <f t="shared" si="0"/>
        <v>0</v>
      </c>
    </row>
    <row r="19" spans="1:6" ht="15" customHeight="1">
      <c r="A19" s="4" t="s">
        <v>460</v>
      </c>
      <c r="B19" s="5" t="s">
        <v>269</v>
      </c>
      <c r="C19" s="171"/>
      <c r="D19" s="174">
        <v>0</v>
      </c>
      <c r="E19" s="171"/>
      <c r="F19" s="171">
        <f t="shared" si="0"/>
        <v>0</v>
      </c>
    </row>
    <row r="20" spans="1:6" ht="15" customHeight="1">
      <c r="A20" s="4" t="s">
        <v>461</v>
      </c>
      <c r="B20" s="5" t="s">
        <v>270</v>
      </c>
      <c r="C20" s="171"/>
      <c r="D20" s="174">
        <v>0</v>
      </c>
      <c r="E20" s="171"/>
      <c r="F20" s="171">
        <f t="shared" si="0"/>
        <v>0</v>
      </c>
    </row>
    <row r="21" spans="1:6" ht="15" customHeight="1">
      <c r="A21" s="6" t="s">
        <v>495</v>
      </c>
      <c r="B21" s="7" t="s">
        <v>271</v>
      </c>
      <c r="C21" s="171"/>
      <c r="D21" s="174">
        <v>0</v>
      </c>
      <c r="E21" s="171"/>
      <c r="F21" s="171">
        <f t="shared" si="0"/>
        <v>0</v>
      </c>
    </row>
    <row r="22" spans="1:6" ht="15" customHeight="1">
      <c r="A22" s="4" t="s">
        <v>462</v>
      </c>
      <c r="B22" s="5" t="s">
        <v>272</v>
      </c>
      <c r="C22" s="171"/>
      <c r="D22" s="174">
        <v>0</v>
      </c>
      <c r="E22" s="171"/>
      <c r="F22" s="171">
        <f t="shared" si="0"/>
        <v>0</v>
      </c>
    </row>
    <row r="23" spans="1:6" ht="15" customHeight="1">
      <c r="A23" s="4" t="s">
        <v>463</v>
      </c>
      <c r="B23" s="5" t="s">
        <v>273</v>
      </c>
      <c r="C23" s="171"/>
      <c r="D23" s="174">
        <v>0</v>
      </c>
      <c r="E23" s="171"/>
      <c r="F23" s="171">
        <f t="shared" si="0"/>
        <v>0</v>
      </c>
    </row>
    <row r="24" spans="1:6" ht="15" customHeight="1">
      <c r="A24" s="4" t="s">
        <v>464</v>
      </c>
      <c r="B24" s="5" t="s">
        <v>274</v>
      </c>
      <c r="C24" s="171"/>
      <c r="D24" s="174">
        <v>0</v>
      </c>
      <c r="E24" s="171"/>
      <c r="F24" s="171">
        <f t="shared" si="0"/>
        <v>0</v>
      </c>
    </row>
    <row r="25" spans="1:6" ht="15" customHeight="1">
      <c r="A25" s="4" t="s">
        <v>465</v>
      </c>
      <c r="B25" s="5" t="s">
        <v>275</v>
      </c>
      <c r="C25" s="171"/>
      <c r="D25" s="174">
        <v>0</v>
      </c>
      <c r="E25" s="171"/>
      <c r="F25" s="171">
        <f t="shared" si="0"/>
        <v>0</v>
      </c>
    </row>
    <row r="26" spans="1:6" ht="15" customHeight="1">
      <c r="A26" s="4" t="s">
        <v>466</v>
      </c>
      <c r="B26" s="5" t="s">
        <v>278</v>
      </c>
      <c r="C26" s="171"/>
      <c r="D26" s="174">
        <v>0</v>
      </c>
      <c r="E26" s="171"/>
      <c r="F26" s="171">
        <f t="shared" si="0"/>
        <v>0</v>
      </c>
    </row>
    <row r="27" spans="1:6" ht="15" customHeight="1">
      <c r="A27" s="4" t="s">
        <v>279</v>
      </c>
      <c r="B27" s="5" t="s">
        <v>280</v>
      </c>
      <c r="C27" s="171"/>
      <c r="D27" s="174">
        <v>0</v>
      </c>
      <c r="E27" s="171"/>
      <c r="F27" s="171">
        <f t="shared" si="0"/>
        <v>0</v>
      </c>
    </row>
    <row r="28" spans="1:6" ht="15" customHeight="1">
      <c r="A28" s="4" t="s">
        <v>467</v>
      </c>
      <c r="B28" s="5" t="s">
        <v>281</v>
      </c>
      <c r="C28" s="171"/>
      <c r="D28" s="174">
        <v>0</v>
      </c>
      <c r="E28" s="171"/>
      <c r="F28" s="171">
        <f t="shared" si="0"/>
        <v>0</v>
      </c>
    </row>
    <row r="29" spans="1:6" ht="15" customHeight="1">
      <c r="A29" s="4" t="s">
        <v>468</v>
      </c>
      <c r="B29" s="5" t="s">
        <v>286</v>
      </c>
      <c r="C29" s="171"/>
      <c r="D29" s="174">
        <v>0</v>
      </c>
      <c r="E29" s="171"/>
      <c r="F29" s="171">
        <f t="shared" si="0"/>
        <v>0</v>
      </c>
    </row>
    <row r="30" spans="1:6" ht="15" customHeight="1">
      <c r="A30" s="6" t="s">
        <v>496</v>
      </c>
      <c r="B30" s="7" t="s">
        <v>289</v>
      </c>
      <c r="C30" s="171"/>
      <c r="D30" s="174">
        <v>0</v>
      </c>
      <c r="E30" s="171"/>
      <c r="F30" s="171">
        <f t="shared" si="0"/>
        <v>0</v>
      </c>
    </row>
    <row r="31" spans="1:6" ht="15" customHeight="1">
      <c r="A31" s="4" t="s">
        <v>469</v>
      </c>
      <c r="B31" s="5" t="s">
        <v>290</v>
      </c>
      <c r="C31" s="171"/>
      <c r="D31" s="174">
        <v>0</v>
      </c>
      <c r="E31" s="171"/>
      <c r="F31" s="171">
        <f t="shared" si="0"/>
        <v>0</v>
      </c>
    </row>
    <row r="32" spans="1:6" ht="15" customHeight="1">
      <c r="A32" s="39" t="s">
        <v>497</v>
      </c>
      <c r="B32" s="50" t="s">
        <v>291</v>
      </c>
      <c r="C32" s="171">
        <f>C31+C30+C24+C23+C22+C21</f>
        <v>0</v>
      </c>
      <c r="D32" s="174">
        <v>0</v>
      </c>
      <c r="E32" s="171">
        <f>E31+E30+E24+E23+E22+E21</f>
        <v>0</v>
      </c>
      <c r="F32" s="171">
        <f t="shared" si="0"/>
        <v>0</v>
      </c>
    </row>
    <row r="33" spans="1:6" ht="15" customHeight="1">
      <c r="A33" s="12" t="s">
        <v>292</v>
      </c>
      <c r="B33" s="5" t="s">
        <v>293</v>
      </c>
      <c r="C33" s="171"/>
      <c r="D33" s="174">
        <v>4509000</v>
      </c>
      <c r="E33" s="171"/>
      <c r="F33" s="171">
        <f t="shared" si="0"/>
        <v>4509000</v>
      </c>
    </row>
    <row r="34" spans="1:6" ht="15" customHeight="1">
      <c r="A34" s="12" t="s">
        <v>470</v>
      </c>
      <c r="B34" s="5" t="s">
        <v>294</v>
      </c>
      <c r="C34" s="171"/>
      <c r="D34" s="174">
        <v>0</v>
      </c>
      <c r="E34" s="171"/>
      <c r="F34" s="171">
        <f t="shared" si="0"/>
        <v>0</v>
      </c>
    </row>
    <row r="35" spans="1:6" ht="15" customHeight="1">
      <c r="A35" s="12" t="s">
        <v>471</v>
      </c>
      <c r="B35" s="5" t="s">
        <v>295</v>
      </c>
      <c r="C35" s="171"/>
      <c r="D35" s="174">
        <v>0</v>
      </c>
      <c r="E35" s="171"/>
      <c r="F35" s="171">
        <f t="shared" si="0"/>
        <v>0</v>
      </c>
    </row>
    <row r="36" spans="1:6" ht="15" customHeight="1">
      <c r="A36" s="12" t="s">
        <v>472</v>
      </c>
      <c r="B36" s="5" t="s">
        <v>296</v>
      </c>
      <c r="C36" s="171"/>
      <c r="D36" s="174">
        <v>0</v>
      </c>
      <c r="E36" s="171"/>
      <c r="F36" s="171">
        <f t="shared" si="0"/>
        <v>0</v>
      </c>
    </row>
    <row r="37" spans="1:6" ht="15" customHeight="1">
      <c r="A37" s="12" t="s">
        <v>297</v>
      </c>
      <c r="B37" s="5" t="s">
        <v>298</v>
      </c>
      <c r="C37" s="171"/>
      <c r="D37" s="174">
        <v>0</v>
      </c>
      <c r="E37" s="171"/>
      <c r="F37" s="171">
        <f t="shared" si="0"/>
        <v>0</v>
      </c>
    </row>
    <row r="38" spans="1:6" ht="15" customHeight="1">
      <c r="A38" s="12" t="s">
        <v>299</v>
      </c>
      <c r="B38" s="5" t="s">
        <v>300</v>
      </c>
      <c r="C38" s="171"/>
      <c r="D38" s="174">
        <v>0</v>
      </c>
      <c r="E38" s="171"/>
      <c r="F38" s="171">
        <f aca="true" t="shared" si="1" ref="F38:F69">E38+D38+C38</f>
        <v>0</v>
      </c>
    </row>
    <row r="39" spans="1:6" ht="15" customHeight="1">
      <c r="A39" s="12" t="s">
        <v>301</v>
      </c>
      <c r="B39" s="5" t="s">
        <v>302</v>
      </c>
      <c r="C39" s="171"/>
      <c r="D39" s="174">
        <v>0</v>
      </c>
      <c r="E39" s="171"/>
      <c r="F39" s="171">
        <f t="shared" si="1"/>
        <v>0</v>
      </c>
    </row>
    <row r="40" spans="1:6" ht="15" customHeight="1">
      <c r="A40" s="12" t="s">
        <v>473</v>
      </c>
      <c r="B40" s="5" t="s">
        <v>303</v>
      </c>
      <c r="C40" s="171"/>
      <c r="D40" s="174">
        <v>0</v>
      </c>
      <c r="E40" s="171"/>
      <c r="F40" s="171">
        <f t="shared" si="1"/>
        <v>0</v>
      </c>
    </row>
    <row r="41" spans="1:6" ht="15" customHeight="1">
      <c r="A41" s="12" t="s">
        <v>474</v>
      </c>
      <c r="B41" s="5" t="s">
        <v>304</v>
      </c>
      <c r="C41" s="171"/>
      <c r="D41" s="174">
        <v>0</v>
      </c>
      <c r="E41" s="171"/>
      <c r="F41" s="171">
        <f t="shared" si="1"/>
        <v>0</v>
      </c>
    </row>
    <row r="42" spans="1:6" ht="15" customHeight="1">
      <c r="A42" s="12" t="s">
        <v>475</v>
      </c>
      <c r="B42" s="5" t="s">
        <v>305</v>
      </c>
      <c r="C42" s="171"/>
      <c r="D42" s="174">
        <v>0</v>
      </c>
      <c r="E42" s="171"/>
      <c r="F42" s="171">
        <f t="shared" si="1"/>
        <v>0</v>
      </c>
    </row>
    <row r="43" spans="1:6" ht="15" customHeight="1">
      <c r="A43" s="49" t="s">
        <v>498</v>
      </c>
      <c r="B43" s="50" t="s">
        <v>306</v>
      </c>
      <c r="C43" s="171">
        <f>SUM(C33:C42)</f>
        <v>0</v>
      </c>
      <c r="D43" s="174">
        <v>4509000</v>
      </c>
      <c r="E43" s="171">
        <f>SUM(E33:E42)</f>
        <v>0</v>
      </c>
      <c r="F43" s="171">
        <f t="shared" si="1"/>
        <v>4509000</v>
      </c>
    </row>
    <row r="44" spans="1:6" ht="15" customHeight="1">
      <c r="A44" s="12" t="s">
        <v>315</v>
      </c>
      <c r="B44" s="5" t="s">
        <v>316</v>
      </c>
      <c r="C44" s="171"/>
      <c r="D44" s="174">
        <v>0</v>
      </c>
      <c r="E44" s="171"/>
      <c r="F44" s="171">
        <f t="shared" si="1"/>
        <v>0</v>
      </c>
    </row>
    <row r="45" spans="1:6" ht="15" customHeight="1">
      <c r="A45" s="4" t="s">
        <v>479</v>
      </c>
      <c r="B45" s="5" t="s">
        <v>317</v>
      </c>
      <c r="C45" s="171">
        <v>0</v>
      </c>
      <c r="D45" s="174">
        <v>0</v>
      </c>
      <c r="E45" s="171"/>
      <c r="F45" s="171">
        <f t="shared" si="1"/>
        <v>0</v>
      </c>
    </row>
    <row r="46" spans="1:6" ht="15" customHeight="1">
      <c r="A46" s="12" t="s">
        <v>480</v>
      </c>
      <c r="B46" s="5" t="s">
        <v>318</v>
      </c>
      <c r="C46" s="171"/>
      <c r="D46" s="174">
        <v>0</v>
      </c>
      <c r="E46" s="171"/>
      <c r="F46" s="171">
        <f t="shared" si="1"/>
        <v>0</v>
      </c>
    </row>
    <row r="47" spans="1:6" ht="15" customHeight="1">
      <c r="A47" s="39" t="s">
        <v>500</v>
      </c>
      <c r="B47" s="50" t="s">
        <v>319</v>
      </c>
      <c r="C47" s="171">
        <f>SUM(C44:C46)</f>
        <v>0</v>
      </c>
      <c r="D47" s="174">
        <v>0</v>
      </c>
      <c r="E47" s="171">
        <f>SUM(E44:E46)</f>
        <v>0</v>
      </c>
      <c r="F47" s="171">
        <f t="shared" si="1"/>
        <v>0</v>
      </c>
    </row>
    <row r="48" spans="1:6" ht="15" customHeight="1">
      <c r="A48" s="56" t="s">
        <v>538</v>
      </c>
      <c r="B48" s="59"/>
      <c r="C48" s="171">
        <f>C47+C43+C32+C18</f>
        <v>0</v>
      </c>
      <c r="D48" s="174"/>
      <c r="E48" s="171">
        <f>E47+E43+E32+E18</f>
        <v>0</v>
      </c>
      <c r="F48" s="171">
        <f t="shared" si="1"/>
        <v>0</v>
      </c>
    </row>
    <row r="49" spans="1:6" ht="15" customHeight="1">
      <c r="A49" s="4" t="s">
        <v>261</v>
      </c>
      <c r="B49" s="5" t="s">
        <v>262</v>
      </c>
      <c r="C49" s="171"/>
      <c r="D49" s="174">
        <v>0</v>
      </c>
      <c r="E49" s="171"/>
      <c r="F49" s="171">
        <f t="shared" si="1"/>
        <v>0</v>
      </c>
    </row>
    <row r="50" spans="1:6" ht="15" customHeight="1">
      <c r="A50" s="4" t="s">
        <v>263</v>
      </c>
      <c r="B50" s="5" t="s">
        <v>264</v>
      </c>
      <c r="C50" s="171"/>
      <c r="D50" s="174">
        <v>0</v>
      </c>
      <c r="E50" s="171"/>
      <c r="F50" s="171">
        <f t="shared" si="1"/>
        <v>0</v>
      </c>
    </row>
    <row r="51" spans="1:6" ht="15" customHeight="1">
      <c r="A51" s="4" t="s">
        <v>457</v>
      </c>
      <c r="B51" s="5" t="s">
        <v>265</v>
      </c>
      <c r="C51" s="171"/>
      <c r="D51" s="174">
        <v>0</v>
      </c>
      <c r="E51" s="171"/>
      <c r="F51" s="171">
        <f t="shared" si="1"/>
        <v>0</v>
      </c>
    </row>
    <row r="52" spans="1:6" ht="15" customHeight="1">
      <c r="A52" s="4" t="s">
        <v>458</v>
      </c>
      <c r="B52" s="5" t="s">
        <v>266</v>
      </c>
      <c r="C52" s="171"/>
      <c r="D52" s="174">
        <v>0</v>
      </c>
      <c r="E52" s="171"/>
      <c r="F52" s="171">
        <f t="shared" si="1"/>
        <v>0</v>
      </c>
    </row>
    <row r="53" spans="1:6" ht="15" customHeight="1">
      <c r="A53" s="4" t="s">
        <v>459</v>
      </c>
      <c r="B53" s="5" t="s">
        <v>267</v>
      </c>
      <c r="C53" s="171"/>
      <c r="D53" s="174">
        <v>0</v>
      </c>
      <c r="E53" s="171"/>
      <c r="F53" s="171">
        <f t="shared" si="1"/>
        <v>0</v>
      </c>
    </row>
    <row r="54" spans="1:6" ht="15" customHeight="1">
      <c r="A54" s="39" t="s">
        <v>494</v>
      </c>
      <c r="B54" s="50" t="s">
        <v>268</v>
      </c>
      <c r="C54" s="171"/>
      <c r="D54" s="174">
        <v>0</v>
      </c>
      <c r="E54" s="171"/>
      <c r="F54" s="171">
        <f t="shared" si="1"/>
        <v>0</v>
      </c>
    </row>
    <row r="55" spans="1:6" ht="15" customHeight="1">
      <c r="A55" s="12" t="s">
        <v>476</v>
      </c>
      <c r="B55" s="5" t="s">
        <v>307</v>
      </c>
      <c r="C55" s="171"/>
      <c r="D55" s="174">
        <v>0</v>
      </c>
      <c r="E55" s="171"/>
      <c r="F55" s="171">
        <f t="shared" si="1"/>
        <v>0</v>
      </c>
    </row>
    <row r="56" spans="1:6" ht="15" customHeight="1">
      <c r="A56" s="12" t="s">
        <v>477</v>
      </c>
      <c r="B56" s="5" t="s">
        <v>308</v>
      </c>
      <c r="C56" s="171"/>
      <c r="D56" s="174">
        <v>0</v>
      </c>
      <c r="E56" s="171"/>
      <c r="F56" s="171">
        <f t="shared" si="1"/>
        <v>0</v>
      </c>
    </row>
    <row r="57" spans="1:6" ht="15" customHeight="1">
      <c r="A57" s="12" t="s">
        <v>309</v>
      </c>
      <c r="B57" s="5" t="s">
        <v>310</v>
      </c>
      <c r="C57" s="171"/>
      <c r="D57" s="174">
        <v>0</v>
      </c>
      <c r="E57" s="171"/>
      <c r="F57" s="171">
        <f t="shared" si="1"/>
        <v>0</v>
      </c>
    </row>
    <row r="58" spans="1:6" ht="15" customHeight="1">
      <c r="A58" s="12" t="s">
        <v>478</v>
      </c>
      <c r="B58" s="5" t="s">
        <v>311</v>
      </c>
      <c r="C58" s="171"/>
      <c r="D58" s="174">
        <v>0</v>
      </c>
      <c r="E58" s="171"/>
      <c r="F58" s="171">
        <f t="shared" si="1"/>
        <v>0</v>
      </c>
    </row>
    <row r="59" spans="1:6" ht="15" customHeight="1">
      <c r="A59" s="12" t="s">
        <v>312</v>
      </c>
      <c r="B59" s="5" t="s">
        <v>313</v>
      </c>
      <c r="C59" s="171"/>
      <c r="D59" s="174">
        <v>0</v>
      </c>
      <c r="E59" s="171"/>
      <c r="F59" s="171">
        <f t="shared" si="1"/>
        <v>0</v>
      </c>
    </row>
    <row r="60" spans="1:6" ht="15" customHeight="1">
      <c r="A60" s="39" t="s">
        <v>499</v>
      </c>
      <c r="B60" s="50" t="s">
        <v>314</v>
      </c>
      <c r="C60" s="171"/>
      <c r="D60" s="174">
        <v>0</v>
      </c>
      <c r="E60" s="171"/>
      <c r="F60" s="171">
        <f t="shared" si="1"/>
        <v>0</v>
      </c>
    </row>
    <row r="61" spans="1:6" ht="15" customHeight="1">
      <c r="A61" s="12" t="s">
        <v>320</v>
      </c>
      <c r="B61" s="5" t="s">
        <v>321</v>
      </c>
      <c r="C61" s="171"/>
      <c r="D61" s="174">
        <v>0</v>
      </c>
      <c r="E61" s="171"/>
      <c r="F61" s="171">
        <f t="shared" si="1"/>
        <v>0</v>
      </c>
    </row>
    <row r="62" spans="1:6" ht="15" customHeight="1">
      <c r="A62" s="4" t="s">
        <v>481</v>
      </c>
      <c r="B62" s="5" t="s">
        <v>322</v>
      </c>
      <c r="C62" s="171"/>
      <c r="D62" s="174">
        <v>0</v>
      </c>
      <c r="E62" s="171"/>
      <c r="F62" s="171">
        <f t="shared" si="1"/>
        <v>0</v>
      </c>
    </row>
    <row r="63" spans="1:6" ht="15" customHeight="1">
      <c r="A63" s="12" t="s">
        <v>482</v>
      </c>
      <c r="B63" s="5" t="s">
        <v>323</v>
      </c>
      <c r="C63" s="171"/>
      <c r="D63" s="174">
        <v>0</v>
      </c>
      <c r="E63" s="171"/>
      <c r="F63" s="171">
        <f t="shared" si="1"/>
        <v>0</v>
      </c>
    </row>
    <row r="64" spans="1:6" ht="15" customHeight="1">
      <c r="A64" s="39" t="s">
        <v>502</v>
      </c>
      <c r="B64" s="50" t="s">
        <v>324</v>
      </c>
      <c r="C64" s="171">
        <f>SUM(C61:C63)</f>
        <v>0</v>
      </c>
      <c r="D64" s="174">
        <v>0</v>
      </c>
      <c r="E64" s="171">
        <f>SUM(E61:E63)</f>
        <v>0</v>
      </c>
      <c r="F64" s="171">
        <f t="shared" si="1"/>
        <v>0</v>
      </c>
    </row>
    <row r="65" spans="1:6" ht="15" customHeight="1">
      <c r="A65" s="56" t="s">
        <v>537</v>
      </c>
      <c r="B65" s="59"/>
      <c r="C65" s="171">
        <f>C64+C60+C54</f>
        <v>0</v>
      </c>
      <c r="D65" s="174"/>
      <c r="E65" s="171">
        <f>E64+E60+E54</f>
        <v>0</v>
      </c>
      <c r="F65" s="171">
        <f t="shared" si="1"/>
        <v>0</v>
      </c>
    </row>
    <row r="66" spans="1:6" ht="15.75">
      <c r="A66" s="47" t="s">
        <v>501</v>
      </c>
      <c r="B66" s="35" t="s">
        <v>325</v>
      </c>
      <c r="C66" s="171">
        <f>C65+C48</f>
        <v>0</v>
      </c>
      <c r="D66" s="174">
        <v>4509000</v>
      </c>
      <c r="E66" s="171">
        <f>E65+E48</f>
        <v>0</v>
      </c>
      <c r="F66" s="171">
        <f t="shared" si="1"/>
        <v>4509000</v>
      </c>
    </row>
    <row r="67" spans="1:6" ht="15.75">
      <c r="A67" s="100" t="s">
        <v>668</v>
      </c>
      <c r="B67" s="58"/>
      <c r="C67" s="171"/>
      <c r="D67" s="174"/>
      <c r="E67" s="171">
        <f>E48-'6. Pmh kiadás'!E74</f>
        <v>0</v>
      </c>
      <c r="F67" s="171">
        <f t="shared" si="1"/>
        <v>0</v>
      </c>
    </row>
    <row r="68" spans="1:6" ht="15.75">
      <c r="A68" s="100" t="s">
        <v>669</v>
      </c>
      <c r="B68" s="58"/>
      <c r="C68" s="171"/>
      <c r="D68" s="174"/>
      <c r="E68" s="171">
        <f>E65-'6. Pmh kiadás'!E97</f>
        <v>0</v>
      </c>
      <c r="F68" s="171">
        <f t="shared" si="1"/>
        <v>0</v>
      </c>
    </row>
    <row r="69" spans="1:6" ht="15">
      <c r="A69" s="37" t="s">
        <v>483</v>
      </c>
      <c r="B69" s="4" t="s">
        <v>326</v>
      </c>
      <c r="C69" s="171"/>
      <c r="D69" s="174">
        <v>0</v>
      </c>
      <c r="E69" s="171"/>
      <c r="F69" s="171">
        <f t="shared" si="1"/>
        <v>0</v>
      </c>
    </row>
    <row r="70" spans="1:6" ht="15">
      <c r="A70" s="12" t="s">
        <v>327</v>
      </c>
      <c r="B70" s="4" t="s">
        <v>328</v>
      </c>
      <c r="C70" s="171"/>
      <c r="D70" s="174">
        <v>0</v>
      </c>
      <c r="E70" s="171"/>
      <c r="F70" s="171">
        <f aca="true" t="shared" si="2" ref="F70:F96">E70+D70+C70</f>
        <v>0</v>
      </c>
    </row>
    <row r="71" spans="1:6" ht="15">
      <c r="A71" s="37" t="s">
        <v>484</v>
      </c>
      <c r="B71" s="4" t="s">
        <v>329</v>
      </c>
      <c r="C71" s="171"/>
      <c r="D71" s="174">
        <v>0</v>
      </c>
      <c r="E71" s="171"/>
      <c r="F71" s="171">
        <f t="shared" si="2"/>
        <v>0</v>
      </c>
    </row>
    <row r="72" spans="1:6" ht="15">
      <c r="A72" s="14" t="s">
        <v>503</v>
      </c>
      <c r="B72" s="6" t="s">
        <v>330</v>
      </c>
      <c r="C72" s="171"/>
      <c r="D72" s="174">
        <v>0</v>
      </c>
      <c r="E72" s="171"/>
      <c r="F72" s="171">
        <f t="shared" si="2"/>
        <v>0</v>
      </c>
    </row>
    <row r="73" spans="1:6" ht="15">
      <c r="A73" s="12" t="s">
        <v>485</v>
      </c>
      <c r="B73" s="4" t="s">
        <v>331</v>
      </c>
      <c r="C73" s="171"/>
      <c r="D73" s="174">
        <v>0</v>
      </c>
      <c r="E73" s="171"/>
      <c r="F73" s="171">
        <f t="shared" si="2"/>
        <v>0</v>
      </c>
    </row>
    <row r="74" spans="1:6" ht="15">
      <c r="A74" s="37" t="s">
        <v>332</v>
      </c>
      <c r="B74" s="4" t="s">
        <v>333</v>
      </c>
      <c r="C74" s="171"/>
      <c r="D74" s="174">
        <v>0</v>
      </c>
      <c r="E74" s="171"/>
      <c r="F74" s="171">
        <f t="shared" si="2"/>
        <v>0</v>
      </c>
    </row>
    <row r="75" spans="1:6" ht="15">
      <c r="A75" s="12" t="s">
        <v>486</v>
      </c>
      <c r="B75" s="4" t="s">
        <v>334</v>
      </c>
      <c r="C75" s="171"/>
      <c r="D75" s="174">
        <v>0</v>
      </c>
      <c r="E75" s="171"/>
      <c r="F75" s="171">
        <f t="shared" si="2"/>
        <v>0</v>
      </c>
    </row>
    <row r="76" spans="1:6" ht="15">
      <c r="A76" s="37" t="s">
        <v>335</v>
      </c>
      <c r="B76" s="4" t="s">
        <v>336</v>
      </c>
      <c r="C76" s="171"/>
      <c r="D76" s="174">
        <v>0</v>
      </c>
      <c r="E76" s="171"/>
      <c r="F76" s="171">
        <f t="shared" si="2"/>
        <v>0</v>
      </c>
    </row>
    <row r="77" spans="1:6" ht="15">
      <c r="A77" s="13" t="s">
        <v>504</v>
      </c>
      <c r="B77" s="6" t="s">
        <v>337</v>
      </c>
      <c r="C77" s="171"/>
      <c r="D77" s="174">
        <v>0</v>
      </c>
      <c r="E77" s="171"/>
      <c r="F77" s="171">
        <f t="shared" si="2"/>
        <v>0</v>
      </c>
    </row>
    <row r="78" spans="1:6" ht="15">
      <c r="A78" s="4" t="s">
        <v>624</v>
      </c>
      <c r="B78" s="4" t="s">
        <v>338</v>
      </c>
      <c r="C78" s="171"/>
      <c r="D78" s="174">
        <v>203000</v>
      </c>
      <c r="E78" s="171"/>
      <c r="F78" s="171">
        <f t="shared" si="2"/>
        <v>203000</v>
      </c>
    </row>
    <row r="79" spans="1:6" ht="15">
      <c r="A79" s="4" t="s">
        <v>625</v>
      </c>
      <c r="B79" s="4" t="s">
        <v>338</v>
      </c>
      <c r="C79" s="171"/>
      <c r="D79" s="174"/>
      <c r="E79" s="171"/>
      <c r="F79" s="171">
        <f t="shared" si="2"/>
        <v>0</v>
      </c>
    </row>
    <row r="80" spans="1:6" ht="15">
      <c r="A80" s="4" t="s">
        <v>586</v>
      </c>
      <c r="B80" s="4" t="s">
        <v>339</v>
      </c>
      <c r="C80" s="171"/>
      <c r="D80" s="174">
        <v>0</v>
      </c>
      <c r="E80" s="171"/>
      <c r="F80" s="171">
        <f t="shared" si="2"/>
        <v>0</v>
      </c>
    </row>
    <row r="81" spans="1:6" ht="15">
      <c r="A81" s="4" t="s">
        <v>623</v>
      </c>
      <c r="B81" s="4" t="s">
        <v>339</v>
      </c>
      <c r="C81" s="171"/>
      <c r="D81" s="174">
        <v>0</v>
      </c>
      <c r="E81" s="171"/>
      <c r="F81" s="171">
        <f t="shared" si="2"/>
        <v>0</v>
      </c>
    </row>
    <row r="82" spans="1:6" ht="15">
      <c r="A82" s="6" t="s">
        <v>505</v>
      </c>
      <c r="B82" s="6" t="s">
        <v>340</v>
      </c>
      <c r="C82" s="171"/>
      <c r="D82" s="174">
        <v>203000</v>
      </c>
      <c r="E82" s="171"/>
      <c r="F82" s="171">
        <f t="shared" si="2"/>
        <v>203000</v>
      </c>
    </row>
    <row r="83" spans="1:6" ht="15">
      <c r="A83" s="37" t="s">
        <v>341</v>
      </c>
      <c r="B83" s="4" t="s">
        <v>342</v>
      </c>
      <c r="C83" s="171"/>
      <c r="D83" s="174">
        <v>0</v>
      </c>
      <c r="E83" s="171"/>
      <c r="F83" s="171">
        <f t="shared" si="2"/>
        <v>0</v>
      </c>
    </row>
    <row r="84" spans="1:6" ht="15">
      <c r="A84" s="37" t="s">
        <v>343</v>
      </c>
      <c r="B84" s="4" t="s">
        <v>344</v>
      </c>
      <c r="C84" s="171"/>
      <c r="D84" s="174">
        <v>0</v>
      </c>
      <c r="E84" s="171"/>
      <c r="F84" s="171">
        <f t="shared" si="2"/>
        <v>0</v>
      </c>
    </row>
    <row r="85" spans="1:6" ht="15">
      <c r="A85" s="37" t="s">
        <v>345</v>
      </c>
      <c r="B85" s="4" t="s">
        <v>346</v>
      </c>
      <c r="C85" s="171"/>
      <c r="D85" s="174">
        <v>34348000</v>
      </c>
      <c r="E85" s="171"/>
      <c r="F85" s="171">
        <f t="shared" si="2"/>
        <v>34348000</v>
      </c>
    </row>
    <row r="86" spans="1:6" ht="15">
      <c r="A86" s="37" t="s">
        <v>347</v>
      </c>
      <c r="B86" s="4" t="s">
        <v>348</v>
      </c>
      <c r="C86" s="171"/>
      <c r="D86" s="174">
        <v>0</v>
      </c>
      <c r="E86" s="171"/>
      <c r="F86" s="171">
        <f t="shared" si="2"/>
        <v>0</v>
      </c>
    </row>
    <row r="87" spans="1:6" ht="15">
      <c r="A87" s="12" t="s">
        <v>487</v>
      </c>
      <c r="B87" s="4" t="s">
        <v>349</v>
      </c>
      <c r="C87" s="171"/>
      <c r="D87" s="174">
        <v>0</v>
      </c>
      <c r="E87" s="171"/>
      <c r="F87" s="171">
        <f t="shared" si="2"/>
        <v>0</v>
      </c>
    </row>
    <row r="88" spans="1:6" ht="15">
      <c r="A88" s="14" t="s">
        <v>506</v>
      </c>
      <c r="B88" s="6" t="s">
        <v>350</v>
      </c>
      <c r="C88" s="171">
        <f>C87+C86+C85+C84+C83+C82+C77+C72</f>
        <v>0</v>
      </c>
      <c r="D88" s="174">
        <v>34551000</v>
      </c>
      <c r="E88" s="171">
        <f>E87+E86+E85+E84+E83+E82+E77+E72</f>
        <v>0</v>
      </c>
      <c r="F88" s="171">
        <f t="shared" si="2"/>
        <v>34551000</v>
      </c>
    </row>
    <row r="89" spans="1:6" ht="15">
      <c r="A89" s="12" t="s">
        <v>351</v>
      </c>
      <c r="B89" s="4" t="s">
        <v>352</v>
      </c>
      <c r="C89" s="171"/>
      <c r="D89" s="174">
        <v>0</v>
      </c>
      <c r="E89" s="171"/>
      <c r="F89" s="171">
        <f t="shared" si="2"/>
        <v>0</v>
      </c>
    </row>
    <row r="90" spans="1:6" ht="15">
      <c r="A90" s="12" t="s">
        <v>353</v>
      </c>
      <c r="B90" s="4" t="s">
        <v>354</v>
      </c>
      <c r="C90" s="171"/>
      <c r="D90" s="174">
        <v>0</v>
      </c>
      <c r="E90" s="171"/>
      <c r="F90" s="171">
        <f t="shared" si="2"/>
        <v>0</v>
      </c>
    </row>
    <row r="91" spans="1:6" ht="15">
      <c r="A91" s="37" t="s">
        <v>355</v>
      </c>
      <c r="B91" s="4" t="s">
        <v>356</v>
      </c>
      <c r="C91" s="171"/>
      <c r="D91" s="174">
        <v>0</v>
      </c>
      <c r="E91" s="171"/>
      <c r="F91" s="171">
        <f t="shared" si="2"/>
        <v>0</v>
      </c>
    </row>
    <row r="92" spans="1:6" ht="15">
      <c r="A92" s="37" t="s">
        <v>488</v>
      </c>
      <c r="B92" s="4" t="s">
        <v>357</v>
      </c>
      <c r="C92" s="171"/>
      <c r="D92" s="174">
        <v>0</v>
      </c>
      <c r="E92" s="171"/>
      <c r="F92" s="171">
        <f t="shared" si="2"/>
        <v>0</v>
      </c>
    </row>
    <row r="93" spans="1:6" ht="15">
      <c r="A93" s="13" t="s">
        <v>507</v>
      </c>
      <c r="B93" s="6" t="s">
        <v>358</v>
      </c>
      <c r="C93" s="171">
        <f>SUM(C89:C92)</f>
        <v>0</v>
      </c>
      <c r="D93" s="174">
        <v>0</v>
      </c>
      <c r="E93" s="171">
        <f>SUM(E89:E92)</f>
        <v>0</v>
      </c>
      <c r="F93" s="171">
        <f t="shared" si="2"/>
        <v>0</v>
      </c>
    </row>
    <row r="94" spans="1:6" ht="15">
      <c r="A94" s="14" t="s">
        <v>359</v>
      </c>
      <c r="B94" s="6" t="s">
        <v>360</v>
      </c>
      <c r="C94" s="171"/>
      <c r="D94" s="174">
        <v>0</v>
      </c>
      <c r="E94" s="171"/>
      <c r="F94" s="171">
        <f t="shared" si="2"/>
        <v>0</v>
      </c>
    </row>
    <row r="95" spans="1:6" ht="15.75">
      <c r="A95" s="40" t="s">
        <v>508</v>
      </c>
      <c r="B95" s="41" t="s">
        <v>361</v>
      </c>
      <c r="C95" s="171">
        <f>C94+C93+C88</f>
        <v>0</v>
      </c>
      <c r="D95" s="174">
        <v>34551000</v>
      </c>
      <c r="E95" s="171">
        <f>E94+E93+E88</f>
        <v>0</v>
      </c>
      <c r="F95" s="171">
        <f t="shared" si="2"/>
        <v>34551000</v>
      </c>
    </row>
    <row r="96" spans="1:6" ht="15.75">
      <c r="A96" s="99" t="s">
        <v>490</v>
      </c>
      <c r="B96" s="46"/>
      <c r="C96" s="171">
        <f>C95+C66</f>
        <v>0</v>
      </c>
      <c r="D96" s="174">
        <v>39060000</v>
      </c>
      <c r="E96" s="171">
        <f>E95+E66</f>
        <v>0</v>
      </c>
      <c r="F96" s="171">
        <f t="shared" si="2"/>
        <v>39060000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&amp;R13.sz.melléklet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4"/>
  <sheetViews>
    <sheetView zoomScale="80" zoomScaleNormal="80" zoomScalePageLayoutView="0" workbookViewId="0" topLeftCell="A1">
      <pane xSplit="1" ySplit="5" topLeftCell="C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A1" sqref="A1:G1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6" width="29.421875" style="0" customWidth="1"/>
    <col min="7" max="7" width="18.421875" style="0" customWidth="1"/>
  </cols>
  <sheetData>
    <row r="1" spans="1:7" ht="15">
      <c r="A1" s="178" t="s">
        <v>386</v>
      </c>
      <c r="B1" s="183"/>
      <c r="C1" s="183"/>
      <c r="D1" s="183"/>
      <c r="E1" s="183"/>
      <c r="F1" s="183"/>
      <c r="G1" s="183"/>
    </row>
    <row r="2" spans="1:7" ht="15">
      <c r="A2" s="182" t="s">
        <v>41</v>
      </c>
      <c r="B2" s="187"/>
      <c r="C2" s="187"/>
      <c r="D2" s="187"/>
      <c r="E2" s="187"/>
      <c r="F2" s="187"/>
      <c r="G2" s="187"/>
    </row>
    <row r="3" ht="15">
      <c r="A3" s="163"/>
    </row>
    <row r="4" ht="15">
      <c r="A4" s="163"/>
    </row>
    <row r="5" spans="1:7" ht="55.5">
      <c r="A5" s="164" t="s">
        <v>42</v>
      </c>
      <c r="B5" s="165" t="s">
        <v>70</v>
      </c>
      <c r="C5" s="165" t="s">
        <v>71</v>
      </c>
      <c r="D5" s="165" t="s">
        <v>72</v>
      </c>
      <c r="E5" s="165" t="s">
        <v>73</v>
      </c>
      <c r="F5" s="165" t="s">
        <v>541</v>
      </c>
      <c r="G5" s="166" t="s">
        <v>635</v>
      </c>
    </row>
    <row r="6" spans="1:7" ht="15">
      <c r="A6" s="167" t="s">
        <v>43</v>
      </c>
      <c r="B6" s="168"/>
      <c r="C6" s="168"/>
      <c r="D6" s="168"/>
      <c r="E6" s="168">
        <v>1</v>
      </c>
      <c r="F6" s="168"/>
      <c r="G6" s="27">
        <v>1</v>
      </c>
    </row>
    <row r="7" spans="1:7" ht="15">
      <c r="A7" s="167" t="s">
        <v>44</v>
      </c>
      <c r="B7" s="168"/>
      <c r="C7" s="168"/>
      <c r="D7" s="168"/>
      <c r="E7" s="168">
        <v>3</v>
      </c>
      <c r="F7" s="168"/>
      <c r="G7" s="27">
        <v>3</v>
      </c>
    </row>
    <row r="8" spans="1:7" ht="15">
      <c r="A8" s="167" t="s">
        <v>45</v>
      </c>
      <c r="B8" s="168"/>
      <c r="C8" s="168"/>
      <c r="D8" s="168"/>
      <c r="E8" s="168">
        <v>4</v>
      </c>
      <c r="F8" s="168"/>
      <c r="G8" s="27">
        <v>4</v>
      </c>
    </row>
    <row r="9" spans="1:7" ht="15">
      <c r="A9" s="167" t="s">
        <v>46</v>
      </c>
      <c r="B9" s="168"/>
      <c r="C9" s="168"/>
      <c r="D9" s="168"/>
      <c r="E9" s="168">
        <v>1</v>
      </c>
      <c r="F9" s="168"/>
      <c r="G9" s="27">
        <v>1</v>
      </c>
    </row>
    <row r="10" spans="1:7" ht="15">
      <c r="A10" s="164" t="s">
        <v>47</v>
      </c>
      <c r="B10" s="168"/>
      <c r="C10" s="168"/>
      <c r="D10" s="168"/>
      <c r="E10" s="168">
        <v>9</v>
      </c>
      <c r="F10" s="168"/>
      <c r="G10" s="27">
        <v>9</v>
      </c>
    </row>
    <row r="11" spans="1:7" ht="15">
      <c r="A11" s="167" t="s">
        <v>48</v>
      </c>
      <c r="B11" s="168"/>
      <c r="C11" s="168"/>
      <c r="D11" s="168"/>
      <c r="E11" s="168"/>
      <c r="F11" s="168">
        <v>1</v>
      </c>
      <c r="G11" s="27">
        <v>1</v>
      </c>
    </row>
    <row r="12" spans="1:7" ht="30">
      <c r="A12" s="167" t="s">
        <v>49</v>
      </c>
      <c r="B12" s="168"/>
      <c r="C12" s="168"/>
      <c r="D12" s="168"/>
      <c r="E12" s="168"/>
      <c r="F12" s="168"/>
      <c r="G12" s="27"/>
    </row>
    <row r="13" spans="1:7" ht="15">
      <c r="A13" s="167" t="s">
        <v>50</v>
      </c>
      <c r="B13" s="168"/>
      <c r="C13" s="168"/>
      <c r="D13" s="168"/>
      <c r="E13" s="168"/>
      <c r="F13" s="168"/>
      <c r="G13" s="27"/>
    </row>
    <row r="14" spans="1:7" ht="15">
      <c r="A14" s="167" t="s">
        <v>51</v>
      </c>
      <c r="B14" s="168">
        <v>5</v>
      </c>
      <c r="C14" s="168">
        <v>2</v>
      </c>
      <c r="D14" s="168">
        <v>1</v>
      </c>
      <c r="E14" s="168"/>
      <c r="F14" s="168"/>
      <c r="G14" s="27">
        <v>8</v>
      </c>
    </row>
    <row r="15" spans="1:7" ht="15">
      <c r="A15" s="167" t="s">
        <v>52</v>
      </c>
      <c r="B15" s="168">
        <v>2</v>
      </c>
      <c r="C15" s="168">
        <v>8</v>
      </c>
      <c r="D15" s="168">
        <v>3</v>
      </c>
      <c r="E15" s="168"/>
      <c r="F15" s="168">
        <v>1</v>
      </c>
      <c r="G15" s="27">
        <v>14</v>
      </c>
    </row>
    <row r="16" spans="1:7" ht="15">
      <c r="A16" s="167" t="s">
        <v>53</v>
      </c>
      <c r="B16" s="168">
        <v>1</v>
      </c>
      <c r="C16" s="168">
        <v>10</v>
      </c>
      <c r="D16" s="168">
        <v>1</v>
      </c>
      <c r="E16" s="168"/>
      <c r="F16" s="168">
        <v>7</v>
      </c>
      <c r="G16" s="27">
        <v>19</v>
      </c>
    </row>
    <row r="17" spans="1:7" ht="15">
      <c r="A17" s="167" t="s">
        <v>54</v>
      </c>
      <c r="B17" s="168"/>
      <c r="C17" s="168"/>
      <c r="D17" s="168"/>
      <c r="E17" s="168"/>
      <c r="F17" s="168"/>
      <c r="G17" s="27"/>
    </row>
    <row r="18" spans="1:7" ht="15">
      <c r="A18" s="164" t="s">
        <v>55</v>
      </c>
      <c r="B18" s="168">
        <v>8</v>
      </c>
      <c r="C18" s="168">
        <v>20</v>
      </c>
      <c r="D18" s="168">
        <v>5</v>
      </c>
      <c r="E18" s="168"/>
      <c r="F18" s="168">
        <f>SUM(F11:F17)</f>
        <v>9</v>
      </c>
      <c r="G18" s="27">
        <v>42</v>
      </c>
    </row>
    <row r="19" spans="1:7" ht="30">
      <c r="A19" s="167" t="s">
        <v>56</v>
      </c>
      <c r="B19" s="168">
        <v>9</v>
      </c>
      <c r="C19" s="168"/>
      <c r="D19" s="168"/>
      <c r="E19" s="168">
        <v>1</v>
      </c>
      <c r="F19" s="168"/>
      <c r="G19" s="27">
        <v>10</v>
      </c>
    </row>
    <row r="20" spans="1:7" ht="15">
      <c r="A20" s="167" t="s">
        <v>57</v>
      </c>
      <c r="B20" s="168"/>
      <c r="C20" s="168"/>
      <c r="D20" s="168"/>
      <c r="E20" s="168"/>
      <c r="F20" s="168"/>
      <c r="G20" s="27"/>
    </row>
    <row r="21" spans="1:7" ht="15">
      <c r="A21" s="167" t="s">
        <v>58</v>
      </c>
      <c r="B21" s="168">
        <v>16</v>
      </c>
      <c r="C21" s="168"/>
      <c r="D21" s="168"/>
      <c r="E21" s="168"/>
      <c r="F21" s="168"/>
      <c r="G21" s="27">
        <v>16</v>
      </c>
    </row>
    <row r="22" spans="1:7" ht="15">
      <c r="A22" s="164" t="s">
        <v>59</v>
      </c>
      <c r="B22" s="168">
        <v>25</v>
      </c>
      <c r="C22" s="168"/>
      <c r="D22" s="168"/>
      <c r="E22" s="168">
        <v>1</v>
      </c>
      <c r="F22" s="168"/>
      <c r="G22" s="27">
        <v>26</v>
      </c>
    </row>
    <row r="23" spans="1:7" ht="15">
      <c r="A23" s="167" t="s">
        <v>60</v>
      </c>
      <c r="B23" s="168">
        <v>1</v>
      </c>
      <c r="C23" s="168"/>
      <c r="D23" s="168"/>
      <c r="E23" s="168"/>
      <c r="F23" s="168"/>
      <c r="G23" s="27">
        <v>1</v>
      </c>
    </row>
    <row r="24" spans="1:7" ht="15">
      <c r="A24" s="167" t="s">
        <v>61</v>
      </c>
      <c r="B24" s="168">
        <v>11</v>
      </c>
      <c r="C24" s="168"/>
      <c r="D24" s="168"/>
      <c r="E24" s="168"/>
      <c r="F24" s="168"/>
      <c r="G24" s="27">
        <v>5</v>
      </c>
    </row>
    <row r="25" spans="1:7" ht="30">
      <c r="A25" s="167" t="s">
        <v>62</v>
      </c>
      <c r="B25" s="168">
        <v>1</v>
      </c>
      <c r="C25" s="168"/>
      <c r="D25" s="168"/>
      <c r="E25" s="168"/>
      <c r="F25" s="168"/>
      <c r="G25" s="27">
        <v>1</v>
      </c>
    </row>
    <row r="26" spans="1:7" ht="15">
      <c r="A26" s="164" t="s">
        <v>63</v>
      </c>
      <c r="B26" s="168">
        <v>13</v>
      </c>
      <c r="C26" s="168"/>
      <c r="D26" s="168"/>
      <c r="E26" s="168"/>
      <c r="F26" s="168"/>
      <c r="G26" s="27">
        <v>13</v>
      </c>
    </row>
    <row r="27" spans="1:7" ht="25.5">
      <c r="A27" s="164" t="s">
        <v>64</v>
      </c>
      <c r="B27" s="91">
        <v>46</v>
      </c>
      <c r="C27" s="177">
        <v>20</v>
      </c>
      <c r="D27" s="177">
        <v>5</v>
      </c>
      <c r="E27" s="177">
        <v>10</v>
      </c>
      <c r="F27" s="177">
        <v>9</v>
      </c>
      <c r="G27" s="27">
        <v>90</v>
      </c>
    </row>
    <row r="28" spans="1:7" ht="30">
      <c r="A28" s="167" t="s">
        <v>65</v>
      </c>
      <c r="B28" s="168"/>
      <c r="C28" s="168"/>
      <c r="D28" s="168"/>
      <c r="E28" s="168"/>
      <c r="F28" s="168"/>
      <c r="G28" s="27"/>
    </row>
    <row r="29" spans="1:7" ht="45">
      <c r="A29" s="167" t="s">
        <v>66</v>
      </c>
      <c r="B29" s="168"/>
      <c r="C29" s="168"/>
      <c r="D29" s="168"/>
      <c r="E29" s="168"/>
      <c r="F29" s="168"/>
      <c r="G29" s="27"/>
    </row>
    <row r="30" spans="1:7" ht="30">
      <c r="A30" s="167" t="s">
        <v>67</v>
      </c>
      <c r="B30" s="168"/>
      <c r="C30" s="168"/>
      <c r="D30" s="168"/>
      <c r="E30" s="168"/>
      <c r="F30" s="168"/>
      <c r="G30" s="27"/>
    </row>
    <row r="31" spans="1:7" ht="15">
      <c r="A31" s="167" t="s">
        <v>68</v>
      </c>
      <c r="B31" s="168"/>
      <c r="C31" s="168"/>
      <c r="D31" s="168"/>
      <c r="E31" s="168"/>
      <c r="F31" s="168"/>
      <c r="G31" s="27"/>
    </row>
    <row r="32" spans="1:7" ht="25.5">
      <c r="A32" s="164" t="s">
        <v>69</v>
      </c>
      <c r="B32" s="168"/>
      <c r="C32" s="168"/>
      <c r="D32" s="168"/>
      <c r="E32" s="168"/>
      <c r="F32" s="168"/>
      <c r="G32" s="27"/>
    </row>
    <row r="33" spans="1:6" ht="15">
      <c r="A33" s="184"/>
      <c r="B33" s="185"/>
      <c r="C33" s="185"/>
      <c r="D33" s="185"/>
      <c r="E33" s="169"/>
      <c r="F33" s="169"/>
    </row>
    <row r="34" spans="1:6" ht="15">
      <c r="A34" s="186"/>
      <c r="B34" s="185"/>
      <c r="C34" s="185"/>
      <c r="D34" s="185"/>
      <c r="E34" s="169"/>
      <c r="F34" s="169"/>
    </row>
  </sheetData>
  <sheetProtection/>
  <mergeCells count="4">
    <mergeCell ref="A33:D33"/>
    <mergeCell ref="A34:D34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  <headerFooter alignWithMargins="0">
    <oddHeader>&amp;R14.sz.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H69"/>
  <sheetViews>
    <sheetView zoomScale="80" zoomScaleNormal="80" zoomScalePageLayoutView="0" workbookViewId="0" topLeftCell="A1">
      <pane xSplit="2" ySplit="4" topLeftCell="C41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E26" sqref="E26"/>
    </sheetView>
  </sheetViews>
  <sheetFormatPr defaultColWidth="9.140625" defaultRowHeight="15"/>
  <cols>
    <col min="1" max="1" width="66.57421875" style="0" customWidth="1"/>
    <col min="2" max="2" width="9.421875" style="0" customWidth="1"/>
    <col min="3" max="3" width="22.421875" style="103" customWidth="1"/>
    <col min="4" max="4" width="18.8515625" style="103" customWidth="1"/>
    <col min="5" max="5" width="18.7109375" style="103" customWidth="1"/>
    <col min="6" max="7" width="18.28125" style="103" customWidth="1"/>
    <col min="8" max="8" width="18.7109375" style="103" customWidth="1"/>
  </cols>
  <sheetData>
    <row r="1" spans="1:8" ht="21.75" customHeight="1">
      <c r="A1" s="178" t="s">
        <v>386</v>
      </c>
      <c r="B1" s="183"/>
      <c r="C1" s="183"/>
      <c r="D1" s="183"/>
      <c r="E1" s="183"/>
      <c r="F1" s="183"/>
      <c r="G1" s="183"/>
      <c r="H1" s="183"/>
    </row>
    <row r="2" spans="1:8" ht="26.25" customHeight="1">
      <c r="A2" s="181" t="s">
        <v>716</v>
      </c>
      <c r="B2" s="179"/>
      <c r="C2" s="179"/>
      <c r="D2" s="179"/>
      <c r="E2" s="179"/>
      <c r="F2" s="179"/>
      <c r="G2" s="179"/>
      <c r="H2" s="179"/>
    </row>
    <row r="4" spans="1:8" ht="45">
      <c r="A4" s="1" t="s">
        <v>29</v>
      </c>
      <c r="B4" s="2" t="s">
        <v>30</v>
      </c>
      <c r="C4" s="138" t="s">
        <v>675</v>
      </c>
      <c r="D4" s="138" t="s">
        <v>679</v>
      </c>
      <c r="E4" s="138" t="s">
        <v>676</v>
      </c>
      <c r="F4" s="138" t="s">
        <v>677</v>
      </c>
      <c r="G4" s="138" t="s">
        <v>682</v>
      </c>
      <c r="H4" s="139" t="s">
        <v>635</v>
      </c>
    </row>
    <row r="5" spans="1:8" ht="15.75">
      <c r="A5" s="129"/>
      <c r="B5" s="130" t="s">
        <v>166</v>
      </c>
      <c r="C5" s="131"/>
      <c r="D5" s="132"/>
      <c r="E5" s="132"/>
      <c r="F5" s="132"/>
      <c r="G5" s="132"/>
      <c r="H5" s="132">
        <f aca="true" t="shared" si="0" ref="H5:H43">C5+D5+E5+F5+G5</f>
        <v>0</v>
      </c>
    </row>
    <row r="6" spans="1:8" s="124" customFormat="1" ht="15.75">
      <c r="A6" s="14" t="s">
        <v>165</v>
      </c>
      <c r="B6" s="122" t="s">
        <v>166</v>
      </c>
      <c r="C6" s="133">
        <f>SUM(C5)</f>
        <v>0</v>
      </c>
      <c r="D6" s="133">
        <f>SUM(D5)</f>
        <v>0</v>
      </c>
      <c r="E6" s="133">
        <f>SUM(E5)</f>
        <v>0</v>
      </c>
      <c r="F6" s="133">
        <f>SUM(F5)</f>
        <v>0</v>
      </c>
      <c r="G6" s="133">
        <f>SUM(G5)</f>
        <v>0</v>
      </c>
      <c r="H6" s="132">
        <f t="shared" si="0"/>
        <v>0</v>
      </c>
    </row>
    <row r="7" spans="1:8" ht="15.75">
      <c r="A7" s="12"/>
      <c r="B7" s="125"/>
      <c r="C7" s="134"/>
      <c r="D7" s="134"/>
      <c r="E7" s="134"/>
      <c r="F7" s="134"/>
      <c r="G7" s="134"/>
      <c r="H7" s="132">
        <f t="shared" si="0"/>
        <v>0</v>
      </c>
    </row>
    <row r="8" spans="1:8" ht="15.75">
      <c r="A8" s="135"/>
      <c r="B8" s="125" t="s">
        <v>167</v>
      </c>
      <c r="C8" s="134"/>
      <c r="D8" s="134"/>
      <c r="E8" s="134"/>
      <c r="F8" s="134"/>
      <c r="G8" s="134"/>
      <c r="H8" s="132">
        <f t="shared" si="0"/>
        <v>0</v>
      </c>
    </row>
    <row r="9" spans="1:8" ht="15.75">
      <c r="A9" s="135" t="s">
        <v>588</v>
      </c>
      <c r="B9" s="125" t="s">
        <v>167</v>
      </c>
      <c r="C9" s="134"/>
      <c r="D9" s="134"/>
      <c r="E9" s="134">
        <v>800000</v>
      </c>
      <c r="F9" s="134"/>
      <c r="G9" s="134"/>
      <c r="H9" s="132">
        <f t="shared" si="0"/>
        <v>800000</v>
      </c>
    </row>
    <row r="10" spans="1:8" ht="15.75">
      <c r="A10" s="135" t="s">
        <v>589</v>
      </c>
      <c r="B10" s="125" t="s">
        <v>167</v>
      </c>
      <c r="C10" s="134"/>
      <c r="D10" s="134"/>
      <c r="E10" s="134">
        <v>457200</v>
      </c>
      <c r="F10" s="134"/>
      <c r="G10" s="134"/>
      <c r="H10" s="132"/>
    </row>
    <row r="11" spans="1:8" ht="15.75">
      <c r="A11" s="135" t="s">
        <v>590</v>
      </c>
      <c r="B11" s="125" t="s">
        <v>167</v>
      </c>
      <c r="C11" s="134"/>
      <c r="D11" s="134"/>
      <c r="E11" s="134">
        <v>152400</v>
      </c>
      <c r="F11" s="134"/>
      <c r="G11" s="134"/>
      <c r="H11" s="132"/>
    </row>
    <row r="12" spans="1:8" ht="15.75">
      <c r="A12" s="135" t="s">
        <v>591</v>
      </c>
      <c r="B12" s="125" t="s">
        <v>167</v>
      </c>
      <c r="C12" s="134"/>
      <c r="D12" s="134"/>
      <c r="E12" s="134">
        <v>323850</v>
      </c>
      <c r="F12" s="134"/>
      <c r="G12" s="134"/>
      <c r="H12" s="132"/>
    </row>
    <row r="13" spans="1:8" ht="15.75">
      <c r="A13" s="135" t="s">
        <v>592</v>
      </c>
      <c r="B13" s="125" t="s">
        <v>167</v>
      </c>
      <c r="C13" s="134">
        <v>15000000</v>
      </c>
      <c r="D13" s="134"/>
      <c r="E13" s="134"/>
      <c r="F13" s="134"/>
      <c r="G13" s="134"/>
      <c r="H13" s="132"/>
    </row>
    <row r="14" spans="1:8" ht="15.75">
      <c r="A14" s="175" t="s">
        <v>606</v>
      </c>
      <c r="B14" s="125" t="s">
        <v>167</v>
      </c>
      <c r="C14" s="103">
        <v>55000000</v>
      </c>
      <c r="D14" s="134"/>
      <c r="E14" s="134"/>
      <c r="F14" s="134"/>
      <c r="G14" s="134"/>
      <c r="H14" s="132"/>
    </row>
    <row r="15" spans="1:8" ht="15.75">
      <c r="A15" s="175" t="s">
        <v>611</v>
      </c>
      <c r="B15" s="125" t="s">
        <v>167</v>
      </c>
      <c r="C15" s="103">
        <v>500000</v>
      </c>
      <c r="D15" s="134"/>
      <c r="E15" s="134"/>
      <c r="F15" s="134"/>
      <c r="G15" s="134"/>
      <c r="H15" s="132"/>
    </row>
    <row r="16" spans="1:8" ht="15">
      <c r="A16" s="14" t="s">
        <v>406</v>
      </c>
      <c r="B16" s="122" t="s">
        <v>167</v>
      </c>
      <c r="C16" s="140">
        <f>SUM(C8:C15)</f>
        <v>70500000</v>
      </c>
      <c r="D16" s="140">
        <f>SUM(D8:D15)</f>
        <v>0</v>
      </c>
      <c r="E16" s="140">
        <f>SUM(E8:E15)</f>
        <v>1733450</v>
      </c>
      <c r="F16" s="140">
        <f>SUM(F8:F15)</f>
        <v>0</v>
      </c>
      <c r="G16" s="140">
        <f>SUM(G8:G15)</f>
        <v>0</v>
      </c>
      <c r="H16" s="140">
        <f t="shared" si="0"/>
        <v>72233450</v>
      </c>
    </row>
    <row r="17" spans="1:8" ht="15.75">
      <c r="A17" s="12"/>
      <c r="B17" s="125"/>
      <c r="C17" s="134"/>
      <c r="D17" s="134"/>
      <c r="E17" s="134"/>
      <c r="F17" s="134"/>
      <c r="G17" s="134"/>
      <c r="H17" s="132">
        <f t="shared" si="0"/>
        <v>0</v>
      </c>
    </row>
    <row r="18" spans="1:8" ht="15.75">
      <c r="A18" s="135"/>
      <c r="B18" s="125" t="s">
        <v>169</v>
      </c>
      <c r="C18" s="134"/>
      <c r="D18" s="134"/>
      <c r="E18" s="134"/>
      <c r="F18" s="134"/>
      <c r="G18" s="134"/>
      <c r="H18" s="132">
        <f t="shared" si="0"/>
        <v>0</v>
      </c>
    </row>
    <row r="19" spans="1:8" s="124" customFormat="1" ht="15.75">
      <c r="A19" s="6" t="s">
        <v>168</v>
      </c>
      <c r="B19" s="7" t="s">
        <v>169</v>
      </c>
      <c r="C19" s="140">
        <f>SUM(C18)</f>
        <v>0</v>
      </c>
      <c r="D19" s="140">
        <f>SUM(D18)</f>
        <v>0</v>
      </c>
      <c r="E19" s="140">
        <f>SUM(E18)</f>
        <v>0</v>
      </c>
      <c r="F19" s="140">
        <f>SUM(F18)</f>
        <v>0</v>
      </c>
      <c r="G19" s="140"/>
      <c r="H19" s="132">
        <f t="shared" si="0"/>
        <v>0</v>
      </c>
    </row>
    <row r="20" spans="1:8" s="124" customFormat="1" ht="15.75">
      <c r="A20" s="6"/>
      <c r="B20" s="7"/>
      <c r="C20" s="140"/>
      <c r="D20" s="140"/>
      <c r="E20" s="140"/>
      <c r="F20" s="140"/>
      <c r="G20" s="140"/>
      <c r="H20" s="132">
        <f t="shared" si="0"/>
        <v>0</v>
      </c>
    </row>
    <row r="21" spans="1:8" ht="15.75">
      <c r="A21" s="127" t="s">
        <v>598</v>
      </c>
      <c r="B21" s="125" t="s">
        <v>171</v>
      </c>
      <c r="C21" s="134">
        <v>2500000</v>
      </c>
      <c r="D21" s="134"/>
      <c r="E21" s="128"/>
      <c r="F21" s="134"/>
      <c r="G21" s="134"/>
      <c r="H21" s="132">
        <f t="shared" si="0"/>
        <v>2500000</v>
      </c>
    </row>
    <row r="22" spans="1:8" ht="15.75">
      <c r="A22" s="129" t="s">
        <v>608</v>
      </c>
      <c r="B22" s="125" t="s">
        <v>171</v>
      </c>
      <c r="C22" s="134">
        <v>1500000</v>
      </c>
      <c r="D22" s="134"/>
      <c r="E22" s="134"/>
      <c r="F22" s="134"/>
      <c r="G22" s="134"/>
      <c r="H22" s="132">
        <f t="shared" si="0"/>
        <v>1500000</v>
      </c>
    </row>
    <row r="23" spans="1:8" ht="15.75">
      <c r="A23" s="135" t="s">
        <v>609</v>
      </c>
      <c r="B23" s="125" t="s">
        <v>171</v>
      </c>
      <c r="C23" s="134">
        <v>500000</v>
      </c>
      <c r="D23" s="134"/>
      <c r="E23" s="134"/>
      <c r="F23" s="134"/>
      <c r="G23" s="134"/>
      <c r="H23" s="132">
        <f t="shared" si="0"/>
        <v>500000</v>
      </c>
    </row>
    <row r="24" spans="1:8" ht="15.75">
      <c r="A24" s="135" t="s">
        <v>612</v>
      </c>
      <c r="B24" s="125" t="s">
        <v>171</v>
      </c>
      <c r="C24" s="134">
        <v>600000</v>
      </c>
      <c r="D24" s="134"/>
      <c r="E24" s="134"/>
      <c r="F24" s="134"/>
      <c r="G24" s="134"/>
      <c r="H24" s="132">
        <f t="shared" si="0"/>
        <v>600000</v>
      </c>
    </row>
    <row r="25" spans="1:8" ht="15.75">
      <c r="A25" s="135" t="s">
        <v>613</v>
      </c>
      <c r="B25" s="125" t="s">
        <v>171</v>
      </c>
      <c r="C25" s="134">
        <v>127000</v>
      </c>
      <c r="D25" s="134"/>
      <c r="E25" s="134"/>
      <c r="F25" s="134"/>
      <c r="G25" s="134"/>
      <c r="H25" s="132">
        <f t="shared" si="0"/>
        <v>127000</v>
      </c>
    </row>
    <row r="26" spans="1:8" ht="15.75">
      <c r="A26" s="135" t="s">
        <v>614</v>
      </c>
      <c r="B26" s="125" t="s">
        <v>171</v>
      </c>
      <c r="C26" s="134">
        <v>762000</v>
      </c>
      <c r="D26" s="134"/>
      <c r="E26" s="134"/>
      <c r="F26" s="134"/>
      <c r="G26" s="134"/>
      <c r="H26" s="132">
        <f t="shared" si="0"/>
        <v>762000</v>
      </c>
    </row>
    <row r="27" spans="1:8" ht="15.75">
      <c r="A27" s="135" t="s">
        <v>615</v>
      </c>
      <c r="B27" s="125" t="s">
        <v>171</v>
      </c>
      <c r="C27" s="134">
        <v>254000</v>
      </c>
      <c r="D27" s="134"/>
      <c r="E27" s="134"/>
      <c r="F27" s="134"/>
      <c r="G27" s="134"/>
      <c r="H27" s="132">
        <f t="shared" si="0"/>
        <v>254000</v>
      </c>
    </row>
    <row r="28" spans="1:8" ht="15.75">
      <c r="A28" s="135" t="s">
        <v>616</v>
      </c>
      <c r="B28" s="125" t="s">
        <v>171</v>
      </c>
      <c r="C28" s="134">
        <v>508000</v>
      </c>
      <c r="D28" s="134"/>
      <c r="E28" s="134"/>
      <c r="F28" s="134"/>
      <c r="G28" s="134"/>
      <c r="H28" s="132">
        <f t="shared" si="0"/>
        <v>508000</v>
      </c>
    </row>
    <row r="29" spans="1:8" ht="15.75">
      <c r="A29" s="135" t="s">
        <v>617</v>
      </c>
      <c r="B29" s="125" t="s">
        <v>171</v>
      </c>
      <c r="C29" s="134">
        <v>127000</v>
      </c>
      <c r="D29" s="134"/>
      <c r="E29" s="134"/>
      <c r="F29" s="134"/>
      <c r="G29" s="134"/>
      <c r="H29" s="132">
        <f t="shared" si="0"/>
        <v>127000</v>
      </c>
    </row>
    <row r="30" spans="1:8" ht="15.75">
      <c r="A30" s="135" t="s">
        <v>618</v>
      </c>
      <c r="B30" s="125" t="s">
        <v>171</v>
      </c>
      <c r="C30" s="134">
        <v>100000</v>
      </c>
      <c r="D30" s="134"/>
      <c r="E30" s="134"/>
      <c r="F30" s="134"/>
      <c r="G30" s="134"/>
      <c r="H30" s="132">
        <f t="shared" si="0"/>
        <v>100000</v>
      </c>
    </row>
    <row r="31" spans="1:8" ht="15.75">
      <c r="A31" s="135" t="s">
        <v>619</v>
      </c>
      <c r="B31" s="125" t="s">
        <v>171</v>
      </c>
      <c r="C31" s="134">
        <v>90000</v>
      </c>
      <c r="D31" s="134"/>
      <c r="E31" s="134"/>
      <c r="F31" s="134"/>
      <c r="G31" s="134"/>
      <c r="H31" s="132">
        <f t="shared" si="0"/>
        <v>90000</v>
      </c>
    </row>
    <row r="32" spans="1:8" ht="15.75">
      <c r="A32" s="14" t="s">
        <v>170</v>
      </c>
      <c r="B32" s="122" t="s">
        <v>171</v>
      </c>
      <c r="C32" s="140">
        <f>SUM(C21:C31)</f>
        <v>7068000</v>
      </c>
      <c r="D32" s="140">
        <f>SUM(D21:D31)</f>
        <v>0</v>
      </c>
      <c r="E32" s="140">
        <f>SUM(E21:E31)</f>
        <v>0</v>
      </c>
      <c r="F32" s="140">
        <f>SUM(F21:F31)</f>
        <v>0</v>
      </c>
      <c r="G32" s="140">
        <f>SUM(G21:G31)</f>
        <v>0</v>
      </c>
      <c r="H32" s="132">
        <f t="shared" si="0"/>
        <v>7068000</v>
      </c>
    </row>
    <row r="33" spans="1:8" ht="15.75">
      <c r="A33" s="12"/>
      <c r="B33" s="125"/>
      <c r="C33" s="134"/>
      <c r="D33" s="134"/>
      <c r="E33" s="134"/>
      <c r="F33" s="134"/>
      <c r="G33" s="134"/>
      <c r="H33" s="132">
        <f t="shared" si="0"/>
        <v>0</v>
      </c>
    </row>
    <row r="34" spans="1:8" ht="15.75">
      <c r="A34" s="12"/>
      <c r="B34" s="125"/>
      <c r="C34" s="134"/>
      <c r="D34" s="134"/>
      <c r="E34" s="134"/>
      <c r="F34" s="134"/>
      <c r="G34" s="134"/>
      <c r="H34" s="132">
        <f t="shared" si="0"/>
        <v>0</v>
      </c>
    </row>
    <row r="35" spans="1:8" ht="15.75">
      <c r="A35" s="14" t="s">
        <v>172</v>
      </c>
      <c r="B35" s="122" t="s">
        <v>173</v>
      </c>
      <c r="C35" s="134"/>
      <c r="D35" s="134"/>
      <c r="E35" s="134"/>
      <c r="F35" s="134"/>
      <c r="G35" s="134"/>
      <c r="H35" s="132">
        <f t="shared" si="0"/>
        <v>0</v>
      </c>
    </row>
    <row r="36" spans="1:8" ht="15.75">
      <c r="A36" s="14"/>
      <c r="B36" s="122"/>
      <c r="C36" s="134"/>
      <c r="D36" s="134"/>
      <c r="E36" s="134"/>
      <c r="F36" s="134"/>
      <c r="G36" s="134"/>
      <c r="H36" s="132">
        <f t="shared" si="0"/>
        <v>0</v>
      </c>
    </row>
    <row r="37" spans="1:8" ht="15.75">
      <c r="A37" s="141" t="s">
        <v>174</v>
      </c>
      <c r="B37" s="122" t="s">
        <v>175</v>
      </c>
      <c r="C37" s="134"/>
      <c r="D37" s="134"/>
      <c r="E37" s="134"/>
      <c r="F37" s="134"/>
      <c r="G37" s="134"/>
      <c r="H37" s="132">
        <f t="shared" si="0"/>
        <v>0</v>
      </c>
    </row>
    <row r="38" spans="1:8" ht="15.75">
      <c r="A38" s="126"/>
      <c r="B38" s="125"/>
      <c r="C38" s="134"/>
      <c r="D38" s="134"/>
      <c r="E38" s="134"/>
      <c r="F38" s="134"/>
      <c r="G38" s="134"/>
      <c r="H38" s="132">
        <f t="shared" si="0"/>
        <v>0</v>
      </c>
    </row>
    <row r="39" spans="1:8" ht="15.75">
      <c r="A39" s="135"/>
      <c r="B39" s="125" t="s">
        <v>177</v>
      </c>
      <c r="C39" s="134"/>
      <c r="D39" s="134"/>
      <c r="E39" s="134"/>
      <c r="F39" s="134"/>
      <c r="G39" s="134"/>
      <c r="H39" s="132">
        <f t="shared" si="0"/>
        <v>0</v>
      </c>
    </row>
    <row r="40" spans="1:8" s="124" customFormat="1" ht="21.75" customHeight="1">
      <c r="A40" s="6" t="s">
        <v>176</v>
      </c>
      <c r="B40" s="7" t="s">
        <v>177</v>
      </c>
      <c r="C40" s="140">
        <f>SUM(C39:C39)</f>
        <v>0</v>
      </c>
      <c r="D40" s="140">
        <f>SUM(D39:D39)</f>
        <v>0</v>
      </c>
      <c r="E40" s="140">
        <f>SUM(E39:E39)</f>
        <v>0</v>
      </c>
      <c r="F40" s="140">
        <f>SUM(F39:F39)</f>
        <v>0</v>
      </c>
      <c r="G40" s="140">
        <f>SUM(G39:G39)</f>
        <v>0</v>
      </c>
      <c r="H40" s="132">
        <f t="shared" si="0"/>
        <v>0</v>
      </c>
    </row>
    <row r="41" spans="1:8" ht="15.75">
      <c r="A41" s="126"/>
      <c r="B41" s="125"/>
      <c r="C41" s="134"/>
      <c r="D41" s="134"/>
      <c r="E41" s="134"/>
      <c r="F41" s="134"/>
      <c r="G41" s="134"/>
      <c r="H41" s="132">
        <f t="shared" si="0"/>
        <v>0</v>
      </c>
    </row>
    <row r="42" spans="1:8" ht="15.75">
      <c r="A42" s="18" t="s">
        <v>407</v>
      </c>
      <c r="B42" s="137" t="s">
        <v>178</v>
      </c>
      <c r="C42" s="140">
        <f>C40+C37+C35+C32+C19+C16+C6</f>
        <v>77568000</v>
      </c>
      <c r="D42" s="140">
        <f>D40+D37+D35+D32+D19+D16+D6</f>
        <v>0</v>
      </c>
      <c r="E42" s="140">
        <f>E40+E37+E35+E32+E19+E16+E6</f>
        <v>1733450</v>
      </c>
      <c r="F42" s="140">
        <f>F40+F37+F35+F32+F19+F16+F6</f>
        <v>0</v>
      </c>
      <c r="G42" s="140">
        <f>G40+G37+G35+G32+G19+G16+G6</f>
        <v>0</v>
      </c>
      <c r="H42" s="140">
        <f t="shared" si="0"/>
        <v>79301450</v>
      </c>
    </row>
    <row r="43" spans="1:8" s="77" customFormat="1" ht="15.75">
      <c r="A43" s="21"/>
      <c r="B43" s="142"/>
      <c r="C43" s="143"/>
      <c r="D43" s="143"/>
      <c r="E43" s="143"/>
      <c r="F43" s="143"/>
      <c r="G43" s="143"/>
      <c r="H43" s="132">
        <f t="shared" si="0"/>
        <v>0</v>
      </c>
    </row>
    <row r="44" spans="1:8" s="77" customFormat="1" ht="15.75">
      <c r="A44" s="129" t="s">
        <v>587</v>
      </c>
      <c r="B44" s="5" t="s">
        <v>180</v>
      </c>
      <c r="C44" s="136"/>
      <c r="D44" s="136"/>
      <c r="E44" s="136"/>
      <c r="F44" s="136"/>
      <c r="G44" s="136">
        <v>554000</v>
      </c>
      <c r="H44" s="132">
        <f>C44+D44+E44+F44+G44</f>
        <v>554000</v>
      </c>
    </row>
    <row r="45" spans="1:8" s="77" customFormat="1" ht="15.75">
      <c r="A45" s="135" t="s">
        <v>593</v>
      </c>
      <c r="B45" s="5" t="s">
        <v>180</v>
      </c>
      <c r="C45" s="134">
        <v>500000</v>
      </c>
      <c r="D45" s="136"/>
      <c r="E45" s="136"/>
      <c r="F45" s="136"/>
      <c r="G45" s="136"/>
      <c r="H45" s="132">
        <f>C45+D45+E45+F45+G45</f>
        <v>500000</v>
      </c>
    </row>
    <row r="46" spans="1:8" s="77" customFormat="1" ht="15.75">
      <c r="A46" s="135" t="s">
        <v>594</v>
      </c>
      <c r="B46" s="5" t="s">
        <v>180</v>
      </c>
      <c r="C46" s="134">
        <v>500000</v>
      </c>
      <c r="D46" s="136"/>
      <c r="E46" s="136"/>
      <c r="F46" s="136"/>
      <c r="G46" s="136"/>
      <c r="H46" s="132">
        <f>C46+D46+E46+F46+G46</f>
        <v>500000</v>
      </c>
    </row>
    <row r="47" spans="1:8" s="77" customFormat="1" ht="15.75">
      <c r="A47" s="129" t="s">
        <v>595</v>
      </c>
      <c r="B47" s="5" t="s">
        <v>180</v>
      </c>
      <c r="C47" s="132">
        <v>4500000</v>
      </c>
      <c r="D47" s="136"/>
      <c r="E47" s="136"/>
      <c r="F47" s="136"/>
      <c r="G47" s="136"/>
      <c r="H47" s="132">
        <f>C47+D47+E47+F47+G47</f>
        <v>4500000</v>
      </c>
    </row>
    <row r="48" spans="1:8" s="77" customFormat="1" ht="15.75">
      <c r="A48" s="129" t="s">
        <v>596</v>
      </c>
      <c r="B48" s="5" t="s">
        <v>180</v>
      </c>
      <c r="C48" s="132">
        <v>600000</v>
      </c>
      <c r="D48" s="136"/>
      <c r="E48" s="136"/>
      <c r="F48" s="136"/>
      <c r="G48" s="136"/>
      <c r="H48" s="132">
        <f aca="true" t="shared" si="1" ref="H48:H67">C48+D48+E48+F48+G48</f>
        <v>600000</v>
      </c>
    </row>
    <row r="49" spans="1:8" s="77" customFormat="1" ht="15.75">
      <c r="A49" s="129" t="s">
        <v>597</v>
      </c>
      <c r="B49" s="5" t="s">
        <v>180</v>
      </c>
      <c r="C49" s="132">
        <v>3000000</v>
      </c>
      <c r="D49" s="136"/>
      <c r="E49" s="136"/>
      <c r="F49" s="136"/>
      <c r="G49" s="136"/>
      <c r="H49" s="132">
        <f t="shared" si="1"/>
        <v>3000000</v>
      </c>
    </row>
    <row r="50" spans="1:8" s="77" customFormat="1" ht="15.75">
      <c r="A50" s="129" t="s">
        <v>599</v>
      </c>
      <c r="B50" s="5" t="s">
        <v>180</v>
      </c>
      <c r="C50" s="132">
        <v>500000</v>
      </c>
      <c r="D50" s="136"/>
      <c r="E50" s="136"/>
      <c r="F50" s="136"/>
      <c r="G50" s="136"/>
      <c r="H50" s="132">
        <f t="shared" si="1"/>
        <v>500000</v>
      </c>
    </row>
    <row r="51" spans="1:8" s="77" customFormat="1" ht="15.75">
      <c r="A51" s="129" t="s">
        <v>600</v>
      </c>
      <c r="B51" s="5" t="s">
        <v>180</v>
      </c>
      <c r="C51" s="132">
        <v>500000</v>
      </c>
      <c r="D51" s="136"/>
      <c r="E51" s="136"/>
      <c r="F51" s="136"/>
      <c r="G51" s="136"/>
      <c r="H51" s="132">
        <f t="shared" si="1"/>
        <v>500000</v>
      </c>
    </row>
    <row r="52" spans="1:8" s="77" customFormat="1" ht="15.75">
      <c r="A52" s="129" t="s">
        <v>601</v>
      </c>
      <c r="B52" s="5" t="s">
        <v>180</v>
      </c>
      <c r="C52" s="132">
        <v>1200000</v>
      </c>
      <c r="D52" s="136"/>
      <c r="E52" s="136"/>
      <c r="F52" s="136"/>
      <c r="G52" s="136"/>
      <c r="H52" s="132">
        <f t="shared" si="1"/>
        <v>1200000</v>
      </c>
    </row>
    <row r="53" spans="1:8" s="77" customFormat="1" ht="15.75">
      <c r="A53" s="129" t="s">
        <v>602</v>
      </c>
      <c r="B53" s="5" t="s">
        <v>180</v>
      </c>
      <c r="C53" s="132">
        <v>1400000</v>
      </c>
      <c r="D53" s="136"/>
      <c r="E53" s="136"/>
      <c r="F53" s="136"/>
      <c r="G53" s="136"/>
      <c r="H53" s="132">
        <f t="shared" si="1"/>
        <v>1400000</v>
      </c>
    </row>
    <row r="54" spans="1:8" ht="15.75">
      <c r="A54" s="129" t="s">
        <v>603</v>
      </c>
      <c r="B54" s="5" t="s">
        <v>180</v>
      </c>
      <c r="C54" s="132">
        <v>1200000</v>
      </c>
      <c r="D54" s="132"/>
      <c r="E54" s="132"/>
      <c r="F54" s="132"/>
      <c r="G54" s="132"/>
      <c r="H54" s="132">
        <f t="shared" si="1"/>
        <v>1200000</v>
      </c>
    </row>
    <row r="55" spans="1:8" ht="15.75">
      <c r="A55" s="129" t="s">
        <v>604</v>
      </c>
      <c r="B55" s="5" t="s">
        <v>180</v>
      </c>
      <c r="C55" s="132">
        <v>2500000</v>
      </c>
      <c r="D55" s="132"/>
      <c r="E55" s="132"/>
      <c r="F55" s="132"/>
      <c r="G55" s="132"/>
      <c r="H55" s="132">
        <f t="shared" si="1"/>
        <v>2500000</v>
      </c>
    </row>
    <row r="56" spans="1:8" ht="15.75">
      <c r="A56" s="129" t="s">
        <v>605</v>
      </c>
      <c r="B56" s="5" t="s">
        <v>180</v>
      </c>
      <c r="C56" s="132">
        <v>1000000</v>
      </c>
      <c r="D56" s="132"/>
      <c r="E56" s="132"/>
      <c r="F56" s="132"/>
      <c r="G56" s="132"/>
      <c r="H56" s="132">
        <f t="shared" si="1"/>
        <v>1000000</v>
      </c>
    </row>
    <row r="57" spans="1:8" ht="15.75">
      <c r="A57" s="129" t="s">
        <v>607</v>
      </c>
      <c r="B57" s="5" t="s">
        <v>180</v>
      </c>
      <c r="C57" s="132">
        <v>10000000</v>
      </c>
      <c r="D57" s="132"/>
      <c r="E57" s="132"/>
      <c r="F57" s="132"/>
      <c r="G57" s="132"/>
      <c r="H57" s="132">
        <f t="shared" si="1"/>
        <v>10000000</v>
      </c>
    </row>
    <row r="58" spans="1:8" ht="15.75">
      <c r="A58" s="176" t="s">
        <v>610</v>
      </c>
      <c r="B58" s="5" t="s">
        <v>180</v>
      </c>
      <c r="C58" s="132">
        <v>15000000</v>
      </c>
      <c r="D58" s="132"/>
      <c r="E58" s="132"/>
      <c r="F58" s="132"/>
      <c r="G58" s="132"/>
      <c r="H58" s="132">
        <f t="shared" si="1"/>
        <v>15000000</v>
      </c>
    </row>
    <row r="59" spans="1:8" ht="15">
      <c r="A59" s="14" t="s">
        <v>179</v>
      </c>
      <c r="B59" s="122" t="s">
        <v>180</v>
      </c>
      <c r="C59" s="133">
        <f>SUM(C44:C58)</f>
        <v>42400000</v>
      </c>
      <c r="D59" s="133">
        <f>SUM(D44:D58)</f>
        <v>0</v>
      </c>
      <c r="E59" s="133">
        <f>SUM(E44:E58)</f>
        <v>0</v>
      </c>
      <c r="F59" s="133">
        <f>SUM(F44:F58)</f>
        <v>0</v>
      </c>
      <c r="G59" s="133">
        <f>SUM(G44:G58)</f>
        <v>554000</v>
      </c>
      <c r="H59" s="140">
        <f>C59+D59+E59+F59+G59</f>
        <v>42954000</v>
      </c>
    </row>
    <row r="60" spans="1:8" ht="15.75">
      <c r="A60" s="12"/>
      <c r="B60" s="125"/>
      <c r="C60" s="134"/>
      <c r="D60" s="134"/>
      <c r="E60" s="134"/>
      <c r="F60" s="134"/>
      <c r="G60" s="134"/>
      <c r="H60" s="132">
        <f t="shared" si="1"/>
        <v>0</v>
      </c>
    </row>
    <row r="61" spans="1:8" ht="15.75">
      <c r="A61" s="14" t="s">
        <v>181</v>
      </c>
      <c r="B61" s="122" t="s">
        <v>182</v>
      </c>
      <c r="C61" s="134"/>
      <c r="D61" s="134"/>
      <c r="E61" s="134"/>
      <c r="F61" s="134"/>
      <c r="G61" s="134"/>
      <c r="H61" s="132">
        <f t="shared" si="1"/>
        <v>0</v>
      </c>
    </row>
    <row r="62" spans="1:8" ht="15.75">
      <c r="A62" s="12"/>
      <c r="B62" s="125"/>
      <c r="C62" s="134"/>
      <c r="D62" s="134"/>
      <c r="E62" s="134"/>
      <c r="F62" s="134"/>
      <c r="G62" s="134"/>
      <c r="H62" s="132">
        <f t="shared" si="1"/>
        <v>0</v>
      </c>
    </row>
    <row r="63" spans="1:8" ht="15.75">
      <c r="A63" s="14" t="s">
        <v>183</v>
      </c>
      <c r="B63" s="122" t="s">
        <v>184</v>
      </c>
      <c r="C63" s="134"/>
      <c r="D63" s="134"/>
      <c r="E63" s="134"/>
      <c r="F63" s="134"/>
      <c r="G63" s="134"/>
      <c r="H63" s="132">
        <f t="shared" si="1"/>
        <v>0</v>
      </c>
    </row>
    <row r="64" spans="1:8" ht="15.75">
      <c r="A64" s="135"/>
      <c r="B64" s="125"/>
      <c r="C64" s="134"/>
      <c r="D64" s="134"/>
      <c r="E64" s="134"/>
      <c r="F64" s="134"/>
      <c r="G64" s="134"/>
      <c r="H64" s="132">
        <f t="shared" si="1"/>
        <v>0</v>
      </c>
    </row>
    <row r="65" spans="1:8" ht="15.75">
      <c r="A65" s="135"/>
      <c r="B65" s="125"/>
      <c r="C65" s="134"/>
      <c r="D65" s="134"/>
      <c r="E65" s="134"/>
      <c r="F65" s="134"/>
      <c r="G65" s="134"/>
      <c r="H65" s="132">
        <f t="shared" si="1"/>
        <v>0</v>
      </c>
    </row>
    <row r="66" spans="1:8" s="124" customFormat="1" ht="15.75">
      <c r="A66" s="14" t="s">
        <v>185</v>
      </c>
      <c r="B66" s="122" t="s">
        <v>186</v>
      </c>
      <c r="C66" s="133">
        <f>SUM(C64:C65)</f>
        <v>0</v>
      </c>
      <c r="D66" s="133">
        <f>SUM(D64:D65)</f>
        <v>0</v>
      </c>
      <c r="E66" s="133">
        <f>SUM(E64:E65)</f>
        <v>0</v>
      </c>
      <c r="F66" s="133">
        <f>SUM(F64:F65)</f>
        <v>0</v>
      </c>
      <c r="G66" s="133"/>
      <c r="H66" s="132">
        <f t="shared" si="1"/>
        <v>0</v>
      </c>
    </row>
    <row r="67" spans="1:8" ht="24" customHeight="1">
      <c r="A67" s="18" t="s">
        <v>408</v>
      </c>
      <c r="B67" s="8" t="s">
        <v>187</v>
      </c>
      <c r="C67" s="123">
        <f>C66+C63+C61+C59</f>
        <v>42400000</v>
      </c>
      <c r="D67" s="123">
        <f>D66+D63+D61+D59</f>
        <v>0</v>
      </c>
      <c r="E67" s="123">
        <f>E66+E63+E61+E59</f>
        <v>0</v>
      </c>
      <c r="F67" s="123">
        <f>F66+F63+F61+F59</f>
        <v>0</v>
      </c>
      <c r="G67" s="123">
        <f>G66+G63+G61+G59</f>
        <v>554000</v>
      </c>
      <c r="H67" s="140">
        <f t="shared" si="1"/>
        <v>42954000</v>
      </c>
    </row>
    <row r="69" spans="1:8" ht="15">
      <c r="A69" s="124" t="s">
        <v>685</v>
      </c>
      <c r="B69" s="124"/>
      <c r="C69" s="144">
        <f>C67+C42</f>
        <v>119968000</v>
      </c>
      <c r="D69" s="144">
        <f>D67+D42</f>
        <v>0</v>
      </c>
      <c r="E69" s="144">
        <f>E67+E42</f>
        <v>1733450</v>
      </c>
      <c r="F69" s="144">
        <f>F67+F42</f>
        <v>0</v>
      </c>
      <c r="G69" s="144"/>
      <c r="H69" s="144">
        <f>H67+H42</f>
        <v>122255450</v>
      </c>
    </row>
  </sheetData>
  <sheetProtection/>
  <mergeCells count="2">
    <mergeCell ref="A1:H1"/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  <headerFooter>
    <oddHeader>&amp;R15.sz.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8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8" width="17.7109375" style="0" customWidth="1"/>
  </cols>
  <sheetData>
    <row r="1" spans="1:8" ht="24" customHeight="1">
      <c r="A1" s="178" t="s">
        <v>386</v>
      </c>
      <c r="B1" s="183"/>
      <c r="C1" s="183"/>
      <c r="D1" s="183"/>
      <c r="E1" s="183"/>
      <c r="F1" s="183"/>
      <c r="G1" s="183"/>
      <c r="H1" s="183"/>
    </row>
    <row r="2" spans="1:8" ht="23.25" customHeight="1">
      <c r="A2" s="182" t="s">
        <v>724</v>
      </c>
      <c r="B2" s="179"/>
      <c r="C2" s="179"/>
      <c r="D2" s="179"/>
      <c r="E2" s="179"/>
      <c r="F2" s="179"/>
      <c r="G2" s="179"/>
      <c r="H2" s="179"/>
    </row>
    <row r="3" ht="18">
      <c r="A3" s="48"/>
    </row>
    <row r="5" spans="1:8" ht="45">
      <c r="A5" s="1" t="s">
        <v>29</v>
      </c>
      <c r="B5" s="2" t="s">
        <v>30</v>
      </c>
      <c r="C5" s="138" t="s">
        <v>675</v>
      </c>
      <c r="D5" s="138" t="s">
        <v>679</v>
      </c>
      <c r="E5" s="138" t="s">
        <v>676</v>
      </c>
      <c r="F5" s="138" t="s">
        <v>677</v>
      </c>
      <c r="G5" s="138" t="s">
        <v>682</v>
      </c>
      <c r="H5" s="139" t="s">
        <v>635</v>
      </c>
    </row>
    <row r="6" spans="1:8" ht="15">
      <c r="A6" s="14" t="s">
        <v>628</v>
      </c>
      <c r="B6" s="7" t="s">
        <v>163</v>
      </c>
      <c r="C6" s="101">
        <v>124369584</v>
      </c>
      <c r="D6" s="101"/>
      <c r="E6" s="101"/>
      <c r="F6" s="101"/>
      <c r="G6" s="101"/>
      <c r="H6" s="101">
        <f>C6+G6</f>
        <v>124369584</v>
      </c>
    </row>
    <row r="7" spans="1:8" ht="15">
      <c r="A7" s="14" t="s">
        <v>0</v>
      </c>
      <c r="B7" s="7" t="s">
        <v>163</v>
      </c>
      <c r="C7" s="101"/>
      <c r="D7" s="101"/>
      <c r="E7" s="101"/>
      <c r="F7" s="101"/>
      <c r="G7" s="101"/>
      <c r="H7" s="101"/>
    </row>
    <row r="8" spans="3:8" ht="15">
      <c r="C8" s="103">
        <f>SUM(C6:C7)</f>
        <v>124369584</v>
      </c>
      <c r="D8" s="103">
        <f>SUM(D6:D7)</f>
        <v>0</v>
      </c>
      <c r="E8" s="103">
        <f>SUM(E6:E7)</f>
        <v>0</v>
      </c>
      <c r="F8" s="103">
        <f>SUM(F6:F7)</f>
        <v>0</v>
      </c>
      <c r="G8" s="103"/>
      <c r="H8" s="103">
        <f>SUM(H6:H7)</f>
        <v>124369584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  <headerFooter>
    <oddHeader>&amp;R16.sz.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78" t="s">
        <v>386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46.5" customHeight="1">
      <c r="A2" s="182" t="s">
        <v>725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6.5" customHeight="1">
      <c r="A3" s="63"/>
      <c r="B3" s="64"/>
      <c r="C3" s="64"/>
      <c r="D3" s="64"/>
      <c r="E3" s="64"/>
      <c r="F3" s="64"/>
      <c r="G3" s="64"/>
      <c r="H3" s="64"/>
      <c r="I3" s="64"/>
      <c r="J3" s="64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>
    <oddHeader>&amp;R17.sz.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5"/>
  <sheetViews>
    <sheetView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78" t="s">
        <v>386</v>
      </c>
      <c r="B1" s="183"/>
      <c r="C1" s="183"/>
      <c r="D1" s="183"/>
      <c r="E1" s="183"/>
      <c r="F1" s="183"/>
      <c r="G1" s="183"/>
      <c r="H1" s="183"/>
    </row>
    <row r="2" spans="1:8" ht="82.5" customHeight="1">
      <c r="A2" s="182" t="s">
        <v>726</v>
      </c>
      <c r="B2" s="181"/>
      <c r="C2" s="181"/>
      <c r="D2" s="181"/>
      <c r="E2" s="181"/>
      <c r="F2" s="181"/>
      <c r="G2" s="181"/>
      <c r="H2" s="181"/>
    </row>
    <row r="3" spans="1:8" ht="20.25" customHeight="1">
      <c r="A3" s="61"/>
      <c r="B3" s="62"/>
      <c r="C3" s="62"/>
      <c r="D3" s="62"/>
      <c r="E3" s="62"/>
      <c r="F3" s="62"/>
      <c r="G3" s="62"/>
      <c r="H3" s="62"/>
    </row>
    <row r="4" ht="15">
      <c r="A4" s="3" t="s">
        <v>634</v>
      </c>
    </row>
    <row r="5" spans="1:9" ht="86.25" customHeight="1">
      <c r="A5" s="1" t="s">
        <v>29</v>
      </c>
      <c r="B5" s="2" t="s">
        <v>30</v>
      </c>
      <c r="C5" s="57" t="s">
        <v>630</v>
      </c>
      <c r="D5" s="57" t="s">
        <v>631</v>
      </c>
      <c r="E5" s="57" t="s">
        <v>632</v>
      </c>
      <c r="F5" s="86"/>
      <c r="G5" s="87"/>
      <c r="H5" s="87"/>
      <c r="I5" s="87"/>
    </row>
    <row r="6" spans="1:9" ht="15">
      <c r="A6" s="19" t="s">
        <v>483</v>
      </c>
      <c r="B6" s="4" t="s">
        <v>326</v>
      </c>
      <c r="C6" s="42"/>
      <c r="D6" s="42"/>
      <c r="E6" s="60"/>
      <c r="F6" s="88"/>
      <c r="G6" s="89"/>
      <c r="H6" s="89"/>
      <c r="I6" s="89"/>
    </row>
    <row r="7" spans="1:9" ht="15">
      <c r="A7" s="53" t="s">
        <v>201</v>
      </c>
      <c r="B7" s="53" t="s">
        <v>326</v>
      </c>
      <c r="C7" s="42"/>
      <c r="D7" s="42"/>
      <c r="E7" s="42"/>
      <c r="F7" s="88"/>
      <c r="G7" s="89"/>
      <c r="H7" s="89"/>
      <c r="I7" s="89"/>
    </row>
    <row r="8" spans="1:9" ht="30">
      <c r="A8" s="11" t="s">
        <v>327</v>
      </c>
      <c r="B8" s="4" t="s">
        <v>328</v>
      </c>
      <c r="C8" s="42"/>
      <c r="D8" s="42"/>
      <c r="E8" s="42"/>
      <c r="F8" s="88"/>
      <c r="G8" s="89"/>
      <c r="H8" s="89"/>
      <c r="I8" s="89"/>
    </row>
    <row r="9" spans="1:9" ht="15">
      <c r="A9" s="19" t="s">
        <v>532</v>
      </c>
      <c r="B9" s="4" t="s">
        <v>329</v>
      </c>
      <c r="C9" s="42"/>
      <c r="D9" s="42"/>
      <c r="E9" s="42"/>
      <c r="F9" s="88"/>
      <c r="G9" s="89"/>
      <c r="H9" s="89"/>
      <c r="I9" s="89"/>
    </row>
    <row r="10" spans="1:9" ht="15">
      <c r="A10" s="53" t="s">
        <v>201</v>
      </c>
      <c r="B10" s="53" t="s">
        <v>329</v>
      </c>
      <c r="C10" s="42"/>
      <c r="D10" s="42"/>
      <c r="E10" s="42"/>
      <c r="F10" s="88"/>
      <c r="G10" s="89"/>
      <c r="H10" s="89"/>
      <c r="I10" s="89"/>
    </row>
    <row r="11" spans="1:9" ht="15">
      <c r="A11" s="10" t="s">
        <v>503</v>
      </c>
      <c r="B11" s="6" t="s">
        <v>330</v>
      </c>
      <c r="C11" s="42"/>
      <c r="D11" s="42"/>
      <c r="E11" s="42"/>
      <c r="F11" s="88"/>
      <c r="G11" s="89"/>
      <c r="H11" s="89"/>
      <c r="I11" s="89"/>
    </row>
    <row r="12" spans="1:9" ht="15">
      <c r="A12" s="11" t="s">
        <v>533</v>
      </c>
      <c r="B12" s="4" t="s">
        <v>331</v>
      </c>
      <c r="C12" s="42"/>
      <c r="D12" s="42"/>
      <c r="E12" s="42"/>
      <c r="F12" s="88"/>
      <c r="G12" s="89"/>
      <c r="H12" s="89"/>
      <c r="I12" s="89"/>
    </row>
    <row r="13" spans="1:9" ht="15">
      <c r="A13" s="53" t="s">
        <v>207</v>
      </c>
      <c r="B13" s="53" t="s">
        <v>331</v>
      </c>
      <c r="C13" s="42"/>
      <c r="D13" s="42"/>
      <c r="E13" s="42"/>
      <c r="F13" s="88"/>
      <c r="G13" s="89"/>
      <c r="H13" s="89"/>
      <c r="I13" s="89"/>
    </row>
    <row r="14" spans="1:9" ht="15">
      <c r="A14" s="19" t="s">
        <v>332</v>
      </c>
      <c r="B14" s="4" t="s">
        <v>333</v>
      </c>
      <c r="C14" s="42"/>
      <c r="D14" s="42"/>
      <c r="E14" s="42"/>
      <c r="F14" s="88"/>
      <c r="G14" s="89"/>
      <c r="H14" s="89"/>
      <c r="I14" s="89"/>
    </row>
    <row r="15" spans="1:9" ht="15">
      <c r="A15" s="12" t="s">
        <v>534</v>
      </c>
      <c r="B15" s="4" t="s">
        <v>334</v>
      </c>
      <c r="C15" s="27"/>
      <c r="D15" s="27"/>
      <c r="E15" s="27"/>
      <c r="F15" s="90"/>
      <c r="G15" s="23"/>
      <c r="H15" s="23"/>
      <c r="I15" s="23"/>
    </row>
    <row r="16" spans="1:9" ht="15">
      <c r="A16" s="53" t="s">
        <v>208</v>
      </c>
      <c r="B16" s="53" t="s">
        <v>334</v>
      </c>
      <c r="C16" s="27"/>
      <c r="D16" s="27"/>
      <c r="E16" s="27"/>
      <c r="F16" s="90"/>
      <c r="G16" s="23"/>
      <c r="H16" s="23"/>
      <c r="I16" s="23"/>
    </row>
    <row r="17" spans="1:9" ht="15">
      <c r="A17" s="19" t="s">
        <v>335</v>
      </c>
      <c r="B17" s="4" t="s">
        <v>336</v>
      </c>
      <c r="C17" s="27"/>
      <c r="D17" s="27"/>
      <c r="E17" s="27"/>
      <c r="F17" s="90"/>
      <c r="G17" s="23"/>
      <c r="H17" s="23"/>
      <c r="I17" s="23"/>
    </row>
    <row r="18" spans="1:9" ht="15">
      <c r="A18" s="20" t="s">
        <v>504</v>
      </c>
      <c r="B18" s="6" t="s">
        <v>337</v>
      </c>
      <c r="C18" s="27"/>
      <c r="D18" s="27"/>
      <c r="E18" s="27"/>
      <c r="F18" s="90"/>
      <c r="G18" s="23"/>
      <c r="H18" s="23"/>
      <c r="I18" s="23"/>
    </row>
    <row r="19" spans="1:9" ht="15">
      <c r="A19" s="11" t="s">
        <v>351</v>
      </c>
      <c r="B19" s="4" t="s">
        <v>352</v>
      </c>
      <c r="C19" s="27"/>
      <c r="D19" s="27"/>
      <c r="E19" s="27"/>
      <c r="F19" s="90"/>
      <c r="G19" s="23"/>
      <c r="H19" s="23"/>
      <c r="I19" s="23"/>
    </row>
    <row r="20" spans="1:9" ht="15">
      <c r="A20" s="12" t="s">
        <v>353</v>
      </c>
      <c r="B20" s="4" t="s">
        <v>354</v>
      </c>
      <c r="C20" s="27"/>
      <c r="D20" s="27"/>
      <c r="E20" s="27"/>
      <c r="F20" s="90"/>
      <c r="G20" s="23"/>
      <c r="H20" s="23"/>
      <c r="I20" s="23"/>
    </row>
    <row r="21" spans="1:9" ht="15">
      <c r="A21" s="19" t="s">
        <v>355</v>
      </c>
      <c r="B21" s="4" t="s">
        <v>356</v>
      </c>
      <c r="C21" s="27"/>
      <c r="D21" s="27"/>
      <c r="E21" s="27"/>
      <c r="F21" s="90"/>
      <c r="G21" s="23"/>
      <c r="H21" s="23"/>
      <c r="I21" s="23"/>
    </row>
    <row r="22" spans="1:9" ht="15">
      <c r="A22" s="19" t="s">
        <v>488</v>
      </c>
      <c r="B22" s="4" t="s">
        <v>357</v>
      </c>
      <c r="C22" s="27"/>
      <c r="D22" s="27"/>
      <c r="E22" s="27"/>
      <c r="F22" s="90"/>
      <c r="G22" s="23"/>
      <c r="H22" s="23"/>
      <c r="I22" s="23"/>
    </row>
    <row r="23" spans="1:9" ht="15">
      <c r="A23" s="53" t="s">
        <v>233</v>
      </c>
      <c r="B23" s="53" t="s">
        <v>357</v>
      </c>
      <c r="C23" s="27"/>
      <c r="D23" s="27"/>
      <c r="E23" s="27"/>
      <c r="F23" s="90"/>
      <c r="G23" s="23"/>
      <c r="H23" s="23"/>
      <c r="I23" s="23"/>
    </row>
    <row r="24" spans="1:9" ht="15">
      <c r="A24" s="53" t="s">
        <v>234</v>
      </c>
      <c r="B24" s="53" t="s">
        <v>357</v>
      </c>
      <c r="C24" s="27"/>
      <c r="D24" s="27"/>
      <c r="E24" s="27"/>
      <c r="F24" s="90"/>
      <c r="G24" s="23"/>
      <c r="H24" s="23"/>
      <c r="I24" s="23"/>
    </row>
    <row r="25" spans="1:9" ht="15">
      <c r="A25" s="54" t="s">
        <v>235</v>
      </c>
      <c r="B25" s="54" t="s">
        <v>357</v>
      </c>
      <c r="C25" s="27"/>
      <c r="D25" s="27"/>
      <c r="E25" s="27"/>
      <c r="F25" s="90"/>
      <c r="G25" s="23"/>
      <c r="H25" s="23"/>
      <c r="I25" s="23"/>
    </row>
    <row r="26" spans="1:9" ht="15">
      <c r="A26" s="55" t="s">
        <v>507</v>
      </c>
      <c r="B26" s="39" t="s">
        <v>358</v>
      </c>
      <c r="C26" s="27"/>
      <c r="D26" s="27"/>
      <c r="E26" s="27"/>
      <c r="F26" s="90"/>
      <c r="G26" s="23"/>
      <c r="H26" s="23"/>
      <c r="I26" s="23"/>
    </row>
    <row r="27" spans="1:2" ht="15">
      <c r="A27" s="78"/>
      <c r="B27" s="79"/>
    </row>
    <row r="28" spans="1:8" ht="47.25" customHeight="1">
      <c r="A28" s="1" t="s">
        <v>29</v>
      </c>
      <c r="B28" s="2" t="s">
        <v>30</v>
      </c>
      <c r="C28" s="57" t="s">
        <v>633</v>
      </c>
      <c r="D28" s="57" t="s">
        <v>662</v>
      </c>
      <c r="E28" s="57" t="s">
        <v>671</v>
      </c>
      <c r="F28" s="57" t="s">
        <v>620</v>
      </c>
      <c r="G28" s="27"/>
      <c r="H28" s="27"/>
    </row>
    <row r="29" spans="1:8" ht="26.25">
      <c r="A29" s="92" t="s">
        <v>661</v>
      </c>
      <c r="B29" s="39"/>
      <c r="C29" s="27"/>
      <c r="D29" s="27"/>
      <c r="E29" s="27"/>
      <c r="F29" s="27"/>
      <c r="G29" s="27"/>
      <c r="H29" s="27"/>
    </row>
    <row r="30" spans="1:8" ht="15.75">
      <c r="A30" s="93" t="s">
        <v>673</v>
      </c>
      <c r="B30" s="39" t="s">
        <v>1</v>
      </c>
      <c r="C30" s="101">
        <v>138075</v>
      </c>
      <c r="D30" s="27"/>
      <c r="E30" s="27"/>
      <c r="F30" s="27"/>
      <c r="G30" s="27"/>
      <c r="H30" s="27"/>
    </row>
    <row r="31" spans="1:8" ht="45">
      <c r="A31" s="93" t="s">
        <v>658</v>
      </c>
      <c r="B31" s="39"/>
      <c r="C31" s="27"/>
      <c r="D31" s="27"/>
      <c r="E31" s="27"/>
      <c r="F31" s="27"/>
      <c r="G31" s="27"/>
      <c r="H31" s="27"/>
    </row>
    <row r="32" spans="1:8" ht="15.75">
      <c r="A32" s="93" t="s">
        <v>659</v>
      </c>
      <c r="B32" s="39" t="s">
        <v>296</v>
      </c>
      <c r="C32" s="101">
        <v>0</v>
      </c>
      <c r="D32" s="27"/>
      <c r="E32" s="27"/>
      <c r="F32" s="27"/>
      <c r="G32" s="27"/>
      <c r="H32" s="27"/>
    </row>
    <row r="33" spans="1:8" ht="30.75" customHeight="1">
      <c r="A33" s="93" t="s">
        <v>660</v>
      </c>
      <c r="B33" s="39"/>
      <c r="C33" s="27"/>
      <c r="D33" s="27"/>
      <c r="E33" s="27"/>
      <c r="F33" s="27"/>
      <c r="G33" s="27"/>
      <c r="H33" s="27"/>
    </row>
    <row r="34" spans="1:8" ht="15.75">
      <c r="A34" s="93" t="s">
        <v>674</v>
      </c>
      <c r="B34" s="39" t="s">
        <v>290</v>
      </c>
      <c r="C34" s="101">
        <v>4094</v>
      </c>
      <c r="D34" s="27"/>
      <c r="E34" s="27"/>
      <c r="F34" s="27"/>
      <c r="G34" s="27"/>
      <c r="H34" s="27"/>
    </row>
    <row r="35" spans="1:8" ht="45" customHeight="1">
      <c r="A35" s="93" t="s">
        <v>672</v>
      </c>
      <c r="B35" s="39"/>
      <c r="C35" s="27"/>
      <c r="D35" s="27"/>
      <c r="E35" s="27"/>
      <c r="F35" s="27"/>
      <c r="G35" s="27"/>
      <c r="H35" s="27"/>
    </row>
    <row r="36" spans="1:8" ht="15">
      <c r="A36" s="20" t="s">
        <v>648</v>
      </c>
      <c r="B36" s="39"/>
      <c r="C36" s="111">
        <f>C34+C32+C30</f>
        <v>142169</v>
      </c>
      <c r="D36" s="27"/>
      <c r="E36" s="27"/>
      <c r="F36" s="27"/>
      <c r="G36" s="27"/>
      <c r="H36" s="27"/>
    </row>
    <row r="37" spans="1:2" ht="15">
      <c r="A37" s="78"/>
      <c r="B37" s="79"/>
    </row>
    <row r="38" spans="1:2" ht="15">
      <c r="A38" s="78"/>
      <c r="B38" s="79"/>
    </row>
    <row r="39" spans="1:5" ht="15">
      <c r="A39" s="188" t="s">
        <v>670</v>
      </c>
      <c r="B39" s="188"/>
      <c r="C39" s="188"/>
      <c r="D39" s="188"/>
      <c r="E39" s="188"/>
    </row>
    <row r="40" spans="1:5" ht="15">
      <c r="A40" s="188"/>
      <c r="B40" s="188"/>
      <c r="C40" s="188"/>
      <c r="D40" s="188"/>
      <c r="E40" s="188"/>
    </row>
    <row r="41" spans="1:5" ht="27.75" customHeight="1">
      <c r="A41" s="188"/>
      <c r="B41" s="188"/>
      <c r="C41" s="188"/>
      <c r="D41" s="188"/>
      <c r="E41" s="188"/>
    </row>
    <row r="42" spans="1:2" ht="15">
      <c r="A42" s="78"/>
      <c r="B42" s="79"/>
    </row>
    <row r="43" spans="1:5" ht="15">
      <c r="A43" s="188" t="s">
        <v>2</v>
      </c>
      <c r="B43" s="188"/>
      <c r="C43" s="188"/>
      <c r="D43" s="188"/>
      <c r="E43" s="188"/>
    </row>
    <row r="44" spans="1:5" ht="15">
      <c r="A44" s="188"/>
      <c r="B44" s="188"/>
      <c r="C44" s="188"/>
      <c r="D44" s="188"/>
      <c r="E44" s="188"/>
    </row>
    <row r="45" spans="1:5" ht="15">
      <c r="A45" s="188"/>
      <c r="B45" s="188"/>
      <c r="C45" s="188"/>
      <c r="D45" s="188"/>
      <c r="E45" s="188"/>
    </row>
  </sheetData>
  <sheetProtection/>
  <mergeCells count="4">
    <mergeCell ref="A2:H2"/>
    <mergeCell ref="A1:H1"/>
    <mergeCell ref="A39:E41"/>
    <mergeCell ref="A43:E45"/>
  </mergeCells>
  <hyperlinks>
    <hyperlink ref="A18" r:id="rId1" display="http://njt.hu/cgi_bin/njt_doc.cgi?docid=142896.245143#foot4"/>
  </hyperlinks>
  <printOptions/>
  <pageMargins left="0.7086614173228347" right="0.7086614173228347" top="0.31" bottom="0.6" header="0.17" footer="0.31496062992125984"/>
  <pageSetup fitToHeight="1" fitToWidth="1" horizontalDpi="300" verticalDpi="300" orientation="landscape" paperSize="9" scale="55" r:id="rId2"/>
  <headerFooter>
    <oddHeader>&amp;R18.sz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2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85.57421875" style="0" customWidth="1"/>
  </cols>
  <sheetData>
    <row r="1" ht="18">
      <c r="A1" s="75" t="s">
        <v>386</v>
      </c>
    </row>
    <row r="2" ht="50.25" customHeight="1">
      <c r="A2" s="63" t="s">
        <v>491</v>
      </c>
    </row>
    <row r="4" spans="2:9" ht="15">
      <c r="B4" s="3"/>
      <c r="C4" s="3"/>
      <c r="D4" s="3"/>
      <c r="E4" s="3"/>
      <c r="F4" s="3"/>
      <c r="G4" s="3"/>
      <c r="H4" s="3"/>
      <c r="I4" s="3"/>
    </row>
    <row r="5" spans="1:9" ht="15">
      <c r="A5" s="42" t="s">
        <v>11</v>
      </c>
      <c r="B5" s="3"/>
      <c r="C5" s="3"/>
      <c r="D5" s="3"/>
      <c r="E5" s="3"/>
      <c r="F5" s="3"/>
      <c r="G5" s="3"/>
      <c r="H5" s="3"/>
      <c r="I5" s="3"/>
    </row>
    <row r="6" spans="1:9" ht="15">
      <c r="A6" s="42" t="s">
        <v>12</v>
      </c>
      <c r="B6" s="3"/>
      <c r="C6" s="3"/>
      <c r="D6" s="3"/>
      <c r="E6" s="3"/>
      <c r="F6" s="3"/>
      <c r="G6" s="3"/>
      <c r="H6" s="3"/>
      <c r="I6" s="3"/>
    </row>
    <row r="7" spans="1:9" ht="15">
      <c r="A7" s="42" t="s">
        <v>13</v>
      </c>
      <c r="B7" s="3"/>
      <c r="C7" s="3"/>
      <c r="D7" s="3"/>
      <c r="E7" s="3"/>
      <c r="F7" s="3"/>
      <c r="G7" s="3"/>
      <c r="H7" s="3"/>
      <c r="I7" s="3"/>
    </row>
    <row r="8" spans="1:9" ht="15">
      <c r="A8" s="42" t="s">
        <v>14</v>
      </c>
      <c r="B8" s="3"/>
      <c r="C8" s="3"/>
      <c r="D8" s="3"/>
      <c r="E8" s="3"/>
      <c r="F8" s="3"/>
      <c r="G8" s="3"/>
      <c r="H8" s="3"/>
      <c r="I8" s="3"/>
    </row>
    <row r="9" spans="1:9" ht="15">
      <c r="A9" s="42" t="s">
        <v>15</v>
      </c>
      <c r="B9" s="3"/>
      <c r="C9" s="3"/>
      <c r="D9" s="3"/>
      <c r="E9" s="3"/>
      <c r="F9" s="3"/>
      <c r="G9" s="3"/>
      <c r="H9" s="3"/>
      <c r="I9" s="3"/>
    </row>
    <row r="10" spans="1:9" ht="15">
      <c r="A10" s="42" t="s">
        <v>16</v>
      </c>
      <c r="B10" s="3"/>
      <c r="C10" s="3"/>
      <c r="D10" s="3"/>
      <c r="E10" s="3"/>
      <c r="F10" s="3"/>
      <c r="G10" s="3"/>
      <c r="H10" s="3"/>
      <c r="I10" s="3"/>
    </row>
    <row r="11" spans="1:9" ht="15">
      <c r="A11" s="42" t="s">
        <v>17</v>
      </c>
      <c r="B11" s="3"/>
      <c r="C11" s="3"/>
      <c r="D11" s="3"/>
      <c r="E11" s="3"/>
      <c r="F11" s="3"/>
      <c r="G11" s="3"/>
      <c r="H11" s="3"/>
      <c r="I11" s="3"/>
    </row>
    <row r="12" spans="1:9" ht="15">
      <c r="A12" s="42" t="s">
        <v>18</v>
      </c>
      <c r="B12" s="3"/>
      <c r="C12" s="3"/>
      <c r="D12" s="3"/>
      <c r="E12" s="3"/>
      <c r="F12" s="3"/>
      <c r="G12" s="3"/>
      <c r="H12" s="3"/>
      <c r="I12" s="3"/>
    </row>
    <row r="13" spans="1:9" ht="15">
      <c r="A13" s="43" t="s">
        <v>10</v>
      </c>
      <c r="B13" s="3"/>
      <c r="C13" s="3"/>
      <c r="D13" s="3"/>
      <c r="E13" s="3"/>
      <c r="F13" s="3"/>
      <c r="G13" s="3"/>
      <c r="H13" s="3"/>
      <c r="I13" s="3"/>
    </row>
    <row r="14" spans="1:9" ht="15">
      <c r="A14" s="43" t="s">
        <v>19</v>
      </c>
      <c r="B14" s="3"/>
      <c r="C14" s="3"/>
      <c r="D14" s="3"/>
      <c r="E14" s="3"/>
      <c r="F14" s="3"/>
      <c r="G14" s="3"/>
      <c r="H14" s="3"/>
      <c r="I14" s="3"/>
    </row>
    <row r="15" spans="1:9" ht="15">
      <c r="A15" s="65" t="s">
        <v>489</v>
      </c>
      <c r="B15" s="3"/>
      <c r="C15" s="3"/>
      <c r="D15" s="3"/>
      <c r="E15" s="3"/>
      <c r="F15" s="3"/>
      <c r="G15" s="3"/>
      <c r="H15" s="3"/>
      <c r="I15" s="3"/>
    </row>
    <row r="16" spans="1:9" ht="15">
      <c r="A16" s="42" t="s">
        <v>21</v>
      </c>
      <c r="B16" s="3"/>
      <c r="C16" s="3"/>
      <c r="D16" s="3"/>
      <c r="E16" s="3"/>
      <c r="F16" s="3"/>
      <c r="G16" s="3"/>
      <c r="H16" s="3"/>
      <c r="I16" s="3"/>
    </row>
    <row r="17" spans="1:9" ht="15">
      <c r="A17" s="42" t="s">
        <v>22</v>
      </c>
      <c r="B17" s="3"/>
      <c r="C17" s="3"/>
      <c r="D17" s="3"/>
      <c r="E17" s="3"/>
      <c r="F17" s="3"/>
      <c r="G17" s="3"/>
      <c r="H17" s="3"/>
      <c r="I17" s="3"/>
    </row>
    <row r="18" spans="1:9" ht="15">
      <c r="A18" s="42" t="s">
        <v>23</v>
      </c>
      <c r="B18" s="3"/>
      <c r="C18" s="3"/>
      <c r="D18" s="3"/>
      <c r="E18" s="3"/>
      <c r="F18" s="3"/>
      <c r="G18" s="3"/>
      <c r="H18" s="3"/>
      <c r="I18" s="3"/>
    </row>
    <row r="19" spans="1:9" ht="15">
      <c r="A19" s="42" t="s">
        <v>24</v>
      </c>
      <c r="B19" s="3"/>
      <c r="C19" s="3"/>
      <c r="D19" s="3"/>
      <c r="E19" s="3"/>
      <c r="F19" s="3"/>
      <c r="G19" s="3"/>
      <c r="H19" s="3"/>
      <c r="I19" s="3"/>
    </row>
    <row r="20" spans="1:9" ht="15">
      <c r="A20" s="42" t="s">
        <v>25</v>
      </c>
      <c r="B20" s="3"/>
      <c r="C20" s="3"/>
      <c r="D20" s="3"/>
      <c r="E20" s="3"/>
      <c r="F20" s="3"/>
      <c r="G20" s="3"/>
      <c r="H20" s="3"/>
      <c r="I20" s="3"/>
    </row>
    <row r="21" spans="1:9" ht="15">
      <c r="A21" s="42" t="s">
        <v>26</v>
      </c>
      <c r="B21" s="3"/>
      <c r="C21" s="3"/>
      <c r="D21" s="3"/>
      <c r="E21" s="3"/>
      <c r="F21" s="3"/>
      <c r="G21" s="3"/>
      <c r="H21" s="3"/>
      <c r="I21" s="3"/>
    </row>
    <row r="22" spans="1:9" ht="15">
      <c r="A22" s="42" t="s">
        <v>27</v>
      </c>
      <c r="B22" s="3"/>
      <c r="C22" s="3"/>
      <c r="D22" s="3"/>
      <c r="E22" s="3"/>
      <c r="F22" s="3"/>
      <c r="G22" s="3"/>
      <c r="H22" s="3"/>
      <c r="I22" s="3"/>
    </row>
    <row r="23" spans="1:9" ht="15">
      <c r="A23" s="43" t="s">
        <v>20</v>
      </c>
      <c r="B23" s="3"/>
      <c r="C23" s="3"/>
      <c r="D23" s="3"/>
      <c r="E23" s="3"/>
      <c r="F23" s="3"/>
      <c r="G23" s="3"/>
      <c r="H23" s="3"/>
      <c r="I23" s="3"/>
    </row>
    <row r="24" spans="1:9" ht="15">
      <c r="A24" s="43" t="s">
        <v>28</v>
      </c>
      <c r="B24" s="3"/>
      <c r="C24" s="3"/>
      <c r="D24" s="3"/>
      <c r="E24" s="3"/>
      <c r="F24" s="3"/>
      <c r="G24" s="3"/>
      <c r="H24" s="3"/>
      <c r="I24" s="3"/>
    </row>
    <row r="25" spans="1:9" ht="15">
      <c r="A25" s="65" t="s">
        <v>490</v>
      </c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</sheetData>
  <sheetProtection/>
  <printOptions/>
  <pageMargins left="0.7086614173228347" right="0.7086614173228347" top="0.99" bottom="0.7480314960629921" header="0.31496062992125984" footer="0.31496062992125984"/>
  <pageSetup fitToHeight="1" fitToWidth="1" horizontalDpi="300" verticalDpi="300" orientation="portrait" paperSize="9" r:id="rId1"/>
  <headerFooter>
    <oddHeader>&amp;R1.sz.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zoomScalePageLayoutView="0" workbookViewId="0" topLeftCell="A10">
      <selection activeCell="B11" sqref="B11"/>
    </sheetView>
  </sheetViews>
  <sheetFormatPr defaultColWidth="9.140625" defaultRowHeight="15"/>
  <cols>
    <col min="1" max="1" width="83.28125" style="0" customWidth="1"/>
    <col min="2" max="2" width="21.421875" style="103" customWidth="1"/>
    <col min="3" max="3" width="21.8515625" style="103" customWidth="1"/>
  </cols>
  <sheetData>
    <row r="1" spans="1:2" ht="27" customHeight="1">
      <c r="A1" s="178" t="s">
        <v>386</v>
      </c>
      <c r="B1" s="183"/>
    </row>
    <row r="2" spans="1:7" ht="71.25" customHeight="1">
      <c r="A2" s="182" t="s">
        <v>727</v>
      </c>
      <c r="B2" s="181"/>
      <c r="C2" s="147"/>
      <c r="D2" s="66"/>
      <c r="E2" s="66"/>
      <c r="F2" s="66"/>
      <c r="G2" s="66"/>
    </row>
    <row r="3" spans="1:7" ht="24" customHeight="1">
      <c r="A3" s="63"/>
      <c r="B3" s="148"/>
      <c r="C3" s="147"/>
      <c r="D3" s="66"/>
      <c r="E3" s="66"/>
      <c r="F3" s="66"/>
      <c r="G3" s="66"/>
    </row>
    <row r="4" ht="22.5" customHeight="1">
      <c r="A4" s="3" t="s">
        <v>634</v>
      </c>
    </row>
    <row r="5" spans="1:3" ht="150">
      <c r="A5" s="44" t="s">
        <v>636</v>
      </c>
      <c r="B5" s="145" t="s">
        <v>621</v>
      </c>
      <c r="C5" s="146" t="s">
        <v>3</v>
      </c>
    </row>
    <row r="6" spans="1:3" ht="15">
      <c r="A6" s="42" t="s">
        <v>11</v>
      </c>
      <c r="B6" s="115"/>
      <c r="C6" s="101"/>
    </row>
    <row r="7" spans="1:3" ht="15">
      <c r="A7" s="67" t="s">
        <v>12</v>
      </c>
      <c r="B7" s="115"/>
      <c r="C7" s="101"/>
    </row>
    <row r="8" spans="1:3" ht="15">
      <c r="A8" s="42" t="s">
        <v>13</v>
      </c>
      <c r="B8" s="115"/>
      <c r="C8" s="101"/>
    </row>
    <row r="9" spans="1:3" ht="15">
      <c r="A9" s="42" t="s">
        <v>14</v>
      </c>
      <c r="B9" s="115"/>
      <c r="C9" s="101"/>
    </row>
    <row r="10" spans="1:3" ht="15">
      <c r="A10" s="42" t="s">
        <v>15</v>
      </c>
      <c r="B10" s="115">
        <v>93758362</v>
      </c>
      <c r="C10" s="101"/>
    </row>
    <row r="11" spans="1:3" ht="15">
      <c r="A11" s="42" t="s">
        <v>16</v>
      </c>
      <c r="B11" s="115"/>
      <c r="C11" s="101"/>
    </row>
    <row r="12" spans="1:3" ht="15">
      <c r="A12" s="42" t="s">
        <v>17</v>
      </c>
      <c r="B12" s="115"/>
      <c r="C12" s="101"/>
    </row>
    <row r="13" spans="1:3" ht="15">
      <c r="A13" s="42" t="s">
        <v>18</v>
      </c>
      <c r="B13" s="115"/>
      <c r="C13" s="101"/>
    </row>
    <row r="14" spans="1:3" ht="15">
      <c r="A14" s="65" t="s">
        <v>644</v>
      </c>
      <c r="B14" s="149">
        <f>B11</f>
        <v>0</v>
      </c>
      <c r="C14" s="149">
        <f>C11</f>
        <v>0</v>
      </c>
    </row>
    <row r="15" spans="1:3" ht="30">
      <c r="A15" s="68" t="s">
        <v>637</v>
      </c>
      <c r="B15" s="115"/>
      <c r="C15" s="101"/>
    </row>
    <row r="16" spans="1:3" ht="30">
      <c r="A16" s="68" t="s">
        <v>638</v>
      </c>
      <c r="B16" s="115"/>
      <c r="C16" s="101"/>
    </row>
    <row r="17" spans="1:3" ht="15">
      <c r="A17" s="69" t="s">
        <v>639</v>
      </c>
      <c r="B17" s="115"/>
      <c r="C17" s="101"/>
    </row>
    <row r="18" spans="1:3" ht="15">
      <c r="A18" s="69" t="s">
        <v>640</v>
      </c>
      <c r="B18" s="115">
        <v>182243489</v>
      </c>
      <c r="C18" s="101"/>
    </row>
    <row r="19" spans="1:3" ht="15">
      <c r="A19" s="42" t="s">
        <v>642</v>
      </c>
      <c r="B19" s="115"/>
      <c r="C19" s="101"/>
    </row>
    <row r="20" spans="1:3" ht="15">
      <c r="A20" s="49" t="s">
        <v>641</v>
      </c>
      <c r="B20" s="115"/>
      <c r="C20" s="101"/>
    </row>
    <row r="21" spans="1:3" ht="31.5">
      <c r="A21" s="70" t="s">
        <v>643</v>
      </c>
      <c r="B21" s="150"/>
      <c r="C21" s="101"/>
    </row>
    <row r="22" spans="1:3" ht="15.75">
      <c r="A22" s="45" t="s">
        <v>535</v>
      </c>
      <c r="B22" s="151">
        <f>B18</f>
        <v>182243489</v>
      </c>
      <c r="C22" s="151">
        <f>C18</f>
        <v>0</v>
      </c>
    </row>
  </sheetData>
  <sheetProtection/>
  <mergeCells count="2">
    <mergeCell ref="A2:B2"/>
    <mergeCell ref="A1:B1"/>
  </mergeCells>
  <printOptions horizontalCentered="1"/>
  <pageMargins left="0.35433070866141736" right="0.2755905511811024" top="0.7480314960629921" bottom="0.7480314960629921" header="0.31496062992125984" footer="0.31496062992125984"/>
  <pageSetup horizontalDpi="300" verticalDpi="300" orientation="portrait" paperSize="9" scale="65" r:id="rId1"/>
  <headerFooter>
    <oddHeader>&amp;R19.sz.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78" t="s">
        <v>386</v>
      </c>
      <c r="B1" s="179"/>
      <c r="C1" s="179"/>
      <c r="D1" s="179"/>
    </row>
    <row r="2" spans="1:4" ht="48.75" customHeight="1">
      <c r="A2" s="182" t="s">
        <v>728</v>
      </c>
      <c r="B2" s="179"/>
      <c r="C2" s="179"/>
      <c r="D2" s="180"/>
    </row>
    <row r="3" spans="1:4" ht="48.75" customHeight="1">
      <c r="A3" s="63"/>
      <c r="B3" s="64"/>
      <c r="C3" s="64"/>
      <c r="D3" s="102"/>
    </row>
    <row r="4" spans="1:4" ht="48.75" customHeight="1">
      <c r="A4" s="63"/>
      <c r="B4" s="64"/>
      <c r="C4" s="64"/>
      <c r="D4" s="102"/>
    </row>
    <row r="5" spans="1:4" ht="48.75" customHeight="1">
      <c r="A5" s="63"/>
      <c r="B5" s="64"/>
      <c r="C5" s="64"/>
      <c r="D5" s="102"/>
    </row>
    <row r="6" spans="1:4" ht="48.75" customHeight="1">
      <c r="A6" s="63"/>
      <c r="B6" s="64"/>
      <c r="C6" s="64"/>
      <c r="D6" s="102"/>
    </row>
    <row r="8" ht="18.75">
      <c r="A8" s="152" t="s">
        <v>4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  <headerFooter>
    <oddHeader>&amp;R20.sz.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8"/>
  <sheetViews>
    <sheetView zoomScale="80" zoomScaleNormal="80" zoomScalePageLayoutView="0" workbookViewId="0" topLeftCell="B1">
      <selection activeCell="D18" sqref="D1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6" width="22.7109375" style="0" customWidth="1"/>
    <col min="7" max="7" width="19.57421875" style="0" customWidth="1"/>
  </cols>
  <sheetData>
    <row r="1" spans="1:7" ht="23.25" customHeight="1">
      <c r="A1" s="178" t="s">
        <v>386</v>
      </c>
      <c r="B1" s="179"/>
      <c r="C1" s="179"/>
      <c r="D1" s="179"/>
      <c r="E1" s="179"/>
      <c r="F1" s="179"/>
      <c r="G1" s="179"/>
    </row>
    <row r="2" spans="1:7" ht="25.5" customHeight="1">
      <c r="A2" s="189" t="s">
        <v>729</v>
      </c>
      <c r="B2" s="179"/>
      <c r="C2" s="179"/>
      <c r="D2" s="179"/>
      <c r="E2" s="179"/>
      <c r="F2" s="179"/>
      <c r="G2" s="179"/>
    </row>
    <row r="3" spans="1:7" ht="21.75" customHeight="1">
      <c r="A3" s="73"/>
      <c r="B3" s="64"/>
      <c r="C3" s="64"/>
      <c r="D3" s="64"/>
      <c r="E3" s="64"/>
      <c r="F3" s="64"/>
      <c r="G3" s="64"/>
    </row>
    <row r="4" ht="20.25" customHeight="1">
      <c r="A4" s="3" t="s">
        <v>634</v>
      </c>
    </row>
    <row r="5" spans="1:7" ht="30">
      <c r="A5" s="43" t="s">
        <v>629</v>
      </c>
      <c r="B5" s="2" t="s">
        <v>30</v>
      </c>
      <c r="C5" s="138" t="s">
        <v>679</v>
      </c>
      <c r="D5" s="138" t="s">
        <v>676</v>
      </c>
      <c r="E5" s="138" t="s">
        <v>677</v>
      </c>
      <c r="F5" s="138" t="s">
        <v>682</v>
      </c>
      <c r="G5" s="43" t="s">
        <v>647</v>
      </c>
    </row>
    <row r="6" spans="1:7" ht="26.25" customHeight="1">
      <c r="A6" s="71" t="s">
        <v>645</v>
      </c>
      <c r="B6" s="4" t="s">
        <v>219</v>
      </c>
      <c r="C6" s="101">
        <v>72904000</v>
      </c>
      <c r="D6" s="101">
        <v>27509000</v>
      </c>
      <c r="E6" s="101">
        <v>47534000</v>
      </c>
      <c r="F6" s="101">
        <v>34348000</v>
      </c>
      <c r="G6" s="101">
        <f>C6+D6+E6+F6</f>
        <v>182295000</v>
      </c>
    </row>
    <row r="7" spans="1:7" ht="26.25" customHeight="1">
      <c r="A7" s="71" t="s">
        <v>646</v>
      </c>
      <c r="B7" s="4" t="s">
        <v>219</v>
      </c>
      <c r="C7" s="101"/>
      <c r="D7" s="101"/>
      <c r="E7" s="101"/>
      <c r="F7" s="101"/>
      <c r="G7" s="101">
        <f>C7+D7+E7+F7</f>
        <v>0</v>
      </c>
    </row>
    <row r="8" spans="1:7" ht="22.5" customHeight="1">
      <c r="A8" s="154" t="s">
        <v>648</v>
      </c>
      <c r="B8" s="153"/>
      <c r="C8" s="123">
        <f>SUM(C6:C7)</f>
        <v>72904000</v>
      </c>
      <c r="D8" s="123">
        <f>SUM(D6:D7)</f>
        <v>27509000</v>
      </c>
      <c r="E8" s="123">
        <f>SUM(E6:E7)</f>
        <v>47534000</v>
      </c>
      <c r="F8" s="123">
        <f>SUM(F6:F7)</f>
        <v>34348000</v>
      </c>
      <c r="G8" s="123">
        <f>SUM(G6:G7)</f>
        <v>182295000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  <headerFooter>
    <oddHeader>&amp;R21.sz.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38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78" t="s">
        <v>386</v>
      </c>
      <c r="B1" s="183"/>
      <c r="C1" s="183"/>
    </row>
    <row r="2" spans="1:3" ht="26.25" customHeight="1">
      <c r="A2" s="181" t="s">
        <v>657</v>
      </c>
      <c r="B2" s="181"/>
      <c r="C2" s="181"/>
    </row>
    <row r="3" spans="1:3" ht="18.75" customHeight="1">
      <c r="A3" s="73"/>
      <c r="B3" s="76"/>
      <c r="C3" s="76"/>
    </row>
    <row r="4" ht="23.25" customHeight="1">
      <c r="A4" s="3" t="s">
        <v>675</v>
      </c>
    </row>
    <row r="5" spans="1:3" ht="25.5">
      <c r="A5" s="43" t="s">
        <v>629</v>
      </c>
      <c r="B5" s="2" t="s">
        <v>30</v>
      </c>
      <c r="C5" s="72" t="s">
        <v>649</v>
      </c>
    </row>
    <row r="6" spans="1:3" ht="15">
      <c r="A6" s="11" t="s">
        <v>370</v>
      </c>
      <c r="B6" s="5" t="s">
        <v>142</v>
      </c>
      <c r="C6" s="27"/>
    </row>
    <row r="7" spans="1:3" ht="15">
      <c r="A7" s="11" t="s">
        <v>371</v>
      </c>
      <c r="B7" s="5" t="s">
        <v>142</v>
      </c>
      <c r="C7" s="101"/>
    </row>
    <row r="8" spans="1:3" ht="15">
      <c r="A8" s="11" t="s">
        <v>372</v>
      </c>
      <c r="B8" s="5" t="s">
        <v>142</v>
      </c>
      <c r="C8" s="101"/>
    </row>
    <row r="9" spans="1:3" ht="15">
      <c r="A9" s="11" t="s">
        <v>373</v>
      </c>
      <c r="B9" s="5" t="s">
        <v>142</v>
      </c>
      <c r="C9" s="101"/>
    </row>
    <row r="10" spans="1:3" ht="15">
      <c r="A10" s="12" t="s">
        <v>374</v>
      </c>
      <c r="B10" s="5" t="s">
        <v>142</v>
      </c>
      <c r="C10" s="101"/>
    </row>
    <row r="11" spans="1:3" ht="15">
      <c r="A11" s="12" t="s">
        <v>375</v>
      </c>
      <c r="B11" s="5" t="s">
        <v>142</v>
      </c>
      <c r="C11" s="101"/>
    </row>
    <row r="12" spans="1:3" ht="15">
      <c r="A12" s="14" t="s">
        <v>653</v>
      </c>
      <c r="B12" s="13" t="s">
        <v>142</v>
      </c>
      <c r="C12" s="123">
        <f>SUM(C6:C11)</f>
        <v>0</v>
      </c>
    </row>
    <row r="13" spans="1:3" ht="15">
      <c r="A13" s="11" t="s">
        <v>376</v>
      </c>
      <c r="B13" s="5" t="s">
        <v>143</v>
      </c>
      <c r="C13" s="101"/>
    </row>
    <row r="14" spans="1:3" ht="15">
      <c r="A14" s="15" t="s">
        <v>652</v>
      </c>
      <c r="B14" s="13" t="s">
        <v>143</v>
      </c>
      <c r="C14" s="123">
        <f>SUM(C13)</f>
        <v>0</v>
      </c>
    </row>
    <row r="15" spans="1:3" ht="15">
      <c r="A15" s="11" t="s">
        <v>377</v>
      </c>
      <c r="B15" s="5" t="s">
        <v>144</v>
      </c>
      <c r="C15" s="101"/>
    </row>
    <row r="16" spans="1:3" ht="15">
      <c r="A16" s="11" t="s">
        <v>378</v>
      </c>
      <c r="B16" s="5" t="s">
        <v>144</v>
      </c>
      <c r="C16" s="101"/>
    </row>
    <row r="17" spans="1:3" ht="15">
      <c r="A17" s="12" t="s">
        <v>379</v>
      </c>
      <c r="B17" s="5" t="s">
        <v>144</v>
      </c>
      <c r="C17" s="101"/>
    </row>
    <row r="18" spans="1:3" ht="15">
      <c r="A18" s="12" t="s">
        <v>380</v>
      </c>
      <c r="B18" s="5" t="s">
        <v>144</v>
      </c>
      <c r="C18" s="101"/>
    </row>
    <row r="19" spans="1:3" ht="15">
      <c r="A19" s="12" t="s">
        <v>381</v>
      </c>
      <c r="B19" s="5" t="s">
        <v>144</v>
      </c>
      <c r="C19" s="101"/>
    </row>
    <row r="20" spans="1:3" ht="30">
      <c r="A20" s="16" t="s">
        <v>382</v>
      </c>
      <c r="B20" s="5" t="s">
        <v>144</v>
      </c>
      <c r="C20" s="101"/>
    </row>
    <row r="21" spans="1:3" ht="15">
      <c r="A21" s="10" t="s">
        <v>651</v>
      </c>
      <c r="B21" s="13" t="s">
        <v>144</v>
      </c>
      <c r="C21" s="123">
        <f>SUM(C15:C20)</f>
        <v>0</v>
      </c>
    </row>
    <row r="22" spans="1:3" ht="15">
      <c r="A22" s="11" t="s">
        <v>383</v>
      </c>
      <c r="B22" s="5" t="s">
        <v>145</v>
      </c>
      <c r="C22" s="101"/>
    </row>
    <row r="23" spans="1:3" ht="15">
      <c r="A23" s="11" t="s">
        <v>384</v>
      </c>
      <c r="B23" s="5" t="s">
        <v>145</v>
      </c>
      <c r="C23" s="101">
        <v>730</v>
      </c>
    </row>
    <row r="24" spans="1:3" ht="15">
      <c r="A24" s="10" t="s">
        <v>650</v>
      </c>
      <c r="B24" s="7" t="s">
        <v>145</v>
      </c>
      <c r="C24" s="123">
        <f>SUM(C23)</f>
        <v>730</v>
      </c>
    </row>
    <row r="25" spans="1:3" ht="15">
      <c r="A25" s="11" t="s">
        <v>385</v>
      </c>
      <c r="B25" s="5" t="s">
        <v>146</v>
      </c>
      <c r="C25" s="101"/>
    </row>
    <row r="26" spans="1:3" ht="15">
      <c r="A26" s="11" t="s">
        <v>387</v>
      </c>
      <c r="B26" s="5" t="s">
        <v>146</v>
      </c>
      <c r="C26" s="101"/>
    </row>
    <row r="27" spans="1:3" ht="15">
      <c r="A27" s="12" t="s">
        <v>388</v>
      </c>
      <c r="B27" s="5" t="s">
        <v>146</v>
      </c>
      <c r="C27" s="101"/>
    </row>
    <row r="28" spans="1:3" ht="15">
      <c r="A28" s="12" t="s">
        <v>389</v>
      </c>
      <c r="B28" s="5" t="s">
        <v>146</v>
      </c>
      <c r="C28" s="101"/>
    </row>
    <row r="29" spans="1:3" ht="15">
      <c r="A29" s="12" t="s">
        <v>390</v>
      </c>
      <c r="B29" s="5" t="s">
        <v>146</v>
      </c>
      <c r="C29" s="101">
        <v>12411</v>
      </c>
    </row>
    <row r="30" spans="1:3" ht="15">
      <c r="A30" s="12" t="s">
        <v>391</v>
      </c>
      <c r="B30" s="5" t="s">
        <v>146</v>
      </c>
      <c r="C30" s="101"/>
    </row>
    <row r="31" spans="1:3" ht="15">
      <c r="A31" s="12" t="s">
        <v>392</v>
      </c>
      <c r="B31" s="5" t="s">
        <v>146</v>
      </c>
      <c r="C31" s="101"/>
    </row>
    <row r="32" spans="1:3" ht="15">
      <c r="A32" s="12" t="s">
        <v>393</v>
      </c>
      <c r="B32" s="5" t="s">
        <v>146</v>
      </c>
      <c r="C32" s="101"/>
    </row>
    <row r="33" spans="1:3" ht="15">
      <c r="A33" s="12" t="s">
        <v>394</v>
      </c>
      <c r="B33" s="5" t="s">
        <v>146</v>
      </c>
      <c r="C33" s="101"/>
    </row>
    <row r="34" spans="1:3" ht="15">
      <c r="A34" s="12" t="s">
        <v>395</v>
      </c>
      <c r="B34" s="5" t="s">
        <v>146</v>
      </c>
      <c r="C34" s="101"/>
    </row>
    <row r="35" spans="1:3" ht="30">
      <c r="A35" s="12" t="s">
        <v>396</v>
      </c>
      <c r="B35" s="5" t="s">
        <v>146</v>
      </c>
      <c r="C35" s="101"/>
    </row>
    <row r="36" spans="1:3" ht="30">
      <c r="A36" s="12" t="s">
        <v>397</v>
      </c>
      <c r="B36" s="5" t="s">
        <v>146</v>
      </c>
      <c r="C36" s="101"/>
    </row>
    <row r="37" spans="1:3" ht="15">
      <c r="A37" s="10" t="s">
        <v>398</v>
      </c>
      <c r="B37" s="13" t="s">
        <v>146</v>
      </c>
      <c r="C37" s="123">
        <f>SUM(C25:C36)</f>
        <v>12411</v>
      </c>
    </row>
    <row r="38" spans="1:3" ht="15.75">
      <c r="A38" s="17" t="s">
        <v>399</v>
      </c>
      <c r="B38" s="8" t="s">
        <v>147</v>
      </c>
      <c r="C38" s="123">
        <f>C12+C14+C21+C24+C37</f>
        <v>13141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>
    <oddHeader>&amp;R22.sz.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15"/>
  <sheetViews>
    <sheetView zoomScalePageLayoutView="0" workbookViewId="0" topLeftCell="A88">
      <selection activeCell="A8" sqref="A8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103" customWidth="1"/>
  </cols>
  <sheetData>
    <row r="1" spans="1:3" ht="27" customHeight="1">
      <c r="A1" s="178" t="s">
        <v>386</v>
      </c>
      <c r="B1" s="179"/>
      <c r="C1" s="179"/>
    </row>
    <row r="2" spans="1:3" ht="27" customHeight="1">
      <c r="A2" s="182" t="s">
        <v>730</v>
      </c>
      <c r="B2" s="179"/>
      <c r="C2" s="179"/>
    </row>
    <row r="3" spans="1:3" ht="19.5" customHeight="1">
      <c r="A3" s="63"/>
      <c r="B3" s="64"/>
      <c r="C3" s="156"/>
    </row>
    <row r="4" ht="15">
      <c r="A4" s="3" t="s">
        <v>675</v>
      </c>
    </row>
    <row r="5" spans="1:3" ht="25.5">
      <c r="A5" s="43" t="s">
        <v>629</v>
      </c>
      <c r="B5" s="2" t="s">
        <v>30</v>
      </c>
      <c r="C5" s="157" t="s">
        <v>649</v>
      </c>
    </row>
    <row r="6" spans="1:3" ht="15">
      <c r="A6" s="12" t="s">
        <v>543</v>
      </c>
      <c r="B6" s="5" t="s">
        <v>153</v>
      </c>
      <c r="C6" s="101"/>
    </row>
    <row r="7" spans="1:3" ht="15">
      <c r="A7" s="12" t="s">
        <v>544</v>
      </c>
      <c r="B7" s="5" t="s">
        <v>153</v>
      </c>
      <c r="C7" s="101"/>
    </row>
    <row r="8" spans="1:3" ht="15">
      <c r="A8" s="12" t="s">
        <v>545</v>
      </c>
      <c r="B8" s="5" t="s">
        <v>153</v>
      </c>
      <c r="C8" s="101"/>
    </row>
    <row r="9" spans="1:3" ht="15">
      <c r="A9" s="12" t="s">
        <v>546</v>
      </c>
      <c r="B9" s="5" t="s">
        <v>153</v>
      </c>
      <c r="C9" s="101"/>
    </row>
    <row r="10" spans="1:3" ht="15">
      <c r="A10" s="12" t="s">
        <v>547</v>
      </c>
      <c r="B10" s="5" t="s">
        <v>153</v>
      </c>
      <c r="C10" s="101"/>
    </row>
    <row r="11" spans="1:3" ht="15">
      <c r="A11" s="12" t="s">
        <v>548</v>
      </c>
      <c r="B11" s="5" t="s">
        <v>153</v>
      </c>
      <c r="C11" s="101"/>
    </row>
    <row r="12" spans="1:3" ht="15">
      <c r="A12" s="12" t="s">
        <v>549</v>
      </c>
      <c r="B12" s="5" t="s">
        <v>153</v>
      </c>
      <c r="C12" s="101"/>
    </row>
    <row r="13" spans="1:3" ht="15">
      <c r="A13" s="12" t="s">
        <v>550</v>
      </c>
      <c r="B13" s="5" t="s">
        <v>153</v>
      </c>
      <c r="C13" s="101"/>
    </row>
    <row r="14" spans="1:3" ht="15">
      <c r="A14" s="12" t="s">
        <v>551</v>
      </c>
      <c r="B14" s="5" t="s">
        <v>153</v>
      </c>
      <c r="C14" s="101"/>
    </row>
    <row r="15" spans="1:3" ht="15">
      <c r="A15" s="12" t="s">
        <v>552</v>
      </c>
      <c r="B15" s="5" t="s">
        <v>153</v>
      </c>
      <c r="C15" s="101"/>
    </row>
    <row r="16" spans="1:3" ht="25.5">
      <c r="A16" s="10" t="s">
        <v>400</v>
      </c>
      <c r="B16" s="7" t="s">
        <v>153</v>
      </c>
      <c r="C16" s="101"/>
    </row>
    <row r="17" spans="1:3" ht="15">
      <c r="A17" s="12" t="s">
        <v>543</v>
      </c>
      <c r="B17" s="5" t="s">
        <v>154</v>
      </c>
      <c r="C17" s="101"/>
    </row>
    <row r="18" spans="1:3" ht="15">
      <c r="A18" s="12" t="s">
        <v>544</v>
      </c>
      <c r="B18" s="5" t="s">
        <v>154</v>
      </c>
      <c r="C18" s="101"/>
    </row>
    <row r="19" spans="1:3" ht="15">
      <c r="A19" s="12" t="s">
        <v>545</v>
      </c>
      <c r="B19" s="5" t="s">
        <v>154</v>
      </c>
      <c r="C19" s="101"/>
    </row>
    <row r="20" spans="1:3" ht="15">
      <c r="A20" s="12" t="s">
        <v>546</v>
      </c>
      <c r="B20" s="5" t="s">
        <v>154</v>
      </c>
      <c r="C20" s="101"/>
    </row>
    <row r="21" spans="1:3" ht="15">
      <c r="A21" s="12" t="s">
        <v>547</v>
      </c>
      <c r="B21" s="5" t="s">
        <v>154</v>
      </c>
      <c r="C21" s="101"/>
    </row>
    <row r="22" spans="1:3" ht="15">
      <c r="A22" s="12" t="s">
        <v>548</v>
      </c>
      <c r="B22" s="5" t="s">
        <v>154</v>
      </c>
      <c r="C22" s="101"/>
    </row>
    <row r="23" spans="1:3" ht="15">
      <c r="A23" s="12" t="s">
        <v>549</v>
      </c>
      <c r="B23" s="5" t="s">
        <v>154</v>
      </c>
      <c r="C23" s="101"/>
    </row>
    <row r="24" spans="1:3" ht="15">
      <c r="A24" s="12" t="s">
        <v>550</v>
      </c>
      <c r="B24" s="5" t="s">
        <v>154</v>
      </c>
      <c r="C24" s="101"/>
    </row>
    <row r="25" spans="1:3" ht="15">
      <c r="A25" s="12" t="s">
        <v>551</v>
      </c>
      <c r="B25" s="5" t="s">
        <v>154</v>
      </c>
      <c r="C25" s="101"/>
    </row>
    <row r="26" spans="1:3" ht="15">
      <c r="A26" s="12" t="s">
        <v>552</v>
      </c>
      <c r="B26" s="5" t="s">
        <v>154</v>
      </c>
      <c r="C26" s="101"/>
    </row>
    <row r="27" spans="1:3" ht="25.5">
      <c r="A27" s="10" t="s">
        <v>401</v>
      </c>
      <c r="B27" s="7" t="s">
        <v>154</v>
      </c>
      <c r="C27" s="101"/>
    </row>
    <row r="28" spans="1:3" ht="15">
      <c r="A28" s="12" t="s">
        <v>543</v>
      </c>
      <c r="B28" s="5" t="s">
        <v>155</v>
      </c>
      <c r="C28" s="101"/>
    </row>
    <row r="29" spans="1:3" ht="15">
      <c r="A29" s="12" t="s">
        <v>544</v>
      </c>
      <c r="B29" s="5" t="s">
        <v>155</v>
      </c>
      <c r="C29" s="101"/>
    </row>
    <row r="30" spans="1:3" ht="15">
      <c r="A30" s="12" t="s">
        <v>545</v>
      </c>
      <c r="B30" s="5" t="s">
        <v>155</v>
      </c>
      <c r="C30" s="101"/>
    </row>
    <row r="31" spans="1:3" ht="15">
      <c r="A31" s="12" t="s">
        <v>546</v>
      </c>
      <c r="B31" s="5" t="s">
        <v>155</v>
      </c>
      <c r="C31" s="101"/>
    </row>
    <row r="32" spans="1:3" ht="15">
      <c r="A32" s="12" t="s">
        <v>547</v>
      </c>
      <c r="B32" s="5" t="s">
        <v>155</v>
      </c>
      <c r="C32" s="101"/>
    </row>
    <row r="33" spans="1:3" ht="15">
      <c r="A33" s="12" t="s">
        <v>548</v>
      </c>
      <c r="B33" s="5" t="s">
        <v>155</v>
      </c>
      <c r="C33" s="101"/>
    </row>
    <row r="34" spans="1:3" ht="15">
      <c r="A34" s="12" t="s">
        <v>549</v>
      </c>
      <c r="B34" s="5" t="s">
        <v>155</v>
      </c>
      <c r="C34" s="101">
        <v>4390000</v>
      </c>
    </row>
    <row r="35" spans="1:3" ht="15">
      <c r="A35" s="12" t="s">
        <v>550</v>
      </c>
      <c r="B35" s="5" t="s">
        <v>155</v>
      </c>
      <c r="C35" s="101"/>
    </row>
    <row r="36" spans="1:3" ht="15">
      <c r="A36" s="12" t="s">
        <v>551</v>
      </c>
      <c r="B36" s="5" t="s">
        <v>155</v>
      </c>
      <c r="C36" s="101"/>
    </row>
    <row r="37" spans="1:3" ht="15">
      <c r="A37" s="12" t="s">
        <v>552</v>
      </c>
      <c r="B37" s="5" t="s">
        <v>155</v>
      </c>
      <c r="C37" s="101"/>
    </row>
    <row r="38" spans="1:3" ht="15">
      <c r="A38" s="10" t="s">
        <v>402</v>
      </c>
      <c r="B38" s="7" t="s">
        <v>155</v>
      </c>
      <c r="C38" s="101">
        <v>4390000</v>
      </c>
    </row>
    <row r="39" spans="1:3" ht="15">
      <c r="A39" s="12" t="s">
        <v>553</v>
      </c>
      <c r="B39" s="4" t="s">
        <v>157</v>
      </c>
      <c r="C39" s="101"/>
    </row>
    <row r="40" spans="1:3" ht="15">
      <c r="A40" s="12" t="s">
        <v>554</v>
      </c>
      <c r="B40" s="4" t="s">
        <v>157</v>
      </c>
      <c r="C40" s="101"/>
    </row>
    <row r="41" spans="1:3" ht="15">
      <c r="A41" s="12" t="s">
        <v>555</v>
      </c>
      <c r="B41" s="4" t="s">
        <v>157</v>
      </c>
      <c r="C41" s="101">
        <v>2600000</v>
      </c>
    </row>
    <row r="42" spans="1:3" ht="15">
      <c r="A42" s="4" t="s">
        <v>556</v>
      </c>
      <c r="B42" s="4" t="s">
        <v>157</v>
      </c>
      <c r="C42" s="101"/>
    </row>
    <row r="43" spans="1:3" ht="15">
      <c r="A43" s="4" t="s">
        <v>557</v>
      </c>
      <c r="B43" s="4" t="s">
        <v>157</v>
      </c>
      <c r="C43" s="101"/>
    </row>
    <row r="44" spans="1:3" ht="15">
      <c r="A44" s="4" t="s">
        <v>558</v>
      </c>
      <c r="B44" s="4" t="s">
        <v>157</v>
      </c>
      <c r="C44" s="101"/>
    </row>
    <row r="45" spans="1:3" ht="15">
      <c r="A45" s="12" t="s">
        <v>559</v>
      </c>
      <c r="B45" s="4" t="s">
        <v>157</v>
      </c>
      <c r="C45" s="101"/>
    </row>
    <row r="46" spans="1:3" ht="15">
      <c r="A46" s="12" t="s">
        <v>560</v>
      </c>
      <c r="B46" s="4" t="s">
        <v>157</v>
      </c>
      <c r="C46" s="101"/>
    </row>
    <row r="47" spans="1:3" ht="15">
      <c r="A47" s="12" t="s">
        <v>561</v>
      </c>
      <c r="B47" s="4" t="s">
        <v>157</v>
      </c>
      <c r="C47" s="101"/>
    </row>
    <row r="48" spans="1:3" ht="15">
      <c r="A48" s="12" t="s">
        <v>562</v>
      </c>
      <c r="B48" s="4" t="s">
        <v>157</v>
      </c>
      <c r="C48" s="101"/>
    </row>
    <row r="49" spans="1:3" ht="25.5">
      <c r="A49" s="10" t="s">
        <v>403</v>
      </c>
      <c r="B49" s="7" t="s">
        <v>157</v>
      </c>
      <c r="C49" s="123">
        <f>SUM(C41:C48)</f>
        <v>2600000</v>
      </c>
    </row>
    <row r="50" spans="1:3" ht="15">
      <c r="A50" s="12" t="s">
        <v>553</v>
      </c>
      <c r="B50" s="4" t="s">
        <v>162</v>
      </c>
      <c r="C50" s="101"/>
    </row>
    <row r="51" spans="1:3" ht="15">
      <c r="A51" s="12" t="s">
        <v>554</v>
      </c>
      <c r="B51" s="4" t="s">
        <v>162</v>
      </c>
      <c r="C51" s="101">
        <v>7430000</v>
      </c>
    </row>
    <row r="52" spans="1:3" ht="15">
      <c r="A52" s="12" t="s">
        <v>555</v>
      </c>
      <c r="B52" s="4" t="s">
        <v>162</v>
      </c>
      <c r="C52" s="101"/>
    </row>
    <row r="53" spans="1:3" ht="15">
      <c r="A53" s="4" t="s">
        <v>556</v>
      </c>
      <c r="B53" s="4" t="s">
        <v>162</v>
      </c>
      <c r="C53" s="101"/>
    </row>
    <row r="54" spans="1:3" ht="15">
      <c r="A54" s="4" t="s">
        <v>557</v>
      </c>
      <c r="B54" s="4" t="s">
        <v>162</v>
      </c>
      <c r="C54" s="101"/>
    </row>
    <row r="55" spans="1:3" ht="15">
      <c r="A55" s="4" t="s">
        <v>558</v>
      </c>
      <c r="B55" s="4" t="s">
        <v>162</v>
      </c>
      <c r="C55" s="101"/>
    </row>
    <row r="56" spans="1:3" ht="15">
      <c r="A56" s="12" t="s">
        <v>559</v>
      </c>
      <c r="B56" s="4" t="s">
        <v>162</v>
      </c>
      <c r="C56" s="101"/>
    </row>
    <row r="57" spans="1:3" ht="15">
      <c r="A57" s="12" t="s">
        <v>563</v>
      </c>
      <c r="B57" s="4" t="s">
        <v>162</v>
      </c>
      <c r="C57" s="101"/>
    </row>
    <row r="58" spans="1:3" ht="15">
      <c r="A58" s="12" t="s">
        <v>561</v>
      </c>
      <c r="B58" s="4" t="s">
        <v>162</v>
      </c>
      <c r="C58" s="101"/>
    </row>
    <row r="59" spans="1:3" ht="15">
      <c r="A59" s="12" t="s">
        <v>562</v>
      </c>
      <c r="B59" s="4" t="s">
        <v>162</v>
      </c>
      <c r="C59" s="101"/>
    </row>
    <row r="60" spans="1:3" ht="15">
      <c r="A60" s="14" t="s">
        <v>404</v>
      </c>
      <c r="B60" s="7" t="s">
        <v>162</v>
      </c>
      <c r="C60" s="123">
        <f>SUM(C50:C59)</f>
        <v>7430000</v>
      </c>
    </row>
    <row r="61" spans="1:3" ht="15">
      <c r="A61" s="12" t="s">
        <v>543</v>
      </c>
      <c r="B61" s="5" t="s">
        <v>190</v>
      </c>
      <c r="C61" s="101"/>
    </row>
    <row r="62" spans="1:3" ht="15">
      <c r="A62" s="12" t="s">
        <v>544</v>
      </c>
      <c r="B62" s="5" t="s">
        <v>190</v>
      </c>
      <c r="C62" s="101"/>
    </row>
    <row r="63" spans="1:3" ht="15">
      <c r="A63" s="12" t="s">
        <v>545</v>
      </c>
      <c r="B63" s="5" t="s">
        <v>190</v>
      </c>
      <c r="C63" s="101"/>
    </row>
    <row r="64" spans="1:3" ht="15">
      <c r="A64" s="12" t="s">
        <v>546</v>
      </c>
      <c r="B64" s="5" t="s">
        <v>190</v>
      </c>
      <c r="C64" s="101"/>
    </row>
    <row r="65" spans="1:3" ht="15">
      <c r="A65" s="12" t="s">
        <v>547</v>
      </c>
      <c r="B65" s="5" t="s">
        <v>190</v>
      </c>
      <c r="C65" s="101"/>
    </row>
    <row r="66" spans="1:3" ht="15">
      <c r="A66" s="12" t="s">
        <v>548</v>
      </c>
      <c r="B66" s="5" t="s">
        <v>190</v>
      </c>
      <c r="C66" s="101"/>
    </row>
    <row r="67" spans="1:3" ht="15">
      <c r="A67" s="12" t="s">
        <v>549</v>
      </c>
      <c r="B67" s="5" t="s">
        <v>190</v>
      </c>
      <c r="C67" s="101"/>
    </row>
    <row r="68" spans="1:3" ht="15">
      <c r="A68" s="12" t="s">
        <v>550</v>
      </c>
      <c r="B68" s="5" t="s">
        <v>190</v>
      </c>
      <c r="C68" s="101"/>
    </row>
    <row r="69" spans="1:3" ht="15">
      <c r="A69" s="12" t="s">
        <v>551</v>
      </c>
      <c r="B69" s="5" t="s">
        <v>190</v>
      </c>
      <c r="C69" s="101"/>
    </row>
    <row r="70" spans="1:3" ht="15">
      <c r="A70" s="12" t="s">
        <v>552</v>
      </c>
      <c r="B70" s="5" t="s">
        <v>190</v>
      </c>
      <c r="C70" s="101"/>
    </row>
    <row r="71" spans="1:3" ht="25.5">
      <c r="A71" s="10" t="s">
        <v>413</v>
      </c>
      <c r="B71" s="7" t="s">
        <v>190</v>
      </c>
      <c r="C71" s="101"/>
    </row>
    <row r="72" spans="1:3" ht="15">
      <c r="A72" s="12" t="s">
        <v>543</v>
      </c>
      <c r="B72" s="5" t="s">
        <v>191</v>
      </c>
      <c r="C72" s="101"/>
    </row>
    <row r="73" spans="1:3" ht="15">
      <c r="A73" s="12" t="s">
        <v>544</v>
      </c>
      <c r="B73" s="5" t="s">
        <v>191</v>
      </c>
      <c r="C73" s="101"/>
    </row>
    <row r="74" spans="1:3" ht="15">
      <c r="A74" s="12" t="s">
        <v>545</v>
      </c>
      <c r="B74" s="5" t="s">
        <v>191</v>
      </c>
      <c r="C74" s="101"/>
    </row>
    <row r="75" spans="1:3" ht="15">
      <c r="A75" s="12" t="s">
        <v>546</v>
      </c>
      <c r="B75" s="5" t="s">
        <v>191</v>
      </c>
      <c r="C75" s="101"/>
    </row>
    <row r="76" spans="1:3" ht="15">
      <c r="A76" s="12" t="s">
        <v>547</v>
      </c>
      <c r="B76" s="5" t="s">
        <v>191</v>
      </c>
      <c r="C76" s="101"/>
    </row>
    <row r="77" spans="1:3" ht="15">
      <c r="A77" s="12" t="s">
        <v>548</v>
      </c>
      <c r="B77" s="5" t="s">
        <v>191</v>
      </c>
      <c r="C77" s="101"/>
    </row>
    <row r="78" spans="1:3" ht="15">
      <c r="A78" s="12" t="s">
        <v>549</v>
      </c>
      <c r="B78" s="5" t="s">
        <v>191</v>
      </c>
      <c r="C78" s="101"/>
    </row>
    <row r="79" spans="1:3" ht="15">
      <c r="A79" s="12" t="s">
        <v>550</v>
      </c>
      <c r="B79" s="5" t="s">
        <v>191</v>
      </c>
      <c r="C79" s="101"/>
    </row>
    <row r="80" spans="1:3" ht="15">
      <c r="A80" s="12" t="s">
        <v>551</v>
      </c>
      <c r="B80" s="5" t="s">
        <v>191</v>
      </c>
      <c r="C80" s="101"/>
    </row>
    <row r="81" spans="1:3" ht="15">
      <c r="A81" s="12" t="s">
        <v>552</v>
      </c>
      <c r="B81" s="5" t="s">
        <v>191</v>
      </c>
      <c r="C81" s="101"/>
    </row>
    <row r="82" spans="1:3" ht="25.5">
      <c r="A82" s="10" t="s">
        <v>412</v>
      </c>
      <c r="B82" s="7" t="s">
        <v>191</v>
      </c>
      <c r="C82" s="101"/>
    </row>
    <row r="83" spans="1:3" ht="15">
      <c r="A83" s="12" t="s">
        <v>543</v>
      </c>
      <c r="B83" s="5" t="s">
        <v>192</v>
      </c>
      <c r="C83" s="101"/>
    </row>
    <row r="84" spans="1:3" ht="15">
      <c r="A84" s="12" t="s">
        <v>544</v>
      </c>
      <c r="B84" s="5" t="s">
        <v>192</v>
      </c>
      <c r="C84" s="101"/>
    </row>
    <row r="85" spans="1:3" ht="15">
      <c r="A85" s="12" t="s">
        <v>545</v>
      </c>
      <c r="B85" s="5" t="s">
        <v>192</v>
      </c>
      <c r="C85" s="101"/>
    </row>
    <row r="86" spans="1:3" ht="15">
      <c r="A86" s="12" t="s">
        <v>546</v>
      </c>
      <c r="B86" s="5" t="s">
        <v>192</v>
      </c>
      <c r="C86" s="101"/>
    </row>
    <row r="87" spans="1:3" ht="15">
      <c r="A87" s="12" t="s">
        <v>547</v>
      </c>
      <c r="B87" s="5" t="s">
        <v>192</v>
      </c>
      <c r="C87" s="101"/>
    </row>
    <row r="88" spans="1:3" ht="15">
      <c r="A88" s="12" t="s">
        <v>548</v>
      </c>
      <c r="B88" s="5" t="s">
        <v>192</v>
      </c>
      <c r="C88" s="101"/>
    </row>
    <row r="89" spans="1:3" ht="15">
      <c r="A89" s="12" t="s">
        <v>549</v>
      </c>
      <c r="B89" s="5" t="s">
        <v>192</v>
      </c>
      <c r="C89" s="101"/>
    </row>
    <row r="90" spans="1:3" ht="15">
      <c r="A90" s="12" t="s">
        <v>550</v>
      </c>
      <c r="B90" s="5" t="s">
        <v>192</v>
      </c>
      <c r="C90" s="101"/>
    </row>
    <row r="91" spans="1:3" ht="15">
      <c r="A91" s="12" t="s">
        <v>551</v>
      </c>
      <c r="B91" s="5" t="s">
        <v>192</v>
      </c>
      <c r="C91" s="101"/>
    </row>
    <row r="92" spans="1:3" ht="15">
      <c r="A92" s="12" t="s">
        <v>552</v>
      </c>
      <c r="B92" s="5" t="s">
        <v>192</v>
      </c>
      <c r="C92" s="101"/>
    </row>
    <row r="93" spans="1:3" ht="15">
      <c r="A93" s="10" t="s">
        <v>411</v>
      </c>
      <c r="B93" s="7" t="s">
        <v>192</v>
      </c>
      <c r="C93" s="101">
        <f>SUM(C83:C92)</f>
        <v>0</v>
      </c>
    </row>
    <row r="94" spans="1:3" ht="15">
      <c r="A94" s="12" t="s">
        <v>553</v>
      </c>
      <c r="B94" s="4" t="s">
        <v>194</v>
      </c>
      <c r="C94" s="101"/>
    </row>
    <row r="95" spans="1:3" ht="15">
      <c r="A95" s="12" t="s">
        <v>554</v>
      </c>
      <c r="B95" s="5" t="s">
        <v>194</v>
      </c>
      <c r="C95" s="101"/>
    </row>
    <row r="96" spans="1:3" ht="15">
      <c r="A96" s="12" t="s">
        <v>555</v>
      </c>
      <c r="B96" s="4" t="s">
        <v>194</v>
      </c>
      <c r="C96" s="101"/>
    </row>
    <row r="97" spans="1:3" ht="15">
      <c r="A97" s="4" t="s">
        <v>556</v>
      </c>
      <c r="B97" s="5" t="s">
        <v>194</v>
      </c>
      <c r="C97" s="101"/>
    </row>
    <row r="98" spans="1:3" ht="15">
      <c r="A98" s="4" t="s">
        <v>557</v>
      </c>
      <c r="B98" s="4" t="s">
        <v>194</v>
      </c>
      <c r="C98" s="101"/>
    </row>
    <row r="99" spans="1:3" ht="15">
      <c r="A99" s="4" t="s">
        <v>558</v>
      </c>
      <c r="B99" s="5" t="s">
        <v>194</v>
      </c>
      <c r="C99" s="101"/>
    </row>
    <row r="100" spans="1:3" ht="15">
      <c r="A100" s="12" t="s">
        <v>559</v>
      </c>
      <c r="B100" s="4" t="s">
        <v>194</v>
      </c>
      <c r="C100" s="101"/>
    </row>
    <row r="101" spans="1:3" ht="15">
      <c r="A101" s="12" t="s">
        <v>563</v>
      </c>
      <c r="B101" s="5" t="s">
        <v>194</v>
      </c>
      <c r="C101" s="101"/>
    </row>
    <row r="102" spans="1:3" ht="15">
      <c r="A102" s="12" t="s">
        <v>561</v>
      </c>
      <c r="B102" s="4" t="s">
        <v>194</v>
      </c>
      <c r="C102" s="101"/>
    </row>
    <row r="103" spans="1:3" ht="15">
      <c r="A103" s="12" t="s">
        <v>562</v>
      </c>
      <c r="B103" s="5" t="s">
        <v>194</v>
      </c>
      <c r="C103" s="101"/>
    </row>
    <row r="104" spans="1:3" ht="25.5">
      <c r="A104" s="10" t="s">
        <v>410</v>
      </c>
      <c r="B104" s="7" t="s">
        <v>194</v>
      </c>
      <c r="C104" s="101">
        <f>SUM(C94:C103)</f>
        <v>0</v>
      </c>
    </row>
    <row r="105" spans="1:3" ht="15">
      <c r="A105" s="12" t="s">
        <v>553</v>
      </c>
      <c r="B105" s="4" t="s">
        <v>197</v>
      </c>
      <c r="C105" s="101"/>
    </row>
    <row r="106" spans="1:3" ht="15">
      <c r="A106" s="12" t="s">
        <v>554</v>
      </c>
      <c r="B106" s="4" t="s">
        <v>197</v>
      </c>
      <c r="C106" s="101"/>
    </row>
    <row r="107" spans="1:3" ht="15">
      <c r="A107" s="12" t="s">
        <v>555</v>
      </c>
      <c r="B107" s="4" t="s">
        <v>197</v>
      </c>
      <c r="C107" s="101"/>
    </row>
    <row r="108" spans="1:3" ht="15">
      <c r="A108" s="4" t="s">
        <v>556</v>
      </c>
      <c r="B108" s="4" t="s">
        <v>197</v>
      </c>
      <c r="C108" s="101"/>
    </row>
    <row r="109" spans="1:3" ht="15">
      <c r="A109" s="4" t="s">
        <v>557</v>
      </c>
      <c r="B109" s="4" t="s">
        <v>197</v>
      </c>
      <c r="C109" s="101"/>
    </row>
    <row r="110" spans="1:3" ht="15">
      <c r="A110" s="4" t="s">
        <v>558</v>
      </c>
      <c r="B110" s="4" t="s">
        <v>197</v>
      </c>
      <c r="C110" s="101"/>
    </row>
    <row r="111" spans="1:3" ht="15">
      <c r="A111" s="12" t="s">
        <v>559</v>
      </c>
      <c r="B111" s="4" t="s">
        <v>197</v>
      </c>
      <c r="C111" s="101"/>
    </row>
    <row r="112" spans="1:3" ht="15">
      <c r="A112" s="12" t="s">
        <v>563</v>
      </c>
      <c r="B112" s="4" t="s">
        <v>197</v>
      </c>
      <c r="C112" s="101"/>
    </row>
    <row r="113" spans="1:3" ht="15">
      <c r="A113" s="12" t="s">
        <v>561</v>
      </c>
      <c r="B113" s="4" t="s">
        <v>197</v>
      </c>
      <c r="C113" s="101"/>
    </row>
    <row r="114" spans="1:3" ht="15">
      <c r="A114" s="12" t="s">
        <v>562</v>
      </c>
      <c r="B114" s="4" t="s">
        <v>197</v>
      </c>
      <c r="C114" s="101"/>
    </row>
    <row r="115" spans="1:3" ht="15">
      <c r="A115" s="14" t="s">
        <v>444</v>
      </c>
      <c r="B115" s="7" t="s">
        <v>197</v>
      </c>
      <c r="C115" s="101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  <headerFooter>
    <oddHeader>&amp;R23.sz.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15"/>
  <sheetViews>
    <sheetView zoomScalePageLayoutView="0" workbookViewId="0" topLeftCell="A88">
      <selection activeCell="D115" sqref="D115"/>
    </sheetView>
  </sheetViews>
  <sheetFormatPr defaultColWidth="9.140625" defaultRowHeight="15"/>
  <cols>
    <col min="1" max="1" width="82.57421875" style="0" customWidth="1"/>
    <col min="3" max="3" width="16.28125" style="103" customWidth="1"/>
    <col min="4" max="4" width="11.00390625" style="0" bestFit="1" customWidth="1"/>
  </cols>
  <sheetData>
    <row r="1" spans="1:3" ht="27" customHeight="1">
      <c r="A1" s="178" t="s">
        <v>386</v>
      </c>
      <c r="B1" s="179"/>
      <c r="C1" s="179"/>
    </row>
    <row r="2" spans="1:3" ht="25.5" customHeight="1">
      <c r="A2" s="181" t="s">
        <v>655</v>
      </c>
      <c r="B2" s="179"/>
      <c r="C2" s="179"/>
    </row>
    <row r="3" spans="1:3" ht="15.75" customHeight="1">
      <c r="A3" s="63"/>
      <c r="B3" s="64"/>
      <c r="C3" s="156"/>
    </row>
    <row r="4" ht="21" customHeight="1">
      <c r="A4" s="3" t="s">
        <v>634</v>
      </c>
    </row>
    <row r="5" spans="1:3" ht="25.5">
      <c r="A5" s="43" t="s">
        <v>629</v>
      </c>
      <c r="B5" s="2" t="s">
        <v>30</v>
      </c>
      <c r="C5" s="157" t="s">
        <v>649</v>
      </c>
    </row>
    <row r="6" spans="1:3" ht="15">
      <c r="A6" s="12" t="s">
        <v>564</v>
      </c>
      <c r="B6" s="5" t="s">
        <v>257</v>
      </c>
      <c r="C6" s="101"/>
    </row>
    <row r="7" spans="1:3" ht="15">
      <c r="A7" s="12" t="s">
        <v>573</v>
      </c>
      <c r="B7" s="5" t="s">
        <v>257</v>
      </c>
      <c r="C7" s="101"/>
    </row>
    <row r="8" spans="1:3" ht="30">
      <c r="A8" s="12" t="s">
        <v>574</v>
      </c>
      <c r="B8" s="5" t="s">
        <v>257</v>
      </c>
      <c r="C8" s="101"/>
    </row>
    <row r="9" spans="1:3" ht="15">
      <c r="A9" s="12" t="s">
        <v>572</v>
      </c>
      <c r="B9" s="5" t="s">
        <v>257</v>
      </c>
      <c r="C9" s="101"/>
    </row>
    <row r="10" spans="1:3" ht="15">
      <c r="A10" s="12" t="s">
        <v>571</v>
      </c>
      <c r="B10" s="5" t="s">
        <v>257</v>
      </c>
      <c r="C10" s="101"/>
    </row>
    <row r="11" spans="1:3" ht="15">
      <c r="A11" s="12" t="s">
        <v>570</v>
      </c>
      <c r="B11" s="5" t="s">
        <v>257</v>
      </c>
      <c r="C11" s="101"/>
    </row>
    <row r="12" spans="1:3" ht="15">
      <c r="A12" s="12" t="s">
        <v>565</v>
      </c>
      <c r="B12" s="5" t="s">
        <v>257</v>
      </c>
      <c r="C12" s="101"/>
    </row>
    <row r="13" spans="1:3" ht="15">
      <c r="A13" s="12" t="s">
        <v>566</v>
      </c>
      <c r="B13" s="5" t="s">
        <v>257</v>
      </c>
      <c r="C13" s="101"/>
    </row>
    <row r="14" spans="1:3" ht="15">
      <c r="A14" s="12" t="s">
        <v>567</v>
      </c>
      <c r="B14" s="5" t="s">
        <v>257</v>
      </c>
      <c r="C14" s="101"/>
    </row>
    <row r="15" spans="1:3" ht="15">
      <c r="A15" s="12" t="s">
        <v>568</v>
      </c>
      <c r="B15" s="5" t="s">
        <v>257</v>
      </c>
      <c r="C15" s="101"/>
    </row>
    <row r="16" spans="1:3" ht="25.5">
      <c r="A16" s="6" t="s">
        <v>454</v>
      </c>
      <c r="B16" s="7" t="s">
        <v>257</v>
      </c>
      <c r="C16" s="101"/>
    </row>
    <row r="17" spans="1:3" ht="15">
      <c r="A17" s="12" t="s">
        <v>564</v>
      </c>
      <c r="B17" s="5" t="s">
        <v>258</v>
      </c>
      <c r="C17" s="101"/>
    </row>
    <row r="18" spans="1:3" ht="15">
      <c r="A18" s="12" t="s">
        <v>573</v>
      </c>
      <c r="B18" s="5" t="s">
        <v>258</v>
      </c>
      <c r="C18" s="101"/>
    </row>
    <row r="19" spans="1:3" ht="30">
      <c r="A19" s="12" t="s">
        <v>574</v>
      </c>
      <c r="B19" s="5" t="s">
        <v>258</v>
      </c>
      <c r="C19" s="101"/>
    </row>
    <row r="20" spans="1:3" ht="15">
      <c r="A20" s="12" t="s">
        <v>572</v>
      </c>
      <c r="B20" s="5" t="s">
        <v>258</v>
      </c>
      <c r="C20" s="101"/>
    </row>
    <row r="21" spans="1:3" ht="15">
      <c r="A21" s="12" t="s">
        <v>571</v>
      </c>
      <c r="B21" s="5" t="s">
        <v>258</v>
      </c>
      <c r="C21" s="101"/>
    </row>
    <row r="22" spans="1:3" ht="15">
      <c r="A22" s="12" t="s">
        <v>570</v>
      </c>
      <c r="B22" s="5" t="s">
        <v>258</v>
      </c>
      <c r="C22" s="101"/>
    </row>
    <row r="23" spans="1:3" ht="15">
      <c r="A23" s="12" t="s">
        <v>565</v>
      </c>
      <c r="B23" s="5" t="s">
        <v>258</v>
      </c>
      <c r="C23" s="101"/>
    </row>
    <row r="24" spans="1:3" ht="15">
      <c r="A24" s="12" t="s">
        <v>566</v>
      </c>
      <c r="B24" s="5" t="s">
        <v>258</v>
      </c>
      <c r="C24" s="101"/>
    </row>
    <row r="25" spans="1:3" ht="15">
      <c r="A25" s="12" t="s">
        <v>567</v>
      </c>
      <c r="B25" s="5" t="s">
        <v>258</v>
      </c>
      <c r="C25" s="101"/>
    </row>
    <row r="26" spans="1:3" ht="15">
      <c r="A26" s="12" t="s">
        <v>568</v>
      </c>
      <c r="B26" s="5" t="s">
        <v>258</v>
      </c>
      <c r="C26" s="101"/>
    </row>
    <row r="27" spans="1:3" ht="25.5">
      <c r="A27" s="6" t="s">
        <v>511</v>
      </c>
      <c r="B27" s="7" t="s">
        <v>258</v>
      </c>
      <c r="C27" s="101"/>
    </row>
    <row r="28" spans="1:3" ht="15">
      <c r="A28" s="12" t="s">
        <v>564</v>
      </c>
      <c r="B28" s="5" t="s">
        <v>259</v>
      </c>
      <c r="C28" s="101"/>
    </row>
    <row r="29" spans="1:3" ht="15">
      <c r="A29" s="12" t="s">
        <v>573</v>
      </c>
      <c r="B29" s="5" t="s">
        <v>259</v>
      </c>
      <c r="C29" s="101"/>
    </row>
    <row r="30" spans="1:3" ht="30">
      <c r="A30" s="12" t="s">
        <v>574</v>
      </c>
      <c r="B30" s="5" t="s">
        <v>259</v>
      </c>
      <c r="C30" s="101"/>
    </row>
    <row r="31" spans="1:3" ht="15">
      <c r="A31" s="12" t="s">
        <v>572</v>
      </c>
      <c r="B31" s="5" t="s">
        <v>259</v>
      </c>
      <c r="C31" s="101"/>
    </row>
    <row r="32" spans="1:3" ht="15">
      <c r="A32" s="12" t="s">
        <v>571</v>
      </c>
      <c r="B32" s="5" t="s">
        <v>259</v>
      </c>
      <c r="C32" s="101">
        <f>5026+5847</f>
        <v>10873</v>
      </c>
    </row>
    <row r="33" spans="1:3" ht="15">
      <c r="A33" s="12" t="s">
        <v>570</v>
      </c>
      <c r="B33" s="5" t="s">
        <v>259</v>
      </c>
      <c r="C33" s="101">
        <v>16619</v>
      </c>
    </row>
    <row r="34" spans="1:3" ht="15">
      <c r="A34" s="12" t="s">
        <v>565</v>
      </c>
      <c r="B34" s="5" t="s">
        <v>259</v>
      </c>
      <c r="C34" s="101">
        <v>10238</v>
      </c>
    </row>
    <row r="35" spans="1:3" ht="15">
      <c r="A35" s="12" t="s">
        <v>566</v>
      </c>
      <c r="B35" s="5" t="s">
        <v>259</v>
      </c>
      <c r="C35" s="101">
        <v>2500</v>
      </c>
    </row>
    <row r="36" spans="1:3" ht="15">
      <c r="A36" s="12" t="s">
        <v>567</v>
      </c>
      <c r="B36" s="5" t="s">
        <v>259</v>
      </c>
      <c r="C36" s="101"/>
    </row>
    <row r="37" spans="1:3" ht="15">
      <c r="A37" s="12" t="s">
        <v>568</v>
      </c>
      <c r="B37" s="5" t="s">
        <v>259</v>
      </c>
      <c r="C37" s="101"/>
    </row>
    <row r="38" spans="1:3" ht="15">
      <c r="A38" s="6" t="s">
        <v>510</v>
      </c>
      <c r="B38" s="7" t="s">
        <v>259</v>
      </c>
      <c r="C38" s="123">
        <f>SUM(C30:C37)</f>
        <v>40230</v>
      </c>
    </row>
    <row r="39" spans="1:3" ht="15">
      <c r="A39" s="12" t="s">
        <v>564</v>
      </c>
      <c r="B39" s="5" t="s">
        <v>265</v>
      </c>
      <c r="C39" s="101"/>
    </row>
    <row r="40" spans="1:3" ht="15">
      <c r="A40" s="12" t="s">
        <v>573</v>
      </c>
      <c r="B40" s="5" t="s">
        <v>265</v>
      </c>
      <c r="C40" s="101"/>
    </row>
    <row r="41" spans="1:3" ht="30">
      <c r="A41" s="12" t="s">
        <v>574</v>
      </c>
      <c r="B41" s="5" t="s">
        <v>265</v>
      </c>
      <c r="C41" s="101"/>
    </row>
    <row r="42" spans="1:3" ht="15">
      <c r="A42" s="12" t="s">
        <v>572</v>
      </c>
      <c r="B42" s="5" t="s">
        <v>265</v>
      </c>
      <c r="C42" s="101"/>
    </row>
    <row r="43" spans="1:3" ht="15">
      <c r="A43" s="12" t="s">
        <v>571</v>
      </c>
      <c r="B43" s="5" t="s">
        <v>265</v>
      </c>
      <c r="C43" s="101"/>
    </row>
    <row r="44" spans="1:3" ht="15">
      <c r="A44" s="12" t="s">
        <v>570</v>
      </c>
      <c r="B44" s="5" t="s">
        <v>265</v>
      </c>
      <c r="C44" s="101"/>
    </row>
    <row r="45" spans="1:3" ht="15">
      <c r="A45" s="12" t="s">
        <v>565</v>
      </c>
      <c r="B45" s="5" t="s">
        <v>265</v>
      </c>
      <c r="C45" s="101"/>
    </row>
    <row r="46" spans="1:3" ht="15">
      <c r="A46" s="12" t="s">
        <v>566</v>
      </c>
      <c r="B46" s="5" t="s">
        <v>265</v>
      </c>
      <c r="C46" s="101"/>
    </row>
    <row r="47" spans="1:3" ht="15">
      <c r="A47" s="12" t="s">
        <v>567</v>
      </c>
      <c r="B47" s="5" t="s">
        <v>265</v>
      </c>
      <c r="C47" s="101"/>
    </row>
    <row r="48" spans="1:3" ht="15">
      <c r="A48" s="12" t="s">
        <v>568</v>
      </c>
      <c r="B48" s="5" t="s">
        <v>265</v>
      </c>
      <c r="C48" s="101"/>
    </row>
    <row r="49" spans="1:3" ht="25.5">
      <c r="A49" s="6" t="s">
        <v>509</v>
      </c>
      <c r="B49" s="7" t="s">
        <v>265</v>
      </c>
      <c r="C49" s="101"/>
    </row>
    <row r="50" spans="1:3" ht="15">
      <c r="A50" s="12" t="s">
        <v>569</v>
      </c>
      <c r="B50" s="5" t="s">
        <v>266</v>
      </c>
      <c r="C50" s="101"/>
    </row>
    <row r="51" spans="1:3" ht="15">
      <c r="A51" s="12" t="s">
        <v>573</v>
      </c>
      <c r="B51" s="5" t="s">
        <v>266</v>
      </c>
      <c r="C51" s="101"/>
    </row>
    <row r="52" spans="1:3" ht="30">
      <c r="A52" s="12" t="s">
        <v>574</v>
      </c>
      <c r="B52" s="5" t="s">
        <v>266</v>
      </c>
      <c r="C52" s="101"/>
    </row>
    <row r="53" spans="1:3" ht="15">
      <c r="A53" s="12" t="s">
        <v>572</v>
      </c>
      <c r="B53" s="5" t="s">
        <v>266</v>
      </c>
      <c r="C53" s="101"/>
    </row>
    <row r="54" spans="1:3" ht="15">
      <c r="A54" s="12" t="s">
        <v>571</v>
      </c>
      <c r="B54" s="5" t="s">
        <v>266</v>
      </c>
      <c r="C54" s="101"/>
    </row>
    <row r="55" spans="1:3" ht="15">
      <c r="A55" s="12" t="s">
        <v>570</v>
      </c>
      <c r="B55" s="5" t="s">
        <v>266</v>
      </c>
      <c r="C55" s="101"/>
    </row>
    <row r="56" spans="1:3" ht="15">
      <c r="A56" s="12" t="s">
        <v>565</v>
      </c>
      <c r="B56" s="5" t="s">
        <v>266</v>
      </c>
      <c r="C56" s="101"/>
    </row>
    <row r="57" spans="1:3" ht="15">
      <c r="A57" s="12" t="s">
        <v>566</v>
      </c>
      <c r="B57" s="5" t="s">
        <v>266</v>
      </c>
      <c r="C57" s="101"/>
    </row>
    <row r="58" spans="1:3" ht="15">
      <c r="A58" s="12" t="s">
        <v>567</v>
      </c>
      <c r="B58" s="5" t="s">
        <v>266</v>
      </c>
      <c r="C58" s="101"/>
    </row>
    <row r="59" spans="1:3" ht="15">
      <c r="A59" s="12" t="s">
        <v>568</v>
      </c>
      <c r="B59" s="5" t="s">
        <v>266</v>
      </c>
      <c r="C59" s="101"/>
    </row>
    <row r="60" spans="1:3" ht="25.5">
      <c r="A60" s="6" t="s">
        <v>512</v>
      </c>
      <c r="B60" s="7" t="s">
        <v>266</v>
      </c>
      <c r="C60" s="101"/>
    </row>
    <row r="61" spans="1:3" ht="15">
      <c r="A61" s="12" t="s">
        <v>564</v>
      </c>
      <c r="B61" s="5" t="s">
        <v>267</v>
      </c>
      <c r="C61" s="101"/>
    </row>
    <row r="62" spans="1:3" ht="15">
      <c r="A62" s="12" t="s">
        <v>573</v>
      </c>
      <c r="B62" s="5" t="s">
        <v>267</v>
      </c>
      <c r="C62" s="101"/>
    </row>
    <row r="63" spans="1:3" ht="30">
      <c r="A63" s="12" t="s">
        <v>574</v>
      </c>
      <c r="B63" s="5" t="s">
        <v>267</v>
      </c>
      <c r="C63" s="101"/>
    </row>
    <row r="64" spans="1:3" ht="15">
      <c r="A64" s="12" t="s">
        <v>572</v>
      </c>
      <c r="B64" s="5" t="s">
        <v>267</v>
      </c>
      <c r="C64" s="101"/>
    </row>
    <row r="65" spans="1:3" ht="15">
      <c r="A65" s="12" t="s">
        <v>571</v>
      </c>
      <c r="B65" s="5" t="s">
        <v>267</v>
      </c>
      <c r="C65" s="101"/>
    </row>
    <row r="66" spans="1:3" ht="15">
      <c r="A66" s="12" t="s">
        <v>570</v>
      </c>
      <c r="B66" s="5" t="s">
        <v>267</v>
      </c>
      <c r="C66" s="101"/>
    </row>
    <row r="67" spans="1:3" ht="15">
      <c r="A67" s="12" t="s">
        <v>565</v>
      </c>
      <c r="B67" s="5" t="s">
        <v>267</v>
      </c>
      <c r="C67" s="101"/>
    </row>
    <row r="68" spans="1:3" ht="15">
      <c r="A68" s="12" t="s">
        <v>566</v>
      </c>
      <c r="B68" s="5" t="s">
        <v>267</v>
      </c>
      <c r="C68" s="101"/>
    </row>
    <row r="69" spans="1:3" ht="15">
      <c r="A69" s="12" t="s">
        <v>567</v>
      </c>
      <c r="B69" s="5" t="s">
        <v>267</v>
      </c>
      <c r="C69" s="101"/>
    </row>
    <row r="70" spans="1:3" ht="15">
      <c r="A70" s="12" t="s">
        <v>568</v>
      </c>
      <c r="B70" s="5" t="s">
        <v>267</v>
      </c>
      <c r="C70" s="101"/>
    </row>
    <row r="71" spans="1:3" ht="15">
      <c r="A71" s="6" t="s">
        <v>459</v>
      </c>
      <c r="B71" s="7" t="s">
        <v>267</v>
      </c>
      <c r="C71" s="123">
        <f>SUM(C61:C70)</f>
        <v>0</v>
      </c>
    </row>
    <row r="72" spans="1:3" ht="15">
      <c r="A72" s="12" t="s">
        <v>575</v>
      </c>
      <c r="B72" s="4" t="s">
        <v>317</v>
      </c>
      <c r="C72" s="101"/>
    </row>
    <row r="73" spans="1:3" ht="15">
      <c r="A73" s="12" t="s">
        <v>576</v>
      </c>
      <c r="B73" s="4" t="s">
        <v>317</v>
      </c>
      <c r="C73" s="101"/>
    </row>
    <row r="74" spans="1:3" ht="15">
      <c r="A74" s="12" t="s">
        <v>584</v>
      </c>
      <c r="B74" s="4" t="s">
        <v>317</v>
      </c>
      <c r="C74" s="101"/>
    </row>
    <row r="75" spans="1:3" ht="15">
      <c r="A75" s="4" t="s">
        <v>583</v>
      </c>
      <c r="B75" s="4" t="s">
        <v>317</v>
      </c>
      <c r="C75" s="101"/>
    </row>
    <row r="76" spans="1:3" ht="15">
      <c r="A76" s="4" t="s">
        <v>582</v>
      </c>
      <c r="B76" s="4" t="s">
        <v>317</v>
      </c>
      <c r="C76" s="101"/>
    </row>
    <row r="77" spans="1:3" ht="15">
      <c r="A77" s="4" t="s">
        <v>581</v>
      </c>
      <c r="B77" s="4" t="s">
        <v>317</v>
      </c>
      <c r="C77" s="101"/>
    </row>
    <row r="78" spans="1:3" ht="15">
      <c r="A78" s="12" t="s">
        <v>580</v>
      </c>
      <c r="B78" s="4" t="s">
        <v>317</v>
      </c>
      <c r="C78" s="101"/>
    </row>
    <row r="79" spans="1:3" ht="15">
      <c r="A79" s="12" t="s">
        <v>585</v>
      </c>
      <c r="B79" s="4" t="s">
        <v>317</v>
      </c>
      <c r="C79" s="101"/>
    </row>
    <row r="80" spans="1:3" ht="15">
      <c r="A80" s="12" t="s">
        <v>577</v>
      </c>
      <c r="B80" s="4" t="s">
        <v>317</v>
      </c>
      <c r="C80" s="101"/>
    </row>
    <row r="81" spans="1:3" ht="15">
      <c r="A81" s="12" t="s">
        <v>578</v>
      </c>
      <c r="B81" s="4" t="s">
        <v>317</v>
      </c>
      <c r="C81" s="101"/>
    </row>
    <row r="82" spans="1:3" ht="25.5">
      <c r="A82" s="6" t="s">
        <v>528</v>
      </c>
      <c r="B82" s="7" t="s">
        <v>317</v>
      </c>
      <c r="C82" s="101"/>
    </row>
    <row r="83" spans="1:3" ht="15">
      <c r="A83" s="12" t="s">
        <v>575</v>
      </c>
      <c r="B83" s="4" t="s">
        <v>318</v>
      </c>
      <c r="C83" s="101"/>
    </row>
    <row r="84" spans="1:3" ht="15">
      <c r="A84" s="12" t="s">
        <v>576</v>
      </c>
      <c r="B84" s="4" t="s">
        <v>318</v>
      </c>
      <c r="C84" s="101"/>
    </row>
    <row r="85" spans="1:3" ht="15">
      <c r="A85" s="12" t="s">
        <v>584</v>
      </c>
      <c r="B85" s="4" t="s">
        <v>318</v>
      </c>
      <c r="C85" s="101"/>
    </row>
    <row r="86" spans="1:3" ht="15">
      <c r="A86" s="4" t="s">
        <v>583</v>
      </c>
      <c r="B86" s="4" t="s">
        <v>318</v>
      </c>
      <c r="C86" s="101"/>
    </row>
    <row r="87" spans="1:3" ht="15">
      <c r="A87" s="4" t="s">
        <v>582</v>
      </c>
      <c r="B87" s="4" t="s">
        <v>318</v>
      </c>
      <c r="C87" s="101"/>
    </row>
    <row r="88" spans="1:3" ht="15">
      <c r="A88" s="4" t="s">
        <v>581</v>
      </c>
      <c r="B88" s="4" t="s">
        <v>318</v>
      </c>
      <c r="C88" s="101"/>
    </row>
    <row r="89" spans="1:3" ht="15">
      <c r="A89" s="12" t="s">
        <v>580</v>
      </c>
      <c r="B89" s="4" t="s">
        <v>318</v>
      </c>
      <c r="C89" s="101"/>
    </row>
    <row r="90" spans="1:3" ht="15">
      <c r="A90" s="12" t="s">
        <v>579</v>
      </c>
      <c r="B90" s="4" t="s">
        <v>318</v>
      </c>
      <c r="C90" s="101"/>
    </row>
    <row r="91" spans="1:3" ht="15">
      <c r="A91" s="12" t="s">
        <v>577</v>
      </c>
      <c r="B91" s="4" t="s">
        <v>318</v>
      </c>
      <c r="C91" s="101"/>
    </row>
    <row r="92" spans="1:3" ht="15">
      <c r="A92" s="12" t="s">
        <v>578</v>
      </c>
      <c r="B92" s="4" t="s">
        <v>318</v>
      </c>
      <c r="C92" s="101"/>
    </row>
    <row r="93" spans="1:3" ht="15">
      <c r="A93" s="14" t="s">
        <v>529</v>
      </c>
      <c r="B93" s="7" t="s">
        <v>318</v>
      </c>
      <c r="C93" s="101">
        <f>SUM(C85:C92)</f>
        <v>0</v>
      </c>
    </row>
    <row r="94" spans="1:3" ht="15">
      <c r="A94" s="12" t="s">
        <v>575</v>
      </c>
      <c r="B94" s="4" t="s">
        <v>322</v>
      </c>
      <c r="C94" s="101"/>
    </row>
    <row r="95" spans="1:3" ht="15">
      <c r="A95" s="12" t="s">
        <v>576</v>
      </c>
      <c r="B95" s="4" t="s">
        <v>322</v>
      </c>
      <c r="C95" s="101"/>
    </row>
    <row r="96" spans="1:3" ht="15">
      <c r="A96" s="12" t="s">
        <v>584</v>
      </c>
      <c r="B96" s="4" t="s">
        <v>322</v>
      </c>
      <c r="C96" s="101"/>
    </row>
    <row r="97" spans="1:3" ht="15">
      <c r="A97" s="4" t="s">
        <v>583</v>
      </c>
      <c r="B97" s="4" t="s">
        <v>322</v>
      </c>
      <c r="C97" s="101"/>
    </row>
    <row r="98" spans="1:3" ht="15">
      <c r="A98" s="4" t="s">
        <v>582</v>
      </c>
      <c r="B98" s="4" t="s">
        <v>322</v>
      </c>
      <c r="C98" s="101"/>
    </row>
    <row r="99" spans="1:3" ht="15">
      <c r="A99" s="4" t="s">
        <v>581</v>
      </c>
      <c r="B99" s="4" t="s">
        <v>322</v>
      </c>
      <c r="C99" s="101"/>
    </row>
    <row r="100" spans="1:3" ht="15">
      <c r="A100" s="12" t="s">
        <v>580</v>
      </c>
      <c r="B100" s="4" t="s">
        <v>322</v>
      </c>
      <c r="C100" s="101"/>
    </row>
    <row r="101" spans="1:3" ht="15">
      <c r="A101" s="12" t="s">
        <v>585</v>
      </c>
      <c r="B101" s="4" t="s">
        <v>322</v>
      </c>
      <c r="C101" s="101"/>
    </row>
    <row r="102" spans="1:3" ht="15">
      <c r="A102" s="12" t="s">
        <v>577</v>
      </c>
      <c r="B102" s="4" t="s">
        <v>322</v>
      </c>
      <c r="C102" s="101"/>
    </row>
    <row r="103" spans="1:3" ht="15">
      <c r="A103" s="12" t="s">
        <v>578</v>
      </c>
      <c r="B103" s="4" t="s">
        <v>322</v>
      </c>
      <c r="C103" s="101"/>
    </row>
    <row r="104" spans="1:3" ht="25.5">
      <c r="A104" s="6" t="s">
        <v>530</v>
      </c>
      <c r="B104" s="7" t="s">
        <v>322</v>
      </c>
      <c r="C104" s="101"/>
    </row>
    <row r="105" spans="1:3" ht="15">
      <c r="A105" s="12" t="s">
        <v>575</v>
      </c>
      <c r="B105" s="4" t="s">
        <v>323</v>
      </c>
      <c r="C105" s="101"/>
    </row>
    <row r="106" spans="1:3" ht="15">
      <c r="A106" s="12" t="s">
        <v>576</v>
      </c>
      <c r="B106" s="4" t="s">
        <v>323</v>
      </c>
      <c r="C106" s="101"/>
    </row>
    <row r="107" spans="1:3" ht="15">
      <c r="A107" s="12" t="s">
        <v>584</v>
      </c>
      <c r="B107" s="4" t="s">
        <v>323</v>
      </c>
      <c r="C107" s="101">
        <f>39+150</f>
        <v>189</v>
      </c>
    </row>
    <row r="108" spans="1:3" ht="15">
      <c r="A108" s="4" t="s">
        <v>583</v>
      </c>
      <c r="B108" s="4" t="s">
        <v>323</v>
      </c>
      <c r="C108" s="101"/>
    </row>
    <row r="109" spans="1:3" ht="15">
      <c r="A109" s="4" t="s">
        <v>582</v>
      </c>
      <c r="B109" s="4" t="s">
        <v>323</v>
      </c>
      <c r="C109" s="101"/>
    </row>
    <row r="110" spans="1:3" ht="15">
      <c r="A110" s="4" t="s">
        <v>581</v>
      </c>
      <c r="B110" s="4" t="s">
        <v>323</v>
      </c>
      <c r="C110" s="101"/>
    </row>
    <row r="111" spans="1:3" ht="15">
      <c r="A111" s="12" t="s">
        <v>580</v>
      </c>
      <c r="B111" s="4" t="s">
        <v>323</v>
      </c>
      <c r="C111" s="101">
        <v>80306</v>
      </c>
    </row>
    <row r="112" spans="1:3" ht="15">
      <c r="A112" s="12" t="s">
        <v>579</v>
      </c>
      <c r="B112" s="4" t="s">
        <v>323</v>
      </c>
      <c r="C112" s="101">
        <f>101992+3500+101386</f>
        <v>206878</v>
      </c>
    </row>
    <row r="113" spans="1:3" ht="15">
      <c r="A113" s="12" t="s">
        <v>577</v>
      </c>
      <c r="B113" s="4" t="s">
        <v>323</v>
      </c>
      <c r="C113" s="101"/>
    </row>
    <row r="114" spans="1:3" ht="15">
      <c r="A114" s="12" t="s">
        <v>578</v>
      </c>
      <c r="B114" s="4" t="s">
        <v>323</v>
      </c>
      <c r="C114" s="101"/>
    </row>
    <row r="115" spans="1:4" ht="15">
      <c r="A115" s="14" t="s">
        <v>531</v>
      </c>
      <c r="B115" s="7" t="s">
        <v>323</v>
      </c>
      <c r="C115" s="123">
        <f>SUM(C107:C114)</f>
        <v>287373</v>
      </c>
      <c r="D115" s="193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  <headerFooter>
    <oddHeader>&amp;R24.sz.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C181"/>
  <sheetViews>
    <sheetView zoomScalePageLayoutView="0" workbookViewId="0" topLeftCell="A16">
      <selection activeCell="C38" sqref="C38"/>
    </sheetView>
  </sheetViews>
  <sheetFormatPr defaultColWidth="9.140625" defaultRowHeight="15"/>
  <cols>
    <col min="1" max="1" width="65.00390625" style="0" customWidth="1"/>
    <col min="3" max="3" width="17.140625" style="103" customWidth="1"/>
  </cols>
  <sheetData>
    <row r="1" spans="1:3" ht="24" customHeight="1">
      <c r="A1" s="178" t="s">
        <v>386</v>
      </c>
      <c r="B1" s="179"/>
      <c r="C1" s="179"/>
    </row>
    <row r="2" spans="1:3" ht="26.25" customHeight="1">
      <c r="A2" s="181" t="s">
        <v>654</v>
      </c>
      <c r="B2" s="179"/>
      <c r="C2" s="179"/>
    </row>
    <row r="4" spans="1:3" ht="25.5">
      <c r="A4" s="43" t="s">
        <v>629</v>
      </c>
      <c r="B4" s="2" t="s">
        <v>30</v>
      </c>
      <c r="C4" s="157" t="s">
        <v>649</v>
      </c>
    </row>
    <row r="5" spans="1:3" ht="15">
      <c r="A5" s="4" t="s">
        <v>513</v>
      </c>
      <c r="B5" s="4" t="s">
        <v>274</v>
      </c>
      <c r="C5" s="101">
        <v>52325</v>
      </c>
    </row>
    <row r="6" spans="1:3" ht="15">
      <c r="A6" s="4" t="s">
        <v>514</v>
      </c>
      <c r="B6" s="4" t="s">
        <v>274</v>
      </c>
      <c r="C6" s="101">
        <v>1471</v>
      </c>
    </row>
    <row r="7" spans="1:3" ht="15">
      <c r="A7" s="4" t="s">
        <v>515</v>
      </c>
      <c r="B7" s="4" t="s">
        <v>274</v>
      </c>
      <c r="C7" s="101">
        <v>10743</v>
      </c>
    </row>
    <row r="8" spans="1:3" ht="15">
      <c r="A8" s="4" t="s">
        <v>516</v>
      </c>
      <c r="B8" s="4" t="s">
        <v>274</v>
      </c>
      <c r="C8" s="101">
        <v>25503</v>
      </c>
    </row>
    <row r="9" spans="1:3" ht="15">
      <c r="A9" s="6" t="s">
        <v>464</v>
      </c>
      <c r="B9" s="7" t="s">
        <v>274</v>
      </c>
      <c r="C9" s="123">
        <f>SUM(C5:C8)</f>
        <v>90042</v>
      </c>
    </row>
    <row r="10" spans="1:3" ht="15">
      <c r="A10" s="4" t="s">
        <v>465</v>
      </c>
      <c r="B10" s="5" t="s">
        <v>275</v>
      </c>
      <c r="C10" s="101">
        <f>C11</f>
        <v>39806</v>
      </c>
    </row>
    <row r="11" spans="1:3" ht="27">
      <c r="A11" s="53" t="s">
        <v>276</v>
      </c>
      <c r="B11" s="53" t="s">
        <v>275</v>
      </c>
      <c r="C11" s="101">
        <v>39806</v>
      </c>
    </row>
    <row r="12" spans="1:3" ht="27">
      <c r="A12" s="53" t="s">
        <v>277</v>
      </c>
      <c r="B12" s="53" t="s">
        <v>275</v>
      </c>
      <c r="C12" s="101"/>
    </row>
    <row r="13" spans="1:3" ht="15">
      <c r="A13" s="4" t="s">
        <v>467</v>
      </c>
      <c r="B13" s="5" t="s">
        <v>281</v>
      </c>
      <c r="C13" s="101">
        <v>7721</v>
      </c>
    </row>
    <row r="14" spans="1:3" ht="27">
      <c r="A14" s="53" t="s">
        <v>282</v>
      </c>
      <c r="B14" s="53" t="s">
        <v>281</v>
      </c>
      <c r="C14" s="101">
        <f>C15/0.4*0.6</f>
        <v>11581.5</v>
      </c>
    </row>
    <row r="15" spans="1:3" ht="27">
      <c r="A15" s="53" t="s">
        <v>283</v>
      </c>
      <c r="B15" s="53" t="s">
        <v>281</v>
      </c>
      <c r="C15" s="101">
        <v>7721</v>
      </c>
    </row>
    <row r="16" spans="1:3" ht="15">
      <c r="A16" s="53" t="s">
        <v>284</v>
      </c>
      <c r="B16" s="53" t="s">
        <v>281</v>
      </c>
      <c r="C16" s="101"/>
    </row>
    <row r="17" spans="1:3" ht="15">
      <c r="A17" s="53" t="s">
        <v>285</v>
      </c>
      <c r="B17" s="53" t="s">
        <v>281</v>
      </c>
      <c r="C17" s="101"/>
    </row>
    <row r="18" spans="1:3" ht="15">
      <c r="A18" s="4" t="s">
        <v>517</v>
      </c>
      <c r="B18" s="5" t="s">
        <v>286</v>
      </c>
      <c r="C18" s="101">
        <f>C20</f>
        <v>506</v>
      </c>
    </row>
    <row r="19" spans="1:3" ht="15">
      <c r="A19" s="53" t="s">
        <v>287</v>
      </c>
      <c r="B19" s="53" t="s">
        <v>286</v>
      </c>
      <c r="C19" s="101"/>
    </row>
    <row r="20" spans="1:3" ht="15">
      <c r="A20" s="53" t="s">
        <v>288</v>
      </c>
      <c r="B20" s="53" t="s">
        <v>286</v>
      </c>
      <c r="C20" s="101">
        <v>506</v>
      </c>
    </row>
    <row r="21" spans="1:3" ht="15">
      <c r="A21" s="6" t="s">
        <v>496</v>
      </c>
      <c r="B21" s="7" t="s">
        <v>289</v>
      </c>
      <c r="C21" s="123">
        <f>C18+C13+C10</f>
        <v>48033</v>
      </c>
    </row>
    <row r="22" spans="1:3" ht="15">
      <c r="A22" s="4" t="s">
        <v>518</v>
      </c>
      <c r="B22" s="4" t="s">
        <v>290</v>
      </c>
      <c r="C22" s="101"/>
    </row>
    <row r="23" spans="1:3" ht="15">
      <c r="A23" s="4" t="s">
        <v>519</v>
      </c>
      <c r="B23" s="4" t="s">
        <v>290</v>
      </c>
      <c r="C23" s="101">
        <v>1010</v>
      </c>
    </row>
    <row r="24" spans="1:3" ht="15">
      <c r="A24" s="4" t="s">
        <v>520</v>
      </c>
      <c r="B24" s="4" t="s">
        <v>290</v>
      </c>
      <c r="C24" s="101"/>
    </row>
    <row r="25" spans="1:3" ht="15">
      <c r="A25" s="4" t="s">
        <v>521</v>
      </c>
      <c r="B25" s="4" t="s">
        <v>290</v>
      </c>
      <c r="C25" s="101"/>
    </row>
    <row r="26" spans="1:3" ht="15">
      <c r="A26" s="4" t="s">
        <v>522</v>
      </c>
      <c r="B26" s="4" t="s">
        <v>290</v>
      </c>
      <c r="C26" s="101"/>
    </row>
    <row r="27" spans="1:3" ht="15">
      <c r="A27" s="4" t="s">
        <v>523</v>
      </c>
      <c r="B27" s="4" t="s">
        <v>290</v>
      </c>
      <c r="C27" s="101"/>
    </row>
    <row r="28" spans="1:3" ht="15">
      <c r="A28" s="4" t="s">
        <v>524</v>
      </c>
      <c r="B28" s="4" t="s">
        <v>290</v>
      </c>
      <c r="C28" s="101"/>
    </row>
    <row r="29" spans="1:3" ht="15">
      <c r="A29" s="4" t="s">
        <v>525</v>
      </c>
      <c r="B29" s="4" t="s">
        <v>290</v>
      </c>
      <c r="C29" s="101"/>
    </row>
    <row r="30" spans="1:3" ht="45">
      <c r="A30" s="4" t="s">
        <v>526</v>
      </c>
      <c r="B30" s="4" t="s">
        <v>290</v>
      </c>
      <c r="C30" s="101"/>
    </row>
    <row r="31" spans="1:3" ht="15">
      <c r="A31" s="4" t="s">
        <v>527</v>
      </c>
      <c r="B31" s="4" t="s">
        <v>290</v>
      </c>
      <c r="C31" s="101">
        <f>2774+310</f>
        <v>3084</v>
      </c>
    </row>
    <row r="32" spans="1:3" ht="15">
      <c r="A32" s="6" t="s">
        <v>469</v>
      </c>
      <c r="B32" s="7" t="s">
        <v>290</v>
      </c>
      <c r="C32" s="101">
        <f>SUM(C22:C31)</f>
        <v>4094</v>
      </c>
    </row>
    <row r="33" spans="1:3" ht="15">
      <c r="A33" s="158" t="s">
        <v>5</v>
      </c>
      <c r="B33" s="155"/>
      <c r="C33" s="123">
        <f>C32+C21+C9</f>
        <v>142169</v>
      </c>
    </row>
    <row r="181" ht="15">
      <c r="A181">
        <f>SUM(A38:A180)</f>
        <v>0</v>
      </c>
    </row>
  </sheetData>
  <sheetProtection/>
  <mergeCells count="2">
    <mergeCell ref="A1:C1"/>
    <mergeCell ref="A2:C2"/>
  </mergeCells>
  <printOptions horizontalCentered="1"/>
  <pageMargins left="0.3937007874015748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&amp;R25.sz.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171"/>
  <sheetViews>
    <sheetView zoomScale="80" zoomScaleNormal="80" zoomScalePageLayoutView="0" workbookViewId="0" topLeftCell="A1">
      <pane xSplit="2" ySplit="5" topLeftCell="F97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H122" sqref="H122"/>
    </sheetView>
  </sheetViews>
  <sheetFormatPr defaultColWidth="9.140625" defaultRowHeight="15"/>
  <cols>
    <col min="1" max="1" width="105.140625" style="0" customWidth="1"/>
    <col min="3" max="3" width="19.140625" style="103" customWidth="1"/>
    <col min="4" max="4" width="20.140625" style="103" customWidth="1"/>
    <col min="5" max="5" width="18.8515625" style="103" customWidth="1"/>
    <col min="6" max="6" width="19.57421875" style="103" customWidth="1"/>
    <col min="7" max="7" width="20.421875" style="0" customWidth="1"/>
    <col min="8" max="8" width="22.28125" style="0" customWidth="1"/>
  </cols>
  <sheetData>
    <row r="1" spans="1:6" ht="24.75" customHeight="1">
      <c r="A1" s="178" t="s">
        <v>386</v>
      </c>
      <c r="B1" s="179"/>
      <c r="C1" s="179"/>
      <c r="D1" s="179"/>
      <c r="E1" s="179"/>
      <c r="F1" s="180"/>
    </row>
    <row r="2" spans="1:6" ht="21.75" customHeight="1">
      <c r="A2" s="182" t="s">
        <v>718</v>
      </c>
      <c r="B2" s="179"/>
      <c r="C2" s="179"/>
      <c r="D2" s="179"/>
      <c r="E2" s="179"/>
      <c r="F2" s="180"/>
    </row>
    <row r="3" ht="18">
      <c r="A3" s="48"/>
    </row>
    <row r="4" ht="15">
      <c r="A4" s="3" t="s">
        <v>683</v>
      </c>
    </row>
    <row r="5" spans="1:8" ht="30">
      <c r="A5" s="1" t="s">
        <v>29</v>
      </c>
      <c r="B5" s="2" t="s">
        <v>30</v>
      </c>
      <c r="C5" s="113" t="s">
        <v>539</v>
      </c>
      <c r="D5" s="113" t="s">
        <v>540</v>
      </c>
      <c r="E5" s="113" t="s">
        <v>665</v>
      </c>
      <c r="F5" s="114" t="s">
        <v>647</v>
      </c>
      <c r="G5" s="117" t="s">
        <v>684</v>
      </c>
      <c r="H5" s="117" t="s">
        <v>685</v>
      </c>
    </row>
    <row r="6" spans="1:8" ht="15">
      <c r="A6" s="28" t="s">
        <v>31</v>
      </c>
      <c r="B6" s="29" t="s">
        <v>32</v>
      </c>
      <c r="C6" s="115">
        <f>'3. kiadások önkorm'!C6+'4. Faluház kiadás'!C6+'6. Pmh kiadás'!C6+'5. Óvoda kiadás'!C6+'7.Bölcsőde'!C6</f>
        <v>126693295</v>
      </c>
      <c r="D6" s="115">
        <f>'3. kiadások önkorm'!D6+'4. Faluház kiadás'!D6+'6. Pmh kiadás'!D6+'5. Óvoda kiadás'!D6+'7.Bölcsőde'!D6</f>
        <v>17570000</v>
      </c>
      <c r="E6" s="115">
        <f>'3. kiadások önkorm'!E6+'4. Faluház kiadás'!E6+'6. Pmh kiadás'!E6+'5. Óvoda kiadás'!E6+'7.Bölcsőde'!E6</f>
        <v>0</v>
      </c>
      <c r="F6" s="115">
        <f>'3. kiadások önkorm'!F6+'4. Faluház kiadás'!F6+'6. Pmh kiadás'!F6+'5. Óvoda kiadás'!F6+'7.Bölcsőde'!F6</f>
        <v>144263295</v>
      </c>
      <c r="G6" s="27"/>
      <c r="H6" s="111">
        <f>F6-G6</f>
        <v>144263295</v>
      </c>
    </row>
    <row r="7" spans="1:8" ht="15">
      <c r="A7" s="28" t="s">
        <v>33</v>
      </c>
      <c r="B7" s="30" t="s">
        <v>34</v>
      </c>
      <c r="C7" s="115">
        <f>'3. kiadások önkorm'!C7+'4. Faluház kiadás'!C7+'6. Pmh kiadás'!C7+'5. Óvoda kiadás'!C7+'7.Bölcsőde'!C7</f>
        <v>0</v>
      </c>
      <c r="D7" s="115">
        <f>'3. kiadások önkorm'!D7+'4. Faluház kiadás'!D7+'6. Pmh kiadás'!D7+'5. Óvoda kiadás'!D7+'7.Bölcsőde'!D7</f>
        <v>0</v>
      </c>
      <c r="E7" s="115">
        <f>'3. kiadások önkorm'!E7+'4. Faluház kiadás'!E7+'6. Pmh kiadás'!E7+'5. Óvoda kiadás'!E7+'7.Bölcsőde'!E7</f>
        <v>0</v>
      </c>
      <c r="F7" s="115">
        <f>'3. kiadások önkorm'!F7+'4. Faluház kiadás'!F7+'6. Pmh kiadás'!F7+'5. Óvoda kiadás'!F7+'7.Bölcsőde'!F7</f>
        <v>0</v>
      </c>
      <c r="G7" s="27"/>
      <c r="H7" s="111">
        <f aca="true" t="shared" si="0" ref="H7:H70">F7-G7</f>
        <v>0</v>
      </c>
    </row>
    <row r="8" spans="1:8" ht="15">
      <c r="A8" s="28" t="s">
        <v>35</v>
      </c>
      <c r="B8" s="30" t="s">
        <v>36</v>
      </c>
      <c r="C8" s="115">
        <f>'3. kiadások önkorm'!C8+'4. Faluház kiadás'!C8+'6. Pmh kiadás'!C8+'5. Óvoda kiadás'!C8+'7.Bölcsőde'!C8</f>
        <v>6846000</v>
      </c>
      <c r="D8" s="115">
        <f>'3. kiadások önkorm'!D8+'4. Faluház kiadás'!D8+'6. Pmh kiadás'!D8+'5. Óvoda kiadás'!D8+'7.Bölcsőde'!D8</f>
        <v>788000</v>
      </c>
      <c r="E8" s="115">
        <f>'3. kiadások önkorm'!E8+'4. Faluház kiadás'!E8+'6. Pmh kiadás'!E8+'5. Óvoda kiadás'!E8+'7.Bölcsőde'!E8</f>
        <v>0</v>
      </c>
      <c r="F8" s="115">
        <f>'3. kiadások önkorm'!F8+'4. Faluház kiadás'!F8+'6. Pmh kiadás'!F8+'5. Óvoda kiadás'!F8+'7.Bölcsőde'!F8</f>
        <v>7634000</v>
      </c>
      <c r="G8" s="27"/>
      <c r="H8" s="111">
        <f t="shared" si="0"/>
        <v>7634000</v>
      </c>
    </row>
    <row r="9" spans="1:8" ht="15">
      <c r="A9" s="31" t="s">
        <v>37</v>
      </c>
      <c r="B9" s="30" t="s">
        <v>38</v>
      </c>
      <c r="C9" s="115">
        <f>'3. kiadások önkorm'!C9+'4. Faluház kiadás'!C9+'6. Pmh kiadás'!C9+'5. Óvoda kiadás'!C9+'7.Bölcsőde'!C9</f>
        <v>1687000</v>
      </c>
      <c r="D9" s="115">
        <f>'3. kiadások önkorm'!D9+'4. Faluház kiadás'!D9+'6. Pmh kiadás'!D9+'5. Óvoda kiadás'!D9+'7.Bölcsőde'!D9</f>
        <v>224000</v>
      </c>
      <c r="E9" s="115">
        <f>'3. kiadások önkorm'!E9+'4. Faluház kiadás'!E9+'6. Pmh kiadás'!E9+'5. Óvoda kiadás'!E9+'7.Bölcsőde'!E9</f>
        <v>0</v>
      </c>
      <c r="F9" s="115">
        <f>'3. kiadások önkorm'!F9+'4. Faluház kiadás'!F9+'6. Pmh kiadás'!F9+'5. Óvoda kiadás'!F9+'7.Bölcsőde'!F9</f>
        <v>1911000</v>
      </c>
      <c r="G9" s="27"/>
      <c r="H9" s="111">
        <f t="shared" si="0"/>
        <v>1911000</v>
      </c>
    </row>
    <row r="10" spans="1:8" ht="15">
      <c r="A10" s="31" t="s">
        <v>39</v>
      </c>
      <c r="B10" s="30" t="s">
        <v>40</v>
      </c>
      <c r="C10" s="115">
        <f>'3. kiadások önkorm'!C10+'4. Faluház kiadás'!C10+'6. Pmh kiadás'!C10+'5. Óvoda kiadás'!C10+'7.Bölcsőde'!C10</f>
        <v>0</v>
      </c>
      <c r="D10" s="115">
        <f>'3. kiadások önkorm'!D10+'4. Faluház kiadás'!D10+'6. Pmh kiadás'!D10+'5. Óvoda kiadás'!D10+'7.Bölcsőde'!D10</f>
        <v>0</v>
      </c>
      <c r="E10" s="115">
        <f>'3. kiadások önkorm'!E10+'4. Faluház kiadás'!E10+'6. Pmh kiadás'!E10+'5. Óvoda kiadás'!E10+'7.Bölcsőde'!E10</f>
        <v>0</v>
      </c>
      <c r="F10" s="115">
        <f>'3. kiadások önkorm'!F10+'4. Faluház kiadás'!F10+'6. Pmh kiadás'!F10+'5. Óvoda kiadás'!F10+'7.Bölcsőde'!F10</f>
        <v>0</v>
      </c>
      <c r="G10" s="27"/>
      <c r="H10" s="111">
        <f t="shared" si="0"/>
        <v>0</v>
      </c>
    </row>
    <row r="11" spans="1:8" ht="15">
      <c r="A11" s="31" t="s">
        <v>74</v>
      </c>
      <c r="B11" s="30" t="s">
        <v>75</v>
      </c>
      <c r="C11" s="115">
        <f>'3. kiadások önkorm'!C11+'4. Faluház kiadás'!C11+'6. Pmh kiadás'!C11+'5. Óvoda kiadás'!C11+'7.Bölcsőde'!C11</f>
        <v>3343000</v>
      </c>
      <c r="D11" s="115">
        <f>'3. kiadások önkorm'!D11+'4. Faluház kiadás'!D11+'6. Pmh kiadás'!D11+'5. Óvoda kiadás'!D11+'7.Bölcsőde'!D11</f>
        <v>0</v>
      </c>
      <c r="E11" s="115">
        <f>'3. kiadások önkorm'!E11+'4. Faluház kiadás'!E11+'6. Pmh kiadás'!E11+'5. Óvoda kiadás'!E11+'7.Bölcsőde'!E11</f>
        <v>0</v>
      </c>
      <c r="F11" s="115">
        <f>'3. kiadások önkorm'!F11+'4. Faluház kiadás'!F11+'6. Pmh kiadás'!F11+'5. Óvoda kiadás'!F11+'7.Bölcsőde'!F11</f>
        <v>3343000</v>
      </c>
      <c r="G11" s="27"/>
      <c r="H11" s="111">
        <f t="shared" si="0"/>
        <v>3343000</v>
      </c>
    </row>
    <row r="12" spans="1:8" ht="15">
      <c r="A12" s="31" t="s">
        <v>76</v>
      </c>
      <c r="B12" s="30" t="s">
        <v>77</v>
      </c>
      <c r="C12" s="115">
        <f>'3. kiadások önkorm'!C12+'4. Faluház kiadás'!C12+'6. Pmh kiadás'!C12+'5. Óvoda kiadás'!C12+'7.Bölcsőde'!C12</f>
        <v>7949000</v>
      </c>
      <c r="D12" s="115">
        <f>'3. kiadások önkorm'!D12+'4. Faluház kiadás'!D12+'6. Pmh kiadás'!D12+'5. Óvoda kiadás'!D12+'7.Bölcsőde'!D12</f>
        <v>1110000</v>
      </c>
      <c r="E12" s="115">
        <f>'3. kiadások önkorm'!E12+'4. Faluház kiadás'!E12+'6. Pmh kiadás'!E12+'5. Óvoda kiadás'!E12+'7.Bölcsőde'!E12</f>
        <v>0</v>
      </c>
      <c r="F12" s="115">
        <f>'3. kiadások önkorm'!F12+'4. Faluház kiadás'!F12+'6. Pmh kiadás'!F12+'5. Óvoda kiadás'!F12+'7.Bölcsőde'!F12</f>
        <v>9059000</v>
      </c>
      <c r="G12" s="27"/>
      <c r="H12" s="111">
        <f t="shared" si="0"/>
        <v>9059000</v>
      </c>
    </row>
    <row r="13" spans="1:8" ht="15">
      <c r="A13" s="31" t="s">
        <v>78</v>
      </c>
      <c r="B13" s="30" t="s">
        <v>79</v>
      </c>
      <c r="C13" s="115">
        <f>'3. kiadások önkorm'!C13+'4. Faluház kiadás'!C13+'6. Pmh kiadás'!C13+'5. Óvoda kiadás'!C13+'7.Bölcsőde'!C13</f>
        <v>0</v>
      </c>
      <c r="D13" s="115">
        <f>'3. kiadások önkorm'!D13+'4. Faluház kiadás'!D13+'6. Pmh kiadás'!D13+'5. Óvoda kiadás'!D13+'7.Bölcsőde'!D13</f>
        <v>0</v>
      </c>
      <c r="E13" s="115">
        <f>'3. kiadások önkorm'!E13+'4. Faluház kiadás'!E13+'6. Pmh kiadás'!E13+'5. Óvoda kiadás'!E13+'7.Bölcsőde'!E13</f>
        <v>0</v>
      </c>
      <c r="F13" s="115">
        <f>'3. kiadások önkorm'!F13+'4. Faluház kiadás'!F13+'6. Pmh kiadás'!F13+'5. Óvoda kiadás'!F13+'7.Bölcsőde'!F13</f>
        <v>0</v>
      </c>
      <c r="G13" s="27"/>
      <c r="H13" s="111">
        <f t="shared" si="0"/>
        <v>0</v>
      </c>
    </row>
    <row r="14" spans="1:8" ht="15">
      <c r="A14" s="4" t="s">
        <v>80</v>
      </c>
      <c r="B14" s="30" t="s">
        <v>81</v>
      </c>
      <c r="C14" s="115">
        <f>'3. kiadások önkorm'!C14+'4. Faluház kiadás'!C14+'6. Pmh kiadás'!C14+'5. Óvoda kiadás'!C14+'7.Bölcsőde'!C14</f>
        <v>281000</v>
      </c>
      <c r="D14" s="115">
        <f>'3. kiadások önkorm'!D14+'4. Faluház kiadás'!D14+'6. Pmh kiadás'!D14+'5. Óvoda kiadás'!D14+'7.Bölcsőde'!D14</f>
        <v>139000</v>
      </c>
      <c r="E14" s="115">
        <f>'3. kiadások önkorm'!E14+'4. Faluház kiadás'!E14+'6. Pmh kiadás'!E14+'5. Óvoda kiadás'!E14+'7.Bölcsőde'!E14</f>
        <v>0</v>
      </c>
      <c r="F14" s="115">
        <f>'3. kiadások önkorm'!F14+'4. Faluház kiadás'!F14+'6. Pmh kiadás'!F14+'5. Óvoda kiadás'!F14+'7.Bölcsőde'!F14</f>
        <v>420000</v>
      </c>
      <c r="G14" s="27"/>
      <c r="H14" s="111">
        <f t="shared" si="0"/>
        <v>420000</v>
      </c>
    </row>
    <row r="15" spans="1:8" ht="15">
      <c r="A15" s="4" t="s">
        <v>82</v>
      </c>
      <c r="B15" s="30" t="s">
        <v>83</v>
      </c>
      <c r="C15" s="115">
        <f>'3. kiadások önkorm'!C15+'4. Faluház kiadás'!C15+'6. Pmh kiadás'!C15+'5. Óvoda kiadás'!C15+'7.Bölcsőde'!C15</f>
        <v>869000</v>
      </c>
      <c r="D15" s="115">
        <f>'3. kiadások önkorm'!D15+'4. Faluház kiadás'!D15+'6. Pmh kiadás'!D15+'5. Óvoda kiadás'!D15+'7.Bölcsőde'!D15</f>
        <v>58000</v>
      </c>
      <c r="E15" s="115">
        <f>'3. kiadások önkorm'!E15+'4. Faluház kiadás'!E15+'6. Pmh kiadás'!E15+'5. Óvoda kiadás'!E15+'7.Bölcsőde'!E15</f>
        <v>0</v>
      </c>
      <c r="F15" s="115">
        <f>'3. kiadások önkorm'!F15+'4. Faluház kiadás'!F15+'6. Pmh kiadás'!F15+'5. Óvoda kiadás'!F15+'7.Bölcsőde'!F15</f>
        <v>927000</v>
      </c>
      <c r="G15" s="27"/>
      <c r="H15" s="111">
        <f t="shared" si="0"/>
        <v>927000</v>
      </c>
    </row>
    <row r="16" spans="1:8" ht="15">
      <c r="A16" s="4" t="s">
        <v>84</v>
      </c>
      <c r="B16" s="30" t="s">
        <v>85</v>
      </c>
      <c r="C16" s="115">
        <f>'3. kiadások önkorm'!C16+'4. Faluház kiadás'!C16+'6. Pmh kiadás'!C16+'5. Óvoda kiadás'!C16+'7.Bölcsőde'!C16</f>
        <v>0</v>
      </c>
      <c r="D16" s="115">
        <f>'3. kiadások önkorm'!D16+'4. Faluház kiadás'!D16+'6. Pmh kiadás'!D16+'5. Óvoda kiadás'!D16+'7.Bölcsőde'!D16</f>
        <v>0</v>
      </c>
      <c r="E16" s="115">
        <f>'3. kiadások önkorm'!E16+'4. Faluház kiadás'!E16+'6. Pmh kiadás'!E16+'5. Óvoda kiadás'!E16+'7.Bölcsőde'!E16</f>
        <v>0</v>
      </c>
      <c r="F16" s="115">
        <f>'3. kiadások önkorm'!F16+'4. Faluház kiadás'!F16+'6. Pmh kiadás'!F16+'5. Óvoda kiadás'!F16+'7.Bölcsőde'!F16</f>
        <v>0</v>
      </c>
      <c r="G16" s="27"/>
      <c r="H16" s="111">
        <f t="shared" si="0"/>
        <v>0</v>
      </c>
    </row>
    <row r="17" spans="1:8" ht="15">
      <c r="A17" s="4" t="s">
        <v>86</v>
      </c>
      <c r="B17" s="30" t="s">
        <v>87</v>
      </c>
      <c r="C17" s="115">
        <f>'3. kiadások önkorm'!C17+'4. Faluház kiadás'!C17+'6. Pmh kiadás'!C17+'5. Óvoda kiadás'!C17+'7.Bölcsőde'!C17</f>
        <v>0</v>
      </c>
      <c r="D17" s="115">
        <f>'3. kiadások önkorm'!D17+'4. Faluház kiadás'!D17+'6. Pmh kiadás'!D17+'5. Óvoda kiadás'!D17+'7.Bölcsőde'!D17</f>
        <v>0</v>
      </c>
      <c r="E17" s="115">
        <f>'3. kiadások önkorm'!E17+'4. Faluház kiadás'!E17+'6. Pmh kiadás'!E17+'5. Óvoda kiadás'!E17+'7.Bölcsőde'!E17</f>
        <v>0</v>
      </c>
      <c r="F17" s="115">
        <f>'3. kiadások önkorm'!F17+'4. Faluház kiadás'!F17+'6. Pmh kiadás'!F17+'5. Óvoda kiadás'!F17+'7.Bölcsőde'!F17</f>
        <v>0</v>
      </c>
      <c r="G17" s="27"/>
      <c r="H17" s="111">
        <f t="shared" si="0"/>
        <v>0</v>
      </c>
    </row>
    <row r="18" spans="1:8" ht="15">
      <c r="A18" s="4" t="s">
        <v>420</v>
      </c>
      <c r="B18" s="30" t="s">
        <v>88</v>
      </c>
      <c r="C18" s="115">
        <f>'3. kiadások önkorm'!C18+'4. Faluház kiadás'!C18+'6. Pmh kiadás'!C18+'5. Óvoda kiadás'!C18+'7.Bölcsőde'!C18</f>
        <v>2856000</v>
      </c>
      <c r="D18" s="115">
        <f>'3. kiadások önkorm'!D18+'4. Faluház kiadás'!D18+'6. Pmh kiadás'!D18+'5. Óvoda kiadás'!D18+'7.Bölcsőde'!D18</f>
        <v>100000</v>
      </c>
      <c r="E18" s="115">
        <f>'3. kiadások önkorm'!E18+'4. Faluház kiadás'!E18+'6. Pmh kiadás'!E18+'5. Óvoda kiadás'!E18+'7.Bölcsőde'!E18</f>
        <v>0</v>
      </c>
      <c r="F18" s="115">
        <f>'3. kiadások önkorm'!F18+'4. Faluház kiadás'!F18+'6. Pmh kiadás'!F18+'5. Óvoda kiadás'!F18+'7.Bölcsőde'!F18</f>
        <v>2956000</v>
      </c>
      <c r="G18" s="27"/>
      <c r="H18" s="111">
        <f t="shared" si="0"/>
        <v>2956000</v>
      </c>
    </row>
    <row r="19" spans="1:8" ht="15">
      <c r="A19" s="32" t="s">
        <v>362</v>
      </c>
      <c r="B19" s="33" t="s">
        <v>89</v>
      </c>
      <c r="C19" s="115">
        <f>'3. kiadások önkorm'!C19+'4. Faluház kiadás'!C19+'6. Pmh kiadás'!C19+'5. Óvoda kiadás'!C19+'7.Bölcsőde'!C19</f>
        <v>150524295</v>
      </c>
      <c r="D19" s="115">
        <f>'3. kiadások önkorm'!D19+'4. Faluház kiadás'!D19+'6. Pmh kiadás'!D19+'5. Óvoda kiadás'!D19+'7.Bölcsőde'!D19</f>
        <v>19989000</v>
      </c>
      <c r="E19" s="115">
        <f>'3. kiadások önkorm'!E19+'4. Faluház kiadás'!E19+'6. Pmh kiadás'!E19+'5. Óvoda kiadás'!E19+'7.Bölcsőde'!E19</f>
        <v>0</v>
      </c>
      <c r="F19" s="115">
        <f>'3. kiadások önkorm'!F19+'4. Faluház kiadás'!F19+'6. Pmh kiadás'!F19+'5. Óvoda kiadás'!F19+'7.Bölcsőde'!F19</f>
        <v>170513295</v>
      </c>
      <c r="G19" s="27"/>
      <c r="H19" s="111">
        <f t="shared" si="0"/>
        <v>170513295</v>
      </c>
    </row>
    <row r="20" spans="1:8" ht="15">
      <c r="A20" s="4" t="s">
        <v>90</v>
      </c>
      <c r="B20" s="30" t="s">
        <v>91</v>
      </c>
      <c r="C20" s="115">
        <f>'3. kiadások önkorm'!C20+'4. Faluház kiadás'!C20+'6. Pmh kiadás'!C20+'5. Óvoda kiadás'!C20+'7.Bölcsőde'!C20</f>
        <v>12890705</v>
      </c>
      <c r="D20" s="115">
        <f>'3. kiadások önkorm'!D20+'4. Faluház kiadás'!D20+'6. Pmh kiadás'!D20+'5. Óvoda kiadás'!D20+'7.Bölcsőde'!D20</f>
        <v>50000</v>
      </c>
      <c r="E20" s="115">
        <f>'3. kiadások önkorm'!E20+'4. Faluház kiadás'!E20+'6. Pmh kiadás'!E20+'5. Óvoda kiadás'!E20+'7.Bölcsőde'!E20</f>
        <v>0</v>
      </c>
      <c r="F20" s="115">
        <f>'3. kiadások önkorm'!F20+'4. Faluház kiadás'!F20+'6. Pmh kiadás'!F20+'5. Óvoda kiadás'!F20+'7.Bölcsőde'!F20</f>
        <v>12940705</v>
      </c>
      <c r="G20" s="27"/>
      <c r="H20" s="111">
        <f t="shared" si="0"/>
        <v>12940705</v>
      </c>
    </row>
    <row r="21" spans="1:8" ht="15">
      <c r="A21" s="4" t="s">
        <v>92</v>
      </c>
      <c r="B21" s="30" t="s">
        <v>93</v>
      </c>
      <c r="C21" s="115">
        <f>'3. kiadások önkorm'!C21+'4. Faluház kiadás'!C21+'6. Pmh kiadás'!C21+'5. Óvoda kiadás'!C21+'7.Bölcsőde'!C21</f>
        <v>3882000</v>
      </c>
      <c r="D21" s="115">
        <f>'3. kiadások önkorm'!D21+'4. Faluház kiadás'!D21+'6. Pmh kiadás'!D21+'5. Óvoda kiadás'!D21+'7.Bölcsőde'!D21</f>
        <v>0</v>
      </c>
      <c r="E21" s="115">
        <f>'3. kiadások önkorm'!E21+'4. Faluház kiadás'!E21+'6. Pmh kiadás'!E21+'5. Óvoda kiadás'!E21+'7.Bölcsőde'!E21</f>
        <v>0</v>
      </c>
      <c r="F21" s="115">
        <f>'3. kiadások önkorm'!F21+'4. Faluház kiadás'!F21+'6. Pmh kiadás'!F21+'5. Óvoda kiadás'!F21+'7.Bölcsőde'!F21</f>
        <v>3882000</v>
      </c>
      <c r="G21" s="27"/>
      <c r="H21" s="111">
        <f t="shared" si="0"/>
        <v>3882000</v>
      </c>
    </row>
    <row r="22" spans="1:8" ht="15">
      <c r="A22" s="5" t="s">
        <v>94</v>
      </c>
      <c r="B22" s="30" t="s">
        <v>95</v>
      </c>
      <c r="C22" s="115">
        <f>'3. kiadások önkorm'!C22+'4. Faluház kiadás'!C22+'6. Pmh kiadás'!C22+'5. Óvoda kiadás'!C22+'7.Bölcsőde'!C22</f>
        <v>2885000</v>
      </c>
      <c r="D22" s="115">
        <f>'3. kiadások önkorm'!D22+'4. Faluház kiadás'!D22+'6. Pmh kiadás'!D22+'5. Óvoda kiadás'!D22+'7.Bölcsőde'!D22</f>
        <v>0</v>
      </c>
      <c r="E22" s="115">
        <f>'3. kiadások önkorm'!E22+'4. Faluház kiadás'!E22+'6. Pmh kiadás'!E22+'5. Óvoda kiadás'!E22+'7.Bölcsőde'!E22</f>
        <v>0</v>
      </c>
      <c r="F22" s="115">
        <f>'3. kiadások önkorm'!F22+'4. Faluház kiadás'!F22+'6. Pmh kiadás'!F22+'5. Óvoda kiadás'!F22+'7.Bölcsőde'!F22</f>
        <v>2885000</v>
      </c>
      <c r="G22" s="27"/>
      <c r="H22" s="111">
        <f t="shared" si="0"/>
        <v>2885000</v>
      </c>
    </row>
    <row r="23" spans="1:8" ht="15">
      <c r="A23" s="6" t="s">
        <v>363</v>
      </c>
      <c r="B23" s="33" t="s">
        <v>96</v>
      </c>
      <c r="C23" s="115">
        <f>'3. kiadások önkorm'!C23+'4. Faluház kiadás'!C23+'6. Pmh kiadás'!C23+'5. Óvoda kiadás'!C23+'7.Bölcsőde'!C23</f>
        <v>19657705</v>
      </c>
      <c r="D23" s="115">
        <f>'3. kiadások önkorm'!D23+'4. Faluház kiadás'!D23+'6. Pmh kiadás'!D23+'5. Óvoda kiadás'!D23+'7.Bölcsőde'!D23</f>
        <v>50000</v>
      </c>
      <c r="E23" s="115">
        <f>'3. kiadások önkorm'!E23+'4. Faluház kiadás'!E23+'6. Pmh kiadás'!E23+'5. Óvoda kiadás'!E23+'7.Bölcsőde'!E23</f>
        <v>0</v>
      </c>
      <c r="F23" s="115">
        <f>'3. kiadások önkorm'!F23+'4. Faluház kiadás'!F23+'6. Pmh kiadás'!F23+'5. Óvoda kiadás'!F23+'7.Bölcsőde'!F23</f>
        <v>19707705</v>
      </c>
      <c r="G23" s="27"/>
      <c r="H23" s="111">
        <f t="shared" si="0"/>
        <v>19707705</v>
      </c>
    </row>
    <row r="24" spans="1:8" ht="15">
      <c r="A24" s="51" t="s">
        <v>450</v>
      </c>
      <c r="B24" s="52" t="s">
        <v>97</v>
      </c>
      <c r="C24" s="115">
        <f>'3. kiadások önkorm'!C24+'4. Faluház kiadás'!C24+'6. Pmh kiadás'!C24+'5. Óvoda kiadás'!C24+'7.Bölcsőde'!C24</f>
        <v>170182000</v>
      </c>
      <c r="D24" s="115">
        <f>'3. kiadások önkorm'!D24+'4. Faluház kiadás'!D24+'6. Pmh kiadás'!D24+'5. Óvoda kiadás'!D24+'7.Bölcsőde'!D24</f>
        <v>20039000</v>
      </c>
      <c r="E24" s="115">
        <f>'3. kiadások önkorm'!E24+'4. Faluház kiadás'!E24+'6. Pmh kiadás'!E24+'5. Óvoda kiadás'!E24+'7.Bölcsőde'!E24</f>
        <v>0</v>
      </c>
      <c r="F24" s="115">
        <f>'3. kiadások önkorm'!F24+'4. Faluház kiadás'!F24+'6. Pmh kiadás'!F24+'5. Óvoda kiadás'!F24+'7.Bölcsőde'!F24</f>
        <v>190221000</v>
      </c>
      <c r="G24" s="27"/>
      <c r="H24" s="111">
        <f t="shared" si="0"/>
        <v>190221000</v>
      </c>
    </row>
    <row r="25" spans="1:8" ht="15">
      <c r="A25" s="39" t="s">
        <v>421</v>
      </c>
      <c r="B25" s="52" t="s">
        <v>98</v>
      </c>
      <c r="C25" s="115">
        <f>'3. kiadások önkorm'!C25+'4. Faluház kiadás'!C25+'6. Pmh kiadás'!C25+'5. Óvoda kiadás'!C25+'7.Bölcsőde'!C25</f>
        <v>42936000</v>
      </c>
      <c r="D25" s="115">
        <f>'3. kiadások önkorm'!D25+'4. Faluház kiadás'!D25+'6. Pmh kiadás'!D25+'5. Óvoda kiadás'!D25+'7.Bölcsőde'!D25</f>
        <v>5519000</v>
      </c>
      <c r="E25" s="115">
        <f>'3. kiadások önkorm'!E25+'4. Faluház kiadás'!E25+'6. Pmh kiadás'!E25+'5. Óvoda kiadás'!E25+'7.Bölcsőde'!E25</f>
        <v>0</v>
      </c>
      <c r="F25" s="115">
        <f>'3. kiadások önkorm'!F25+'4. Faluház kiadás'!F25+'6. Pmh kiadás'!F25+'5. Óvoda kiadás'!F25+'7.Bölcsőde'!F25</f>
        <v>48455000</v>
      </c>
      <c r="G25" s="27"/>
      <c r="H25" s="111">
        <f t="shared" si="0"/>
        <v>48455000</v>
      </c>
    </row>
    <row r="26" spans="1:8" ht="15">
      <c r="A26" s="4" t="s">
        <v>99</v>
      </c>
      <c r="B26" s="30" t="s">
        <v>100</v>
      </c>
      <c r="C26" s="115">
        <f>'3. kiadások önkorm'!C26+'4. Faluház kiadás'!C26+'6. Pmh kiadás'!C26+'5. Óvoda kiadás'!C26+'7.Bölcsőde'!C26</f>
        <v>3057000</v>
      </c>
      <c r="D26" s="115">
        <f>'3. kiadások önkorm'!D26+'4. Faluház kiadás'!D26+'6. Pmh kiadás'!D26+'5. Óvoda kiadás'!D26+'7.Bölcsőde'!D26</f>
        <v>361000</v>
      </c>
      <c r="E26" s="115">
        <f>'3. kiadások önkorm'!E26+'4. Faluház kiadás'!E26+'6. Pmh kiadás'!E26+'5. Óvoda kiadás'!E26+'7.Bölcsőde'!E26</f>
        <v>0</v>
      </c>
      <c r="F26" s="115">
        <f>'3. kiadások önkorm'!F26+'4. Faluház kiadás'!F26+'6. Pmh kiadás'!F26+'5. Óvoda kiadás'!F26+'7.Bölcsőde'!F26</f>
        <v>3418000</v>
      </c>
      <c r="G26" s="27"/>
      <c r="H26" s="111">
        <f t="shared" si="0"/>
        <v>3418000</v>
      </c>
    </row>
    <row r="27" spans="1:8" ht="15">
      <c r="A27" s="4" t="s">
        <v>101</v>
      </c>
      <c r="B27" s="30" t="s">
        <v>102</v>
      </c>
      <c r="C27" s="115">
        <f>'3. kiadások önkorm'!C27+'4. Faluház kiadás'!C27+'6. Pmh kiadás'!C27+'5. Óvoda kiadás'!C27+'7.Bölcsőde'!C27</f>
        <v>39129000</v>
      </c>
      <c r="D27" s="115">
        <f>'3. kiadások önkorm'!D27+'4. Faluház kiadás'!D27+'6. Pmh kiadás'!D27+'5. Óvoda kiadás'!D27+'7.Bölcsőde'!D27</f>
        <v>3415000</v>
      </c>
      <c r="E27" s="115">
        <f>'3. kiadások önkorm'!E27+'4. Faluház kiadás'!E27+'6. Pmh kiadás'!E27+'5. Óvoda kiadás'!E27+'7.Bölcsőde'!E27</f>
        <v>0</v>
      </c>
      <c r="F27" s="115">
        <f>'3. kiadások önkorm'!F27+'4. Faluház kiadás'!F27+'6. Pmh kiadás'!F27+'5. Óvoda kiadás'!F27+'7.Bölcsőde'!F27</f>
        <v>42544000</v>
      </c>
      <c r="G27" s="27"/>
      <c r="H27" s="111">
        <f t="shared" si="0"/>
        <v>42544000</v>
      </c>
    </row>
    <row r="28" spans="1:8" ht="15">
      <c r="A28" s="4" t="s">
        <v>103</v>
      </c>
      <c r="B28" s="30" t="s">
        <v>104</v>
      </c>
      <c r="C28" s="115">
        <f>'3. kiadások önkorm'!C28+'4. Faluház kiadás'!C28+'6. Pmh kiadás'!C28+'5. Óvoda kiadás'!C28+'7.Bölcsőde'!C28</f>
        <v>0</v>
      </c>
      <c r="D28" s="115">
        <f>'3. kiadások önkorm'!D28+'4. Faluház kiadás'!D28+'6. Pmh kiadás'!D28+'5. Óvoda kiadás'!D28+'7.Bölcsőde'!D28</f>
        <v>0</v>
      </c>
      <c r="E28" s="115">
        <f>'3. kiadások önkorm'!E28+'4. Faluház kiadás'!E28+'6. Pmh kiadás'!E28+'5. Óvoda kiadás'!E28+'7.Bölcsőde'!E28</f>
        <v>0</v>
      </c>
      <c r="F28" s="115">
        <f>'3. kiadások önkorm'!F28+'4. Faluház kiadás'!F28+'6. Pmh kiadás'!F28+'5. Óvoda kiadás'!F28+'7.Bölcsőde'!F28</f>
        <v>0</v>
      </c>
      <c r="G28" s="27"/>
      <c r="H28" s="111">
        <f t="shared" si="0"/>
        <v>0</v>
      </c>
    </row>
    <row r="29" spans="1:8" ht="15">
      <c r="A29" s="6" t="s">
        <v>364</v>
      </c>
      <c r="B29" s="33" t="s">
        <v>105</v>
      </c>
      <c r="C29" s="115">
        <f>'3. kiadások önkorm'!C29+'4. Faluház kiadás'!C29+'6. Pmh kiadás'!C29+'5. Óvoda kiadás'!C29+'7.Bölcsőde'!C29</f>
        <v>42186000</v>
      </c>
      <c r="D29" s="115">
        <f>'3. kiadások önkorm'!D29+'4. Faluház kiadás'!D29+'6. Pmh kiadás'!D29+'5. Óvoda kiadás'!D29+'7.Bölcsőde'!D29</f>
        <v>3776000</v>
      </c>
      <c r="E29" s="115">
        <f>'3. kiadások önkorm'!E29+'4. Faluház kiadás'!E29+'6. Pmh kiadás'!E29+'5. Óvoda kiadás'!E29+'7.Bölcsőde'!E29</f>
        <v>0</v>
      </c>
      <c r="F29" s="115">
        <f>'3. kiadások önkorm'!F29+'4. Faluház kiadás'!F29+'6. Pmh kiadás'!F29+'5. Óvoda kiadás'!F29+'7.Bölcsőde'!F29</f>
        <v>45962000</v>
      </c>
      <c r="G29" s="27"/>
      <c r="H29" s="111">
        <f t="shared" si="0"/>
        <v>45962000</v>
      </c>
    </row>
    <row r="30" spans="1:8" ht="15">
      <c r="A30" s="4" t="s">
        <v>106</v>
      </c>
      <c r="B30" s="30" t="s">
        <v>107</v>
      </c>
      <c r="C30" s="115">
        <f>'3. kiadások önkorm'!C30+'4. Faluház kiadás'!C30+'6. Pmh kiadás'!C30+'5. Óvoda kiadás'!C30+'7.Bölcsőde'!C30</f>
        <v>668000</v>
      </c>
      <c r="D30" s="115">
        <f>'3. kiadások önkorm'!D30+'4. Faluház kiadás'!D30+'6. Pmh kiadás'!D30+'5. Óvoda kiadás'!D30+'7.Bölcsőde'!D30</f>
        <v>120000</v>
      </c>
      <c r="E30" s="115">
        <f>'3. kiadások önkorm'!E30+'4. Faluház kiadás'!E30+'6. Pmh kiadás'!E30+'5. Óvoda kiadás'!E30+'7.Bölcsőde'!E30</f>
        <v>0</v>
      </c>
      <c r="F30" s="115">
        <f>'3. kiadások önkorm'!F30+'4. Faluház kiadás'!F30+'6. Pmh kiadás'!F30+'5. Óvoda kiadás'!F30+'7.Bölcsőde'!F30</f>
        <v>788000</v>
      </c>
      <c r="G30" s="27"/>
      <c r="H30" s="111">
        <f t="shared" si="0"/>
        <v>788000</v>
      </c>
    </row>
    <row r="31" spans="1:8" ht="15">
      <c r="A31" s="4" t="s">
        <v>108</v>
      </c>
      <c r="B31" s="30" t="s">
        <v>109</v>
      </c>
      <c r="C31" s="115">
        <f>'3. kiadások önkorm'!C31+'4. Faluház kiadás'!C31+'6. Pmh kiadás'!C31+'5. Óvoda kiadás'!C31+'7.Bölcsőde'!C31</f>
        <v>1362000</v>
      </c>
      <c r="D31" s="115">
        <f>'3. kiadások önkorm'!D31+'4. Faluház kiadás'!D31+'6. Pmh kiadás'!D31+'5. Óvoda kiadás'!D31+'7.Bölcsőde'!D31</f>
        <v>72000</v>
      </c>
      <c r="E31" s="115">
        <f>'3. kiadások önkorm'!E31+'4. Faluház kiadás'!E31+'6. Pmh kiadás'!E31+'5. Óvoda kiadás'!E31+'7.Bölcsőde'!E31</f>
        <v>0</v>
      </c>
      <c r="F31" s="115">
        <f>'3. kiadások önkorm'!F31+'4. Faluház kiadás'!F31+'6. Pmh kiadás'!F31+'5. Óvoda kiadás'!F31+'7.Bölcsőde'!F31</f>
        <v>1434000</v>
      </c>
      <c r="G31" s="27"/>
      <c r="H31" s="111">
        <f t="shared" si="0"/>
        <v>1434000</v>
      </c>
    </row>
    <row r="32" spans="1:8" ht="15" customHeight="1">
      <c r="A32" s="6" t="s">
        <v>451</v>
      </c>
      <c r="B32" s="33" t="s">
        <v>110</v>
      </c>
      <c r="C32" s="115">
        <f>'3. kiadások önkorm'!C32+'4. Faluház kiadás'!C32+'6. Pmh kiadás'!C32+'5. Óvoda kiadás'!C32+'7.Bölcsőde'!C32</f>
        <v>2030000</v>
      </c>
      <c r="D32" s="115">
        <f>'3. kiadások önkorm'!D32+'4. Faluház kiadás'!D32+'6. Pmh kiadás'!D32+'5. Óvoda kiadás'!D32+'7.Bölcsőde'!D32</f>
        <v>192000</v>
      </c>
      <c r="E32" s="115">
        <f>'3. kiadások önkorm'!E32+'4. Faluház kiadás'!E32+'6. Pmh kiadás'!E32+'5. Óvoda kiadás'!E32+'7.Bölcsőde'!E32</f>
        <v>0</v>
      </c>
      <c r="F32" s="115">
        <f>'3. kiadások önkorm'!F32+'4. Faluház kiadás'!F32+'6. Pmh kiadás'!F32+'5. Óvoda kiadás'!F32+'7.Bölcsőde'!F32</f>
        <v>2222000</v>
      </c>
      <c r="G32" s="27"/>
      <c r="H32" s="111">
        <f t="shared" si="0"/>
        <v>2222000</v>
      </c>
    </row>
    <row r="33" spans="1:8" ht="15">
      <c r="A33" s="4" t="s">
        <v>111</v>
      </c>
      <c r="B33" s="30" t="s">
        <v>112</v>
      </c>
      <c r="C33" s="115">
        <f>'3. kiadások önkorm'!C33+'4. Faluház kiadás'!C33+'6. Pmh kiadás'!C33+'5. Óvoda kiadás'!C33+'7.Bölcsőde'!C33</f>
        <v>17113000</v>
      </c>
      <c r="D33" s="115">
        <f>'3. kiadások önkorm'!D33+'4. Faluház kiadás'!D33+'6. Pmh kiadás'!D33+'5. Óvoda kiadás'!D33+'7.Bölcsőde'!D33</f>
        <v>3745000</v>
      </c>
      <c r="E33" s="115">
        <f>'3. kiadások önkorm'!E33+'4. Faluház kiadás'!E33+'6. Pmh kiadás'!E33+'5. Óvoda kiadás'!E33+'7.Bölcsőde'!E33</f>
        <v>0</v>
      </c>
      <c r="F33" s="115">
        <f>'3. kiadások önkorm'!F33+'4. Faluház kiadás'!F33+'6. Pmh kiadás'!F33+'5. Óvoda kiadás'!F33+'7.Bölcsőde'!F33</f>
        <v>20858000</v>
      </c>
      <c r="G33" s="27"/>
      <c r="H33" s="111">
        <f t="shared" si="0"/>
        <v>20858000</v>
      </c>
    </row>
    <row r="34" spans="1:8" ht="15">
      <c r="A34" s="4" t="s">
        <v>113</v>
      </c>
      <c r="B34" s="30" t="s">
        <v>114</v>
      </c>
      <c r="C34" s="115">
        <f>'3. kiadások önkorm'!C34+'4. Faluház kiadás'!C34+'6. Pmh kiadás'!C34+'5. Óvoda kiadás'!C34+'7.Bölcsőde'!C34</f>
        <v>0</v>
      </c>
      <c r="D34" s="115">
        <f>'3. kiadások önkorm'!D34+'4. Faluház kiadás'!D34+'6. Pmh kiadás'!D34+'5. Óvoda kiadás'!D34+'7.Bölcsőde'!D34</f>
        <v>0</v>
      </c>
      <c r="E34" s="115">
        <f>'3. kiadások önkorm'!E34+'4. Faluház kiadás'!E34+'6. Pmh kiadás'!E34+'5. Óvoda kiadás'!E34+'7.Bölcsőde'!E34</f>
        <v>0</v>
      </c>
      <c r="F34" s="115">
        <f>'3. kiadások önkorm'!F34+'4. Faluház kiadás'!F34+'6. Pmh kiadás'!F34+'5. Óvoda kiadás'!F34+'7.Bölcsőde'!F34</f>
        <v>0</v>
      </c>
      <c r="G34" s="27"/>
      <c r="H34" s="111">
        <f t="shared" si="0"/>
        <v>0</v>
      </c>
    </row>
    <row r="35" spans="1:8" ht="15">
      <c r="A35" s="4" t="s">
        <v>422</v>
      </c>
      <c r="B35" s="30" t="s">
        <v>115</v>
      </c>
      <c r="C35" s="115">
        <f>'3. kiadások önkorm'!C35+'4. Faluház kiadás'!C35+'6. Pmh kiadás'!C35+'5. Óvoda kiadás'!C35+'7.Bölcsőde'!C35</f>
        <v>1156000</v>
      </c>
      <c r="D35" s="115">
        <f>'3. kiadások önkorm'!D35+'4. Faluház kiadás'!D35+'6. Pmh kiadás'!D35+'5. Óvoda kiadás'!D35+'7.Bölcsőde'!D35</f>
        <v>141000</v>
      </c>
      <c r="E35" s="115">
        <f>'3. kiadások önkorm'!E35+'4. Faluház kiadás'!E35+'6. Pmh kiadás'!E35+'5. Óvoda kiadás'!E35+'7.Bölcsőde'!E35</f>
        <v>0</v>
      </c>
      <c r="F35" s="115">
        <f>'3. kiadások önkorm'!F35+'4. Faluház kiadás'!F35+'6. Pmh kiadás'!F35+'5. Óvoda kiadás'!F35+'7.Bölcsőde'!F35</f>
        <v>1297000</v>
      </c>
      <c r="G35" s="27"/>
      <c r="H35" s="111">
        <f t="shared" si="0"/>
        <v>1297000</v>
      </c>
    </row>
    <row r="36" spans="1:8" ht="15">
      <c r="A36" s="4" t="s">
        <v>116</v>
      </c>
      <c r="B36" s="30" t="s">
        <v>117</v>
      </c>
      <c r="C36" s="115">
        <f>'3. kiadások önkorm'!C36+'4. Faluház kiadás'!C36+'6. Pmh kiadás'!C36+'5. Óvoda kiadás'!C36+'7.Bölcsőde'!C36</f>
        <v>9558000</v>
      </c>
      <c r="D36" s="115">
        <f>'3. kiadások önkorm'!D36+'4. Faluház kiadás'!D36+'6. Pmh kiadás'!D36+'5. Óvoda kiadás'!D36+'7.Bölcsőde'!D36</f>
        <v>500000</v>
      </c>
      <c r="E36" s="115">
        <f>'3. kiadások önkorm'!E36+'4. Faluház kiadás'!E36+'6. Pmh kiadás'!E36+'5. Óvoda kiadás'!E36+'7.Bölcsőde'!E36</f>
        <v>0</v>
      </c>
      <c r="F36" s="115">
        <f>'3. kiadások önkorm'!F36+'4. Faluház kiadás'!F36+'6. Pmh kiadás'!F36+'5. Óvoda kiadás'!F36+'7.Bölcsőde'!F36</f>
        <v>10058000</v>
      </c>
      <c r="G36" s="27"/>
      <c r="H36" s="111">
        <f t="shared" si="0"/>
        <v>10058000</v>
      </c>
    </row>
    <row r="37" spans="1:8" ht="15">
      <c r="A37" s="9" t="s">
        <v>423</v>
      </c>
      <c r="B37" s="30" t="s">
        <v>118</v>
      </c>
      <c r="C37" s="115">
        <f>'3. kiadások önkorm'!C37+'4. Faluház kiadás'!C37+'6. Pmh kiadás'!C37+'5. Óvoda kiadás'!C37+'7.Bölcsőde'!C37</f>
        <v>1300000</v>
      </c>
      <c r="D37" s="115">
        <f>'3. kiadások önkorm'!D37+'4. Faluház kiadás'!D37+'6. Pmh kiadás'!D37+'5. Óvoda kiadás'!D37+'7.Bölcsőde'!D37</f>
        <v>0</v>
      </c>
      <c r="E37" s="115">
        <f>'3. kiadások önkorm'!E37+'4. Faluház kiadás'!E37+'6. Pmh kiadás'!E37+'5. Óvoda kiadás'!E37+'7.Bölcsőde'!E37</f>
        <v>0</v>
      </c>
      <c r="F37" s="115">
        <f>'3. kiadások önkorm'!F37+'4. Faluház kiadás'!F37+'6. Pmh kiadás'!F37+'5. Óvoda kiadás'!F37+'7.Bölcsőde'!F37</f>
        <v>1300000</v>
      </c>
      <c r="G37" s="27"/>
      <c r="H37" s="111">
        <f t="shared" si="0"/>
        <v>1300000</v>
      </c>
    </row>
    <row r="38" spans="1:8" ht="15">
      <c r="A38" s="5" t="s">
        <v>119</v>
      </c>
      <c r="B38" s="30" t="s">
        <v>120</v>
      </c>
      <c r="C38" s="115">
        <f>'3. kiadások önkorm'!C38+'4. Faluház kiadás'!C38+'6. Pmh kiadás'!C38+'5. Óvoda kiadás'!C38+'7.Bölcsőde'!C38</f>
        <v>0</v>
      </c>
      <c r="D38" s="115">
        <f>'3. kiadások önkorm'!D38+'4. Faluház kiadás'!D38+'6. Pmh kiadás'!D38+'5. Óvoda kiadás'!D38+'7.Bölcsőde'!D38</f>
        <v>0</v>
      </c>
      <c r="E38" s="115">
        <f>'3. kiadások önkorm'!E38+'4. Faluház kiadás'!E38+'6. Pmh kiadás'!E38+'5. Óvoda kiadás'!E38+'7.Bölcsőde'!E38</f>
        <v>0</v>
      </c>
      <c r="F38" s="115">
        <f>'3. kiadások önkorm'!F38+'4. Faluház kiadás'!F38+'6. Pmh kiadás'!F38+'5. Óvoda kiadás'!F38+'7.Bölcsőde'!F38</f>
        <v>0</v>
      </c>
      <c r="G38" s="27"/>
      <c r="H38" s="111">
        <f t="shared" si="0"/>
        <v>0</v>
      </c>
    </row>
    <row r="39" spans="1:8" ht="15">
      <c r="A39" s="4" t="s">
        <v>424</v>
      </c>
      <c r="B39" s="30" t="s">
        <v>121</v>
      </c>
      <c r="C39" s="115">
        <f>'3. kiadások önkorm'!C39+'4. Faluház kiadás'!C39+'6. Pmh kiadás'!C39+'5. Óvoda kiadás'!C39+'7.Bölcsőde'!C39</f>
        <v>39245000</v>
      </c>
      <c r="D39" s="115">
        <f>'3. kiadások önkorm'!D39+'4. Faluház kiadás'!D39+'6. Pmh kiadás'!D39+'5. Óvoda kiadás'!D39+'7.Bölcsőde'!D39</f>
        <v>2053000</v>
      </c>
      <c r="E39" s="115">
        <f>'3. kiadások önkorm'!E39+'4. Faluház kiadás'!E39+'6. Pmh kiadás'!E39+'5. Óvoda kiadás'!E39+'7.Bölcsőde'!E39</f>
        <v>0</v>
      </c>
      <c r="F39" s="115">
        <f>'3. kiadások önkorm'!F39+'4. Faluház kiadás'!F39+'6. Pmh kiadás'!F39+'5. Óvoda kiadás'!F39+'7.Bölcsőde'!F39</f>
        <v>41298000</v>
      </c>
      <c r="G39" s="27"/>
      <c r="H39" s="111">
        <f t="shared" si="0"/>
        <v>41298000</v>
      </c>
    </row>
    <row r="40" spans="1:8" ht="15">
      <c r="A40" s="6" t="s">
        <v>365</v>
      </c>
      <c r="B40" s="33" t="s">
        <v>122</v>
      </c>
      <c r="C40" s="115">
        <f>'3. kiadások önkorm'!C40+'4. Faluház kiadás'!C40+'6. Pmh kiadás'!C40+'5. Óvoda kiadás'!C40+'7.Bölcsőde'!C40</f>
        <v>68372000</v>
      </c>
      <c r="D40" s="115">
        <f>'3. kiadások önkorm'!D40+'4. Faluház kiadás'!D40+'6. Pmh kiadás'!D40+'5. Óvoda kiadás'!D40+'7.Bölcsőde'!D40</f>
        <v>6439000</v>
      </c>
      <c r="E40" s="115">
        <f>'3. kiadások önkorm'!E40+'4. Faluház kiadás'!E40+'6. Pmh kiadás'!E40+'5. Óvoda kiadás'!E40+'7.Bölcsőde'!E40</f>
        <v>0</v>
      </c>
      <c r="F40" s="115">
        <f>'3. kiadások önkorm'!F40+'4. Faluház kiadás'!F40+'6. Pmh kiadás'!F40+'5. Óvoda kiadás'!F40+'7.Bölcsőde'!F40</f>
        <v>74811000</v>
      </c>
      <c r="G40" s="27"/>
      <c r="H40" s="111">
        <f t="shared" si="0"/>
        <v>74811000</v>
      </c>
    </row>
    <row r="41" spans="1:8" ht="15">
      <c r="A41" s="4" t="s">
        <v>123</v>
      </c>
      <c r="B41" s="30" t="s">
        <v>124</v>
      </c>
      <c r="C41" s="115">
        <f>'3. kiadások önkorm'!C41+'4. Faluház kiadás'!C41+'6. Pmh kiadás'!C41+'5. Óvoda kiadás'!C41+'7.Bölcsőde'!C41</f>
        <v>1356000</v>
      </c>
      <c r="D41" s="115">
        <f>'3. kiadások önkorm'!D41+'4. Faluház kiadás'!D41+'6. Pmh kiadás'!D41+'5. Óvoda kiadás'!D41+'7.Bölcsőde'!D41</f>
        <v>120000</v>
      </c>
      <c r="E41" s="115">
        <f>'3. kiadások önkorm'!E41+'4. Faluház kiadás'!E41+'6. Pmh kiadás'!E41+'5. Óvoda kiadás'!E41+'7.Bölcsőde'!E41</f>
        <v>0</v>
      </c>
      <c r="F41" s="115">
        <f>'3. kiadások önkorm'!F41+'4. Faluház kiadás'!F41+'6. Pmh kiadás'!F41+'5. Óvoda kiadás'!F41+'7.Bölcsőde'!F41</f>
        <v>1476000</v>
      </c>
      <c r="G41" s="27"/>
      <c r="H41" s="111">
        <f t="shared" si="0"/>
        <v>1476000</v>
      </c>
    </row>
    <row r="42" spans="1:8" ht="15">
      <c r="A42" s="4" t="s">
        <v>125</v>
      </c>
      <c r="B42" s="30" t="s">
        <v>126</v>
      </c>
      <c r="C42" s="115">
        <f>'3. kiadások önkorm'!C42+'4. Faluház kiadás'!C42+'6. Pmh kiadás'!C42+'5. Óvoda kiadás'!C42+'7.Bölcsőde'!C42</f>
        <v>230000</v>
      </c>
      <c r="D42" s="115">
        <f>'3. kiadások önkorm'!D42+'4. Faluház kiadás'!D42+'6. Pmh kiadás'!D42+'5. Óvoda kiadás'!D42+'7.Bölcsőde'!D42</f>
        <v>0</v>
      </c>
      <c r="E42" s="115">
        <f>'3. kiadások önkorm'!E42+'4. Faluház kiadás'!E42+'6. Pmh kiadás'!E42+'5. Óvoda kiadás'!E42+'7.Bölcsőde'!E42</f>
        <v>0</v>
      </c>
      <c r="F42" s="115">
        <f>'3. kiadások önkorm'!F42+'4. Faluház kiadás'!F42+'6. Pmh kiadás'!F42+'5. Óvoda kiadás'!F42+'7.Bölcsőde'!F42</f>
        <v>230000</v>
      </c>
      <c r="G42" s="27"/>
      <c r="H42" s="111">
        <f t="shared" si="0"/>
        <v>230000</v>
      </c>
    </row>
    <row r="43" spans="1:8" ht="15">
      <c r="A43" s="6" t="s">
        <v>366</v>
      </c>
      <c r="B43" s="33" t="s">
        <v>127</v>
      </c>
      <c r="C43" s="115">
        <f>'3. kiadások önkorm'!C43+'4. Faluház kiadás'!C43+'6. Pmh kiadás'!C43+'5. Óvoda kiadás'!C43+'7.Bölcsőde'!C43</f>
        <v>1586000</v>
      </c>
      <c r="D43" s="115">
        <f>'3. kiadások önkorm'!D43+'4. Faluház kiadás'!D43+'6. Pmh kiadás'!D43+'5. Óvoda kiadás'!D43+'7.Bölcsőde'!D43</f>
        <v>120000</v>
      </c>
      <c r="E43" s="115">
        <f>'3. kiadások önkorm'!E43+'4. Faluház kiadás'!E43+'6. Pmh kiadás'!E43+'5. Óvoda kiadás'!E43+'7.Bölcsőde'!E43</f>
        <v>0</v>
      </c>
      <c r="F43" s="115">
        <f>'3. kiadások önkorm'!F43+'4. Faluház kiadás'!F43+'6. Pmh kiadás'!F43+'5. Óvoda kiadás'!F43+'7.Bölcsőde'!F43</f>
        <v>1706000</v>
      </c>
      <c r="G43" s="27"/>
      <c r="H43" s="111">
        <f t="shared" si="0"/>
        <v>1706000</v>
      </c>
    </row>
    <row r="44" spans="1:8" ht="15">
      <c r="A44" s="4" t="s">
        <v>128</v>
      </c>
      <c r="B44" s="30" t="s">
        <v>129</v>
      </c>
      <c r="C44" s="115">
        <f>'3. kiadások önkorm'!C44+'4. Faluház kiadás'!C44+'6. Pmh kiadás'!C44+'5. Óvoda kiadás'!C44+'7.Bölcsőde'!C44</f>
        <v>22631000</v>
      </c>
      <c r="D44" s="115">
        <f>'3. kiadások önkorm'!D44+'4. Faluház kiadás'!D44+'6. Pmh kiadás'!D44+'5. Óvoda kiadás'!D44+'7.Bölcsőde'!D44</f>
        <v>2080000</v>
      </c>
      <c r="E44" s="115">
        <f>'3. kiadások önkorm'!E44+'4. Faluház kiadás'!E44+'6. Pmh kiadás'!E44+'5. Óvoda kiadás'!E44+'7.Bölcsőde'!E44</f>
        <v>0</v>
      </c>
      <c r="F44" s="115">
        <f>'3. kiadások önkorm'!F44+'4. Faluház kiadás'!F44+'6. Pmh kiadás'!F44+'5. Óvoda kiadás'!F44+'7.Bölcsőde'!F44</f>
        <v>24711000</v>
      </c>
      <c r="G44" s="27"/>
      <c r="H44" s="111">
        <f t="shared" si="0"/>
        <v>24711000</v>
      </c>
    </row>
    <row r="45" spans="1:8" ht="15">
      <c r="A45" s="4" t="s">
        <v>130</v>
      </c>
      <c r="B45" s="30" t="s">
        <v>131</v>
      </c>
      <c r="C45" s="115">
        <f>'3. kiadások önkorm'!C45+'4. Faluház kiadás'!C45+'6. Pmh kiadás'!C45+'5. Óvoda kiadás'!C45+'7.Bölcsőde'!C45</f>
        <v>419000</v>
      </c>
      <c r="D45" s="115">
        <f>'3. kiadások önkorm'!D45+'4. Faluház kiadás'!D45+'6. Pmh kiadás'!D45+'5. Óvoda kiadás'!D45+'7.Bölcsőde'!D45</f>
        <v>33000</v>
      </c>
      <c r="E45" s="115">
        <f>'3. kiadások önkorm'!E45+'4. Faluház kiadás'!E45+'6. Pmh kiadás'!E45+'5. Óvoda kiadás'!E45+'7.Bölcsőde'!E45</f>
        <v>0</v>
      </c>
      <c r="F45" s="115">
        <f>'3. kiadások önkorm'!F45+'4. Faluház kiadás'!F45+'6. Pmh kiadás'!F45+'5. Óvoda kiadás'!F45+'7.Bölcsőde'!F45</f>
        <v>452000</v>
      </c>
      <c r="G45" s="27"/>
      <c r="H45" s="111">
        <f t="shared" si="0"/>
        <v>452000</v>
      </c>
    </row>
    <row r="46" spans="1:8" ht="15">
      <c r="A46" s="4" t="s">
        <v>425</v>
      </c>
      <c r="B46" s="30" t="s">
        <v>132</v>
      </c>
      <c r="C46" s="115">
        <f>'3. kiadások önkorm'!C46+'4. Faluház kiadás'!C46+'6. Pmh kiadás'!C46+'5. Óvoda kiadás'!C46+'7.Bölcsőde'!C46</f>
        <v>308000</v>
      </c>
      <c r="D46" s="115">
        <f>'3. kiadások önkorm'!D46+'4. Faluház kiadás'!D46+'6. Pmh kiadás'!D46+'5. Óvoda kiadás'!D46+'7.Bölcsőde'!D46</f>
        <v>27000</v>
      </c>
      <c r="E46" s="115">
        <f>'3. kiadások önkorm'!E46+'4. Faluház kiadás'!E46+'6. Pmh kiadás'!E46+'5. Óvoda kiadás'!E46+'7.Bölcsőde'!E46</f>
        <v>0</v>
      </c>
      <c r="F46" s="115">
        <f>'3. kiadások önkorm'!F46+'4. Faluház kiadás'!F46+'6. Pmh kiadás'!F46+'5. Óvoda kiadás'!F46+'7.Bölcsőde'!F46</f>
        <v>335000</v>
      </c>
      <c r="G46" s="27"/>
      <c r="H46" s="111">
        <f t="shared" si="0"/>
        <v>335000</v>
      </c>
    </row>
    <row r="47" spans="1:8" ht="15">
      <c r="A47" s="4" t="s">
        <v>426</v>
      </c>
      <c r="B47" s="30" t="s">
        <v>133</v>
      </c>
      <c r="C47" s="115">
        <f>'3. kiadások önkorm'!C47+'4. Faluház kiadás'!C47+'6. Pmh kiadás'!C47+'5. Óvoda kiadás'!C47+'7.Bölcsőde'!C47</f>
        <v>0</v>
      </c>
      <c r="D47" s="115">
        <f>'3. kiadások önkorm'!D47+'4. Faluház kiadás'!D47+'6. Pmh kiadás'!D47+'5. Óvoda kiadás'!D47+'7.Bölcsőde'!D47</f>
        <v>0</v>
      </c>
      <c r="E47" s="115">
        <f>'3. kiadások önkorm'!E47+'4. Faluház kiadás'!E47+'6. Pmh kiadás'!E47+'5. Óvoda kiadás'!E47+'7.Bölcsőde'!E47</f>
        <v>0</v>
      </c>
      <c r="F47" s="115">
        <f>'3. kiadások önkorm'!F47+'4. Faluház kiadás'!F47+'6. Pmh kiadás'!F47+'5. Óvoda kiadás'!F47+'7.Bölcsőde'!F47</f>
        <v>0</v>
      </c>
      <c r="G47" s="27"/>
      <c r="H47" s="111">
        <f t="shared" si="0"/>
        <v>0</v>
      </c>
    </row>
    <row r="48" spans="1:8" ht="15">
      <c r="A48" s="4" t="s">
        <v>134</v>
      </c>
      <c r="B48" s="30" t="s">
        <v>135</v>
      </c>
      <c r="C48" s="115">
        <f>'3. kiadások önkorm'!C48+'4. Faluház kiadás'!C48+'6. Pmh kiadás'!C48+'5. Óvoda kiadás'!C48+'7.Bölcsőde'!C48</f>
        <v>11831000</v>
      </c>
      <c r="D48" s="115">
        <f>'3. kiadások önkorm'!D48+'4. Faluház kiadás'!D48+'6. Pmh kiadás'!D48+'5. Óvoda kiadás'!D48+'7.Bölcsőde'!D48</f>
        <v>177000</v>
      </c>
      <c r="E48" s="115">
        <f>'3. kiadások önkorm'!E48+'4. Faluház kiadás'!E48+'6. Pmh kiadás'!E48+'5. Óvoda kiadás'!E48+'7.Bölcsőde'!E48</f>
        <v>0</v>
      </c>
      <c r="F48" s="115">
        <f>'3. kiadások önkorm'!F48+'4. Faluház kiadás'!F48+'6. Pmh kiadás'!F48+'5. Óvoda kiadás'!F48+'7.Bölcsőde'!F48</f>
        <v>12008000</v>
      </c>
      <c r="G48" s="27"/>
      <c r="H48" s="111">
        <f t="shared" si="0"/>
        <v>12008000</v>
      </c>
    </row>
    <row r="49" spans="1:8" ht="15">
      <c r="A49" s="6" t="s">
        <v>367</v>
      </c>
      <c r="B49" s="33" t="s">
        <v>136</v>
      </c>
      <c r="C49" s="115">
        <f>'3. kiadások önkorm'!C49+'4. Faluház kiadás'!C49+'6. Pmh kiadás'!C49+'5. Óvoda kiadás'!C49+'7.Bölcsőde'!C49</f>
        <v>35189000</v>
      </c>
      <c r="D49" s="115">
        <f>'3. kiadások önkorm'!D49+'4. Faluház kiadás'!D49+'6. Pmh kiadás'!D49+'5. Óvoda kiadás'!D49+'7.Bölcsőde'!D49</f>
        <v>2317000</v>
      </c>
      <c r="E49" s="115">
        <f>'3. kiadások önkorm'!E49+'4. Faluház kiadás'!E49+'6. Pmh kiadás'!E49+'5. Óvoda kiadás'!E49+'7.Bölcsőde'!E49</f>
        <v>0</v>
      </c>
      <c r="F49" s="115">
        <f>'3. kiadások önkorm'!F49+'4. Faluház kiadás'!F49+'6. Pmh kiadás'!F49+'5. Óvoda kiadás'!F49+'7.Bölcsőde'!F49</f>
        <v>37506000</v>
      </c>
      <c r="G49" s="27"/>
      <c r="H49" s="111">
        <f t="shared" si="0"/>
        <v>37506000</v>
      </c>
    </row>
    <row r="50" spans="1:8" ht="15">
      <c r="A50" s="39" t="s">
        <v>368</v>
      </c>
      <c r="B50" s="52" t="s">
        <v>137</v>
      </c>
      <c r="C50" s="115">
        <f>'3. kiadások önkorm'!C50+'4. Faluház kiadás'!C50+'6. Pmh kiadás'!C50+'5. Óvoda kiadás'!C50+'7.Bölcsőde'!C50</f>
        <v>149363000</v>
      </c>
      <c r="D50" s="115">
        <f>'3. kiadások önkorm'!D50+'4. Faluház kiadás'!D50+'6. Pmh kiadás'!D50+'5. Óvoda kiadás'!D50+'7.Bölcsőde'!D50</f>
        <v>12844000</v>
      </c>
      <c r="E50" s="115">
        <f>'3. kiadások önkorm'!E50+'4. Faluház kiadás'!E50+'6. Pmh kiadás'!E50+'5. Óvoda kiadás'!E50+'7.Bölcsőde'!E50</f>
        <v>0</v>
      </c>
      <c r="F50" s="115">
        <f>'3. kiadások önkorm'!F50+'4. Faluház kiadás'!F50+'6. Pmh kiadás'!F50+'5. Óvoda kiadás'!F50+'7.Bölcsőde'!F50</f>
        <v>162207000</v>
      </c>
      <c r="G50" s="27"/>
      <c r="H50" s="111">
        <f t="shared" si="0"/>
        <v>162207000</v>
      </c>
    </row>
    <row r="51" spans="1:8" ht="15">
      <c r="A51" s="12" t="s">
        <v>138</v>
      </c>
      <c r="B51" s="30" t="s">
        <v>139</v>
      </c>
      <c r="C51" s="115">
        <f>'3. kiadások önkorm'!C51+'4. Faluház kiadás'!C51+'6. Pmh kiadás'!C51+'5. Óvoda kiadás'!C51+'7.Bölcsőde'!C51</f>
        <v>0</v>
      </c>
      <c r="D51" s="115">
        <f>'3. kiadások önkorm'!D51+'4. Faluház kiadás'!D51+'6. Pmh kiadás'!D51+'5. Óvoda kiadás'!D51+'7.Bölcsőde'!D51</f>
        <v>0</v>
      </c>
      <c r="E51" s="115">
        <f>'3. kiadások önkorm'!E51+'4. Faluház kiadás'!E51+'6. Pmh kiadás'!E51+'5. Óvoda kiadás'!E51+'7.Bölcsőde'!E51</f>
        <v>0</v>
      </c>
      <c r="F51" s="115">
        <f>'3. kiadások önkorm'!F51+'4. Faluház kiadás'!F51+'6. Pmh kiadás'!F51+'5. Óvoda kiadás'!F51+'7.Bölcsőde'!F51</f>
        <v>0</v>
      </c>
      <c r="G51" s="27"/>
      <c r="H51" s="111">
        <f t="shared" si="0"/>
        <v>0</v>
      </c>
    </row>
    <row r="52" spans="1:8" ht="15">
      <c r="A52" s="12" t="s">
        <v>369</v>
      </c>
      <c r="B52" s="30" t="s">
        <v>140</v>
      </c>
      <c r="C52" s="115">
        <f>'3. kiadások önkorm'!C52+'4. Faluház kiadás'!C52+'6. Pmh kiadás'!C52+'5. Óvoda kiadás'!C52+'7.Bölcsőde'!C52</f>
        <v>923000</v>
      </c>
      <c r="D52" s="115">
        <f>'3. kiadások önkorm'!D52+'4. Faluház kiadás'!D52+'6. Pmh kiadás'!D52+'5. Óvoda kiadás'!D52+'7.Bölcsőde'!D52</f>
        <v>0</v>
      </c>
      <c r="E52" s="115">
        <f>'3. kiadások önkorm'!E52+'4. Faluház kiadás'!E52+'6. Pmh kiadás'!E52+'5. Óvoda kiadás'!E52+'7.Bölcsőde'!E52</f>
        <v>0</v>
      </c>
      <c r="F52" s="115">
        <f>'3. kiadások önkorm'!F52+'4. Faluház kiadás'!F52+'6. Pmh kiadás'!F52+'5. Óvoda kiadás'!F52+'7.Bölcsőde'!F52</f>
        <v>923000</v>
      </c>
      <c r="G52" s="27"/>
      <c r="H52" s="111">
        <f t="shared" si="0"/>
        <v>923000</v>
      </c>
    </row>
    <row r="53" spans="1:8" ht="15">
      <c r="A53" s="16" t="s">
        <v>427</v>
      </c>
      <c r="B53" s="30" t="s">
        <v>141</v>
      </c>
      <c r="C53" s="115">
        <f>'3. kiadások önkorm'!C53+'4. Faluház kiadás'!C53+'6. Pmh kiadás'!C53+'5. Óvoda kiadás'!C53+'7.Bölcsőde'!C53</f>
        <v>730000</v>
      </c>
      <c r="D53" s="115">
        <f>'3. kiadások önkorm'!D53+'4. Faluház kiadás'!D53+'6. Pmh kiadás'!D53+'5. Óvoda kiadás'!D53+'7.Bölcsőde'!D53</f>
        <v>0</v>
      </c>
      <c r="E53" s="115">
        <f>'3. kiadások önkorm'!E53+'4. Faluház kiadás'!E53+'6. Pmh kiadás'!E53+'5. Óvoda kiadás'!E53+'7.Bölcsőde'!E53</f>
        <v>0</v>
      </c>
      <c r="F53" s="115">
        <f>'3. kiadások önkorm'!F53+'4. Faluház kiadás'!F53+'6. Pmh kiadás'!F53+'5. Óvoda kiadás'!F53+'7.Bölcsőde'!F53</f>
        <v>730000</v>
      </c>
      <c r="G53" s="27"/>
      <c r="H53" s="111">
        <f t="shared" si="0"/>
        <v>730000</v>
      </c>
    </row>
    <row r="54" spans="1:8" ht="15">
      <c r="A54" s="16" t="s">
        <v>428</v>
      </c>
      <c r="B54" s="30" t="s">
        <v>142</v>
      </c>
      <c r="C54" s="115">
        <f>'3. kiadások önkorm'!C54+'4. Faluház kiadás'!C54+'6. Pmh kiadás'!C54+'5. Óvoda kiadás'!C54+'7.Bölcsőde'!C54</f>
        <v>0</v>
      </c>
      <c r="D54" s="115">
        <f>'3. kiadások önkorm'!D54+'4. Faluház kiadás'!D54+'6. Pmh kiadás'!D54+'5. Óvoda kiadás'!D54+'7.Bölcsőde'!D54</f>
        <v>0</v>
      </c>
      <c r="E54" s="115">
        <f>'3. kiadások önkorm'!E54+'4. Faluház kiadás'!E54+'6. Pmh kiadás'!E54+'5. Óvoda kiadás'!E54+'7.Bölcsőde'!E54</f>
        <v>0</v>
      </c>
      <c r="F54" s="115">
        <f>'3. kiadások önkorm'!F54+'4. Faluház kiadás'!F54+'6. Pmh kiadás'!F54+'5. Óvoda kiadás'!F54+'7.Bölcsőde'!F54</f>
        <v>0</v>
      </c>
      <c r="G54" s="27"/>
      <c r="H54" s="111">
        <f t="shared" si="0"/>
        <v>0</v>
      </c>
    </row>
    <row r="55" spans="1:8" ht="15">
      <c r="A55" s="16" t="s">
        <v>429</v>
      </c>
      <c r="B55" s="30" t="s">
        <v>143</v>
      </c>
      <c r="C55" s="115">
        <f>'3. kiadások önkorm'!C55+'4. Faluház kiadás'!C55+'6. Pmh kiadás'!C55+'5. Óvoda kiadás'!C55+'7.Bölcsőde'!C55</f>
        <v>0</v>
      </c>
      <c r="D55" s="115">
        <f>'3. kiadások önkorm'!D55+'4. Faluház kiadás'!D55+'6. Pmh kiadás'!D55+'5. Óvoda kiadás'!D55+'7.Bölcsőde'!D55</f>
        <v>0</v>
      </c>
      <c r="E55" s="115">
        <f>'3. kiadások önkorm'!E55+'4. Faluház kiadás'!E55+'6. Pmh kiadás'!E55+'5. Óvoda kiadás'!E55+'7.Bölcsőde'!E55</f>
        <v>0</v>
      </c>
      <c r="F55" s="115">
        <f>'3. kiadások önkorm'!F55+'4. Faluház kiadás'!F55+'6. Pmh kiadás'!F55+'5. Óvoda kiadás'!F55+'7.Bölcsőde'!F55</f>
        <v>0</v>
      </c>
      <c r="G55" s="27"/>
      <c r="H55" s="111">
        <f t="shared" si="0"/>
        <v>0</v>
      </c>
    </row>
    <row r="56" spans="1:8" ht="15">
      <c r="A56" s="12" t="s">
        <v>430</v>
      </c>
      <c r="B56" s="30" t="s">
        <v>144</v>
      </c>
      <c r="C56" s="115">
        <f>'3. kiadások önkorm'!C56+'4. Faluház kiadás'!C56+'6. Pmh kiadás'!C56+'5. Óvoda kiadás'!C56+'7.Bölcsőde'!C56</f>
        <v>0</v>
      </c>
      <c r="D56" s="115">
        <f>'3. kiadások önkorm'!D56+'4. Faluház kiadás'!D56+'6. Pmh kiadás'!D56+'5. Óvoda kiadás'!D56+'7.Bölcsőde'!D56</f>
        <v>0</v>
      </c>
      <c r="E56" s="115">
        <f>'3. kiadások önkorm'!E56+'4. Faluház kiadás'!E56+'6. Pmh kiadás'!E56+'5. Óvoda kiadás'!E56+'7.Bölcsőde'!E56</f>
        <v>0</v>
      </c>
      <c r="F56" s="115">
        <f>'3. kiadások önkorm'!F56+'4. Faluház kiadás'!F56+'6. Pmh kiadás'!F56+'5. Óvoda kiadás'!F56+'7.Bölcsőde'!F56</f>
        <v>0</v>
      </c>
      <c r="G56" s="27"/>
      <c r="H56" s="111">
        <f t="shared" si="0"/>
        <v>0</v>
      </c>
    </row>
    <row r="57" spans="1:8" ht="15">
      <c r="A57" s="12" t="s">
        <v>431</v>
      </c>
      <c r="B57" s="30" t="s">
        <v>145</v>
      </c>
      <c r="C57" s="115">
        <f>'3. kiadások önkorm'!C57+'4. Faluház kiadás'!C57+'6. Pmh kiadás'!C57+'5. Óvoda kiadás'!C57+'7.Bölcsőde'!C57</f>
        <v>0</v>
      </c>
      <c r="D57" s="115">
        <f>'3. kiadások önkorm'!D57+'4. Faluház kiadás'!D57+'6. Pmh kiadás'!D57+'5. Óvoda kiadás'!D57+'7.Bölcsőde'!D57</f>
        <v>0</v>
      </c>
      <c r="E57" s="115">
        <f>'3. kiadások önkorm'!E57+'4. Faluház kiadás'!E57+'6. Pmh kiadás'!E57+'5. Óvoda kiadás'!E57+'7.Bölcsőde'!E57</f>
        <v>0</v>
      </c>
      <c r="F57" s="115">
        <f>'3. kiadások önkorm'!F57+'4. Faluház kiadás'!F57+'6. Pmh kiadás'!F57+'5. Óvoda kiadás'!F57+'7.Bölcsőde'!F57</f>
        <v>0</v>
      </c>
      <c r="G57" s="27"/>
      <c r="H57" s="111">
        <f t="shared" si="0"/>
        <v>0</v>
      </c>
    </row>
    <row r="58" spans="1:8" ht="15">
      <c r="A58" s="12" t="s">
        <v>432</v>
      </c>
      <c r="B58" s="30" t="s">
        <v>146</v>
      </c>
      <c r="C58" s="115">
        <f>'3. kiadások önkorm'!C58+'4. Faluház kiadás'!C58+'6. Pmh kiadás'!C58+'5. Óvoda kiadás'!C58+'7.Bölcsőde'!C58</f>
        <v>12411000</v>
      </c>
      <c r="D58" s="115">
        <f>'3. kiadások önkorm'!D58+'4. Faluház kiadás'!D58+'6. Pmh kiadás'!D58+'5. Óvoda kiadás'!D58+'7.Bölcsőde'!D58</f>
        <v>0</v>
      </c>
      <c r="E58" s="115">
        <f>'3. kiadások önkorm'!E58+'4. Faluház kiadás'!E58+'6. Pmh kiadás'!E58+'5. Óvoda kiadás'!E58+'7.Bölcsőde'!E58</f>
        <v>0</v>
      </c>
      <c r="F58" s="115">
        <f>'3. kiadások önkorm'!F58+'4. Faluház kiadás'!F58+'6. Pmh kiadás'!F58+'5. Óvoda kiadás'!F58+'7.Bölcsőde'!F58</f>
        <v>12411000</v>
      </c>
      <c r="G58" s="27"/>
      <c r="H58" s="111">
        <f t="shared" si="0"/>
        <v>12411000</v>
      </c>
    </row>
    <row r="59" spans="1:8" ht="15">
      <c r="A59" s="49" t="s">
        <v>399</v>
      </c>
      <c r="B59" s="52" t="s">
        <v>147</v>
      </c>
      <c r="C59" s="115">
        <f>'3. kiadások önkorm'!C59+'4. Faluház kiadás'!C59+'6. Pmh kiadás'!C59+'5. Óvoda kiadás'!C59+'7.Bölcsőde'!C59</f>
        <v>14064000</v>
      </c>
      <c r="D59" s="115">
        <f>'3. kiadások önkorm'!D59+'4. Faluház kiadás'!D59+'6. Pmh kiadás'!D59+'5. Óvoda kiadás'!D59+'7.Bölcsőde'!D59</f>
        <v>0</v>
      </c>
      <c r="E59" s="115">
        <f>'3. kiadások önkorm'!E59+'4. Faluház kiadás'!E59+'6. Pmh kiadás'!E59+'5. Óvoda kiadás'!E59+'7.Bölcsőde'!E59</f>
        <v>0</v>
      </c>
      <c r="F59" s="115">
        <f>'3. kiadások önkorm'!F59+'4. Faluház kiadás'!F59+'6. Pmh kiadás'!F59+'5. Óvoda kiadás'!F59+'7.Bölcsőde'!F59</f>
        <v>14064000</v>
      </c>
      <c r="G59" s="27"/>
      <c r="H59" s="111">
        <f t="shared" si="0"/>
        <v>14064000</v>
      </c>
    </row>
    <row r="60" spans="1:8" ht="15">
      <c r="A60" s="11" t="s">
        <v>433</v>
      </c>
      <c r="B60" s="30" t="s">
        <v>148</v>
      </c>
      <c r="C60" s="115">
        <f>'3. kiadások önkorm'!C60+'4. Faluház kiadás'!C60+'6. Pmh kiadás'!C60+'5. Óvoda kiadás'!C60+'7.Bölcsőde'!C60</f>
        <v>0</v>
      </c>
      <c r="D60" s="115">
        <f>'3. kiadások önkorm'!D60+'4. Faluház kiadás'!D60+'6. Pmh kiadás'!D60+'5. Óvoda kiadás'!D60+'7.Bölcsőde'!D60</f>
        <v>0</v>
      </c>
      <c r="E60" s="115">
        <f>'3. kiadások önkorm'!E60+'4. Faluház kiadás'!E60+'6. Pmh kiadás'!E60+'5. Óvoda kiadás'!E60+'7.Bölcsőde'!E60</f>
        <v>0</v>
      </c>
      <c r="F60" s="173">
        <f>'3. kiadások önkorm'!F60+'4. Faluház kiadás'!F60+'6. Pmh kiadás'!F60+'5. Óvoda kiadás'!F60+'7.Bölcsőde'!F60</f>
        <v>0</v>
      </c>
      <c r="G60" s="27"/>
      <c r="H60" s="111">
        <f t="shared" si="0"/>
        <v>0</v>
      </c>
    </row>
    <row r="61" spans="1:8" ht="15">
      <c r="A61" s="11" t="s">
        <v>149</v>
      </c>
      <c r="B61" s="30" t="s">
        <v>150</v>
      </c>
      <c r="C61" s="115">
        <f>'3. kiadások önkorm'!C61+'4. Faluház kiadás'!C61+'6. Pmh kiadás'!C61+'5. Óvoda kiadás'!C61+'7.Bölcsőde'!C61</f>
        <v>461000</v>
      </c>
      <c r="D61" s="115">
        <f>'3. kiadások önkorm'!D61+'4. Faluház kiadás'!D61+'6. Pmh kiadás'!D61+'5. Óvoda kiadás'!D61+'7.Bölcsőde'!D61</f>
        <v>0</v>
      </c>
      <c r="E61" s="115">
        <f>'3. kiadások önkorm'!E61+'4. Faluház kiadás'!E61+'6. Pmh kiadás'!E61+'5. Óvoda kiadás'!E61+'7.Bölcsőde'!E61</f>
        <v>0</v>
      </c>
      <c r="F61" s="173">
        <f>'3. kiadások önkorm'!F61+'4. Faluház kiadás'!F61+'6. Pmh kiadás'!F61+'5. Óvoda kiadás'!F61+'7.Bölcsőde'!F61</f>
        <v>461000</v>
      </c>
      <c r="G61" s="27"/>
      <c r="H61" s="111">
        <f t="shared" si="0"/>
        <v>461000</v>
      </c>
    </row>
    <row r="62" spans="1:8" ht="15">
      <c r="A62" s="11" t="s">
        <v>151</v>
      </c>
      <c r="B62" s="30" t="s">
        <v>152</v>
      </c>
      <c r="C62" s="115">
        <f>'3. kiadások önkorm'!C62+'4. Faluház kiadás'!C62+'6. Pmh kiadás'!C62+'5. Óvoda kiadás'!C62+'7.Bölcsőde'!C62</f>
        <v>0</v>
      </c>
      <c r="D62" s="115">
        <f>'3. kiadások önkorm'!D62+'4. Faluház kiadás'!D62+'6. Pmh kiadás'!D62+'5. Óvoda kiadás'!D62+'7.Bölcsőde'!D62</f>
        <v>0</v>
      </c>
      <c r="E62" s="115">
        <f>'3. kiadások önkorm'!E62+'4. Faluház kiadás'!E62+'6. Pmh kiadás'!E62+'5. Óvoda kiadás'!E62+'7.Bölcsőde'!E62</f>
        <v>0</v>
      </c>
      <c r="F62" s="173">
        <f>'3. kiadások önkorm'!F62+'4. Faluház kiadás'!F62+'6. Pmh kiadás'!F62+'5. Óvoda kiadás'!F62+'7.Bölcsőde'!F62</f>
        <v>0</v>
      </c>
      <c r="G62" s="27"/>
      <c r="H62" s="111">
        <f t="shared" si="0"/>
        <v>0</v>
      </c>
    </row>
    <row r="63" spans="1:8" ht="15">
      <c r="A63" s="11" t="s">
        <v>400</v>
      </c>
      <c r="B63" s="30" t="s">
        <v>153</v>
      </c>
      <c r="C63" s="115">
        <f>'3. kiadások önkorm'!C63+'4. Faluház kiadás'!C63+'6. Pmh kiadás'!C63+'5. Óvoda kiadás'!C63+'7.Bölcsőde'!C63</f>
        <v>0</v>
      </c>
      <c r="D63" s="115">
        <f>'3. kiadások önkorm'!D63+'4. Faluház kiadás'!D63+'6. Pmh kiadás'!D63+'5. Óvoda kiadás'!D63+'7.Bölcsőde'!D63</f>
        <v>0</v>
      </c>
      <c r="E63" s="115">
        <f>'3. kiadások önkorm'!E63+'4. Faluház kiadás'!E63+'6. Pmh kiadás'!E63+'5. Óvoda kiadás'!E63+'7.Bölcsőde'!E63</f>
        <v>0</v>
      </c>
      <c r="F63" s="173">
        <f>'3. kiadások önkorm'!F63+'4. Faluház kiadás'!F63+'6. Pmh kiadás'!F63+'5. Óvoda kiadás'!F63+'7.Bölcsőde'!F63</f>
        <v>0</v>
      </c>
      <c r="G63" s="27"/>
      <c r="H63" s="111">
        <f t="shared" si="0"/>
        <v>0</v>
      </c>
    </row>
    <row r="64" spans="1:8" ht="15">
      <c r="A64" s="11" t="s">
        <v>434</v>
      </c>
      <c r="B64" s="30" t="s">
        <v>154</v>
      </c>
      <c r="C64" s="115">
        <f>'3. kiadások önkorm'!C64+'4. Faluház kiadás'!C64+'6. Pmh kiadás'!C64+'5. Óvoda kiadás'!C64+'7.Bölcsőde'!C64</f>
        <v>0</v>
      </c>
      <c r="D64" s="115">
        <f>'3. kiadások önkorm'!D64+'4. Faluház kiadás'!D64+'6. Pmh kiadás'!D64+'5. Óvoda kiadás'!D64+'7.Bölcsőde'!D64</f>
        <v>0</v>
      </c>
      <c r="E64" s="115">
        <f>'3. kiadások önkorm'!E64+'4. Faluház kiadás'!E64+'6. Pmh kiadás'!E64+'5. Óvoda kiadás'!E64+'7.Bölcsőde'!E64</f>
        <v>0</v>
      </c>
      <c r="F64" s="173">
        <f>'3. kiadások önkorm'!F64+'4. Faluház kiadás'!F64+'6. Pmh kiadás'!F64+'5. Óvoda kiadás'!F64+'7.Bölcsőde'!F64</f>
        <v>0</v>
      </c>
      <c r="G64" s="27"/>
      <c r="H64" s="111">
        <f t="shared" si="0"/>
        <v>0</v>
      </c>
    </row>
    <row r="65" spans="1:8" ht="15">
      <c r="A65" s="11" t="s">
        <v>402</v>
      </c>
      <c r="B65" s="30" t="s">
        <v>155</v>
      </c>
      <c r="C65" s="115">
        <f>'3. kiadások önkorm'!C65+'4. Faluház kiadás'!C65+'6. Pmh kiadás'!C65+'5. Óvoda kiadás'!C65+'7.Bölcsőde'!C65</f>
        <v>0</v>
      </c>
      <c r="D65" s="115">
        <f>'3. kiadások önkorm'!D65+'4. Faluház kiadás'!D65+'6. Pmh kiadás'!D65+'5. Óvoda kiadás'!D65+'7.Bölcsőde'!D65</f>
        <v>0</v>
      </c>
      <c r="E65" s="115">
        <f>'3. kiadások önkorm'!E65+'4. Faluház kiadás'!E65+'6. Pmh kiadás'!E65+'5. Óvoda kiadás'!E65+'7.Bölcsőde'!E65</f>
        <v>0</v>
      </c>
      <c r="F65" s="173">
        <f>'3. kiadások önkorm'!F65+'4. Faluház kiadás'!F65+'6. Pmh kiadás'!F65+'5. Óvoda kiadás'!F65+'7.Bölcsőde'!F65</f>
        <v>0</v>
      </c>
      <c r="G65" s="27"/>
      <c r="H65" s="111">
        <f t="shared" si="0"/>
        <v>0</v>
      </c>
    </row>
    <row r="66" spans="1:8" ht="15">
      <c r="A66" s="11" t="s">
        <v>435</v>
      </c>
      <c r="B66" s="30" t="s">
        <v>156</v>
      </c>
      <c r="C66" s="115">
        <f>'3. kiadások önkorm'!C66+'4. Faluház kiadás'!C66+'6. Pmh kiadás'!C66+'5. Óvoda kiadás'!C66+'7.Bölcsőde'!C66</f>
        <v>0</v>
      </c>
      <c r="D66" s="115">
        <f>'3. kiadások önkorm'!D66+'4. Faluház kiadás'!D66+'6. Pmh kiadás'!D66+'5. Óvoda kiadás'!D66+'7.Bölcsőde'!D66</f>
        <v>0</v>
      </c>
      <c r="E66" s="115">
        <f>'3. kiadások önkorm'!E66+'4. Faluház kiadás'!E66+'6. Pmh kiadás'!E66+'5. Óvoda kiadás'!E66+'7.Bölcsőde'!E66</f>
        <v>0</v>
      </c>
      <c r="F66" s="173">
        <f>'3. kiadások önkorm'!F66+'4. Faluház kiadás'!F66+'6. Pmh kiadás'!F66+'5. Óvoda kiadás'!F66+'7.Bölcsőde'!F66</f>
        <v>0</v>
      </c>
      <c r="G66" s="27"/>
      <c r="H66" s="111">
        <f t="shared" si="0"/>
        <v>0</v>
      </c>
    </row>
    <row r="67" spans="1:8" ht="15">
      <c r="A67" s="11" t="s">
        <v>436</v>
      </c>
      <c r="B67" s="30" t="s">
        <v>157</v>
      </c>
      <c r="C67" s="115">
        <f>'3. kiadások önkorm'!C67+'4. Faluház kiadás'!C67+'6. Pmh kiadás'!C67+'5. Óvoda kiadás'!C67+'7.Bölcsőde'!C67</f>
        <v>2600000</v>
      </c>
      <c r="D67" s="115">
        <f>'3. kiadások önkorm'!D67+'4. Faluház kiadás'!D67+'6. Pmh kiadás'!D67+'5. Óvoda kiadás'!D67+'7.Bölcsőde'!D67</f>
        <v>0</v>
      </c>
      <c r="E67" s="115">
        <f>'3. kiadások önkorm'!E67+'4. Faluház kiadás'!E67+'6. Pmh kiadás'!E67+'5. Óvoda kiadás'!E67+'7.Bölcsőde'!E67</f>
        <v>0</v>
      </c>
      <c r="F67" s="173">
        <f>'3. kiadások önkorm'!F67+'4. Faluház kiadás'!F67+'6. Pmh kiadás'!F67+'5. Óvoda kiadás'!F67+'7.Bölcsőde'!F67</f>
        <v>2600000</v>
      </c>
      <c r="G67" s="27"/>
      <c r="H67" s="111">
        <f t="shared" si="0"/>
        <v>2600000</v>
      </c>
    </row>
    <row r="68" spans="1:8" ht="15">
      <c r="A68" s="11" t="s">
        <v>158</v>
      </c>
      <c r="B68" s="30" t="s">
        <v>159</v>
      </c>
      <c r="C68" s="115">
        <f>'3. kiadások önkorm'!C68+'4. Faluház kiadás'!C68+'6. Pmh kiadás'!C68+'5. Óvoda kiadás'!C68+'7.Bölcsőde'!C68</f>
        <v>0</v>
      </c>
      <c r="D68" s="115">
        <f>'3. kiadások önkorm'!D68+'4. Faluház kiadás'!D68+'6. Pmh kiadás'!D68+'5. Óvoda kiadás'!D68+'7.Bölcsőde'!D68</f>
        <v>0</v>
      </c>
      <c r="E68" s="115">
        <f>'3. kiadások önkorm'!E68+'4. Faluház kiadás'!E68+'6. Pmh kiadás'!E68+'5. Óvoda kiadás'!E68+'7.Bölcsőde'!E68</f>
        <v>0</v>
      </c>
      <c r="F68" s="173">
        <f>'3. kiadások önkorm'!F68+'4. Faluház kiadás'!F68+'6. Pmh kiadás'!F68+'5. Óvoda kiadás'!F68+'7.Bölcsőde'!F68</f>
        <v>0</v>
      </c>
      <c r="G68" s="27"/>
      <c r="H68" s="111">
        <f t="shared" si="0"/>
        <v>0</v>
      </c>
    </row>
    <row r="69" spans="1:8" ht="15">
      <c r="A69" s="19" t="s">
        <v>160</v>
      </c>
      <c r="B69" s="30" t="s">
        <v>161</v>
      </c>
      <c r="C69" s="115">
        <f>'3. kiadások önkorm'!C69+'4. Faluház kiadás'!C69+'6. Pmh kiadás'!C69+'5. Óvoda kiadás'!C69+'7.Bölcsőde'!C69</f>
        <v>0</v>
      </c>
      <c r="D69" s="115">
        <f>'3. kiadások önkorm'!D69+'4. Faluház kiadás'!D69+'6. Pmh kiadás'!D69+'5. Óvoda kiadás'!D69+'7.Bölcsőde'!D69</f>
        <v>0</v>
      </c>
      <c r="E69" s="115">
        <f>'3. kiadások önkorm'!E69+'4. Faluház kiadás'!E69+'6. Pmh kiadás'!E69+'5. Óvoda kiadás'!E69+'7.Bölcsőde'!E69</f>
        <v>0</v>
      </c>
      <c r="F69" s="173">
        <f>'3. kiadások önkorm'!F69+'4. Faluház kiadás'!F69+'6. Pmh kiadás'!F69+'5. Óvoda kiadás'!F69+'7.Bölcsőde'!F69</f>
        <v>0</v>
      </c>
      <c r="G69" s="27"/>
      <c r="H69" s="111">
        <f t="shared" si="0"/>
        <v>0</v>
      </c>
    </row>
    <row r="70" spans="1:8" ht="15">
      <c r="A70" s="11" t="s">
        <v>437</v>
      </c>
      <c r="B70" s="30" t="s">
        <v>162</v>
      </c>
      <c r="C70" s="115">
        <f>'3. kiadások önkorm'!C70+'4. Faluház kiadás'!C70+'6. Pmh kiadás'!C70+'5. Óvoda kiadás'!C70+'7.Bölcsőde'!C70</f>
        <v>28328638</v>
      </c>
      <c r="D70" s="115">
        <f>'3. kiadások önkorm'!D70+'4. Faluház kiadás'!D70+'6. Pmh kiadás'!D70+'5. Óvoda kiadás'!D70+'7.Bölcsőde'!D70</f>
        <v>93758362</v>
      </c>
      <c r="E70" s="115">
        <f>'3. kiadások önkorm'!E70+'4. Faluház kiadás'!E70+'6. Pmh kiadás'!E70+'5. Óvoda kiadás'!E70+'7.Bölcsőde'!E70</f>
        <v>0</v>
      </c>
      <c r="F70" s="173">
        <f>'3. kiadások önkorm'!F70+'4. Faluház kiadás'!F70+'6. Pmh kiadás'!F70+'5. Óvoda kiadás'!F70+'7.Bölcsőde'!F70</f>
        <v>122087000</v>
      </c>
      <c r="G70" s="27"/>
      <c r="H70" s="111">
        <f t="shared" si="0"/>
        <v>122087000</v>
      </c>
    </row>
    <row r="71" spans="1:8" ht="15">
      <c r="A71" s="19" t="s">
        <v>626</v>
      </c>
      <c r="B71" s="30" t="s">
        <v>163</v>
      </c>
      <c r="C71" s="115">
        <f>'3. kiadások önkorm'!C71+'4. Faluház kiadás'!C71+'6. Pmh kiadás'!C71+'5. Óvoda kiadás'!C71+'7.Bölcsőde'!C71</f>
        <v>0</v>
      </c>
      <c r="D71" s="115">
        <f>'3. kiadások önkorm'!D71+'4. Faluház kiadás'!D71+'6. Pmh kiadás'!D71+'5. Óvoda kiadás'!D71+'7.Bölcsőde'!D71</f>
        <v>0</v>
      </c>
      <c r="E71" s="115">
        <f>'3. kiadások önkorm'!E71+'4. Faluház kiadás'!E71+'6. Pmh kiadás'!E71+'5. Óvoda kiadás'!E71+'7.Bölcsőde'!E71</f>
        <v>0</v>
      </c>
      <c r="F71" s="173">
        <f>'3. kiadások önkorm'!F71+'4. Faluház kiadás'!F71+'6. Pmh kiadás'!F71+'5. Óvoda kiadás'!F71+'7.Bölcsőde'!F71</f>
        <v>0</v>
      </c>
      <c r="G71" s="27"/>
      <c r="H71" s="111">
        <f aca="true" t="shared" si="1" ref="H71:H122">F71-G71</f>
        <v>0</v>
      </c>
    </row>
    <row r="72" spans="1:8" ht="15">
      <c r="A72" s="19" t="s">
        <v>627</v>
      </c>
      <c r="B72" s="30" t="s">
        <v>163</v>
      </c>
      <c r="C72" s="115">
        <f>'3. kiadások önkorm'!C72+'4. Faluház kiadás'!C72+'6. Pmh kiadás'!C72+'5. Óvoda kiadás'!C72+'7.Bölcsőde'!C72</f>
        <v>124369584</v>
      </c>
      <c r="D72" s="115">
        <f>'3. kiadások önkorm'!D72+'4. Faluház kiadás'!D72+'6. Pmh kiadás'!D72+'5. Óvoda kiadás'!D72+'7.Bölcsőde'!D72</f>
        <v>0</v>
      </c>
      <c r="E72" s="115">
        <f>'3. kiadások önkorm'!E72+'4. Faluház kiadás'!E72+'6. Pmh kiadás'!E72+'5. Óvoda kiadás'!E72+'7.Bölcsőde'!E72</f>
        <v>0</v>
      </c>
      <c r="F72" s="173">
        <f>'3. kiadások önkorm'!F72+'4. Faluház kiadás'!F72+'6. Pmh kiadás'!F72+'5. Óvoda kiadás'!F72+'7.Bölcsőde'!F72</f>
        <v>124369584</v>
      </c>
      <c r="G72" s="27"/>
      <c r="H72" s="111">
        <f t="shared" si="1"/>
        <v>124369584</v>
      </c>
    </row>
    <row r="73" spans="1:8" ht="15">
      <c r="A73" s="49" t="s">
        <v>405</v>
      </c>
      <c r="B73" s="52" t="s">
        <v>164</v>
      </c>
      <c r="C73" s="115">
        <f>'3. kiadások önkorm'!C73+'4. Faluház kiadás'!C73+'6. Pmh kiadás'!C73+'5. Óvoda kiadás'!C73+'7.Bölcsőde'!C73</f>
        <v>155759222</v>
      </c>
      <c r="D73" s="115">
        <f>'3. kiadások önkorm'!D73+'4. Faluház kiadás'!D73+'6. Pmh kiadás'!D73+'5. Óvoda kiadás'!D73+'7.Bölcsőde'!D73</f>
        <v>93758362</v>
      </c>
      <c r="E73" s="115">
        <f>'3. kiadások önkorm'!E73+'4. Faluház kiadás'!E73+'6. Pmh kiadás'!E73+'5. Óvoda kiadás'!E73+'7.Bölcsőde'!E73</f>
        <v>0</v>
      </c>
      <c r="F73" s="173">
        <f>'3. kiadások önkorm'!F73+'4. Faluház kiadás'!F73+'6. Pmh kiadás'!F73+'5. Óvoda kiadás'!F73+'7.Bölcsőde'!F73</f>
        <v>249517584</v>
      </c>
      <c r="G73" s="27"/>
      <c r="H73" s="111">
        <f t="shared" si="1"/>
        <v>249517584</v>
      </c>
    </row>
    <row r="74" spans="1:8" ht="15.75">
      <c r="A74" s="56" t="s">
        <v>663</v>
      </c>
      <c r="B74" s="52"/>
      <c r="C74" s="115">
        <f>'3. kiadások önkorm'!C74+'4. Faluház kiadás'!C74+'6. Pmh kiadás'!C74+'5. Óvoda kiadás'!C74+'7.Bölcsőde'!C74</f>
        <v>532304222</v>
      </c>
      <c r="D74" s="115">
        <f>'3. kiadások önkorm'!D74+'4. Faluház kiadás'!D74+'6. Pmh kiadás'!D74+'5. Óvoda kiadás'!D74+'7.Bölcsőde'!D74</f>
        <v>132160362</v>
      </c>
      <c r="E74" s="115">
        <f>'3. kiadások önkorm'!E74+'4. Faluház kiadás'!E74+'6. Pmh kiadás'!E74+'5. Óvoda kiadás'!E74+'7.Bölcsőde'!E74</f>
        <v>0</v>
      </c>
      <c r="F74" s="115">
        <f>'3. kiadások önkorm'!F74+'4. Faluház kiadás'!F74+'6. Pmh kiadás'!F74+'5. Óvoda kiadás'!F74+'7.Bölcsőde'!F74</f>
        <v>664464584</v>
      </c>
      <c r="G74" s="27"/>
      <c r="H74" s="111">
        <f t="shared" si="1"/>
        <v>664464584</v>
      </c>
    </row>
    <row r="75" spans="1:8" ht="15">
      <c r="A75" s="34" t="s">
        <v>165</v>
      </c>
      <c r="B75" s="30" t="s">
        <v>166</v>
      </c>
      <c r="C75" s="115">
        <f>'3. kiadások önkorm'!C75+'4. Faluház kiadás'!C75+'6. Pmh kiadás'!C75+'5. Óvoda kiadás'!C75+'7.Bölcsőde'!C75</f>
        <v>710000</v>
      </c>
      <c r="D75" s="115">
        <f>'3. kiadások önkorm'!D75+'4. Faluház kiadás'!D75+'6. Pmh kiadás'!D75+'5. Óvoda kiadás'!D75+'7.Bölcsőde'!D75</f>
        <v>0</v>
      </c>
      <c r="E75" s="115">
        <f>'3. kiadások önkorm'!E75+'4. Faluház kiadás'!E75+'6. Pmh kiadás'!E75+'5. Óvoda kiadás'!E75+'7.Bölcsőde'!E75</f>
        <v>0</v>
      </c>
      <c r="F75" s="115">
        <f>'3. kiadások önkorm'!F75+'4. Faluház kiadás'!F75+'6. Pmh kiadás'!F75+'5. Óvoda kiadás'!F75+'7.Bölcsőde'!F75</f>
        <v>710000</v>
      </c>
      <c r="G75" s="27"/>
      <c r="H75" s="111">
        <f t="shared" si="1"/>
        <v>710000</v>
      </c>
    </row>
    <row r="76" spans="1:8" ht="15">
      <c r="A76" s="34" t="s">
        <v>438</v>
      </c>
      <c r="B76" s="30" t="s">
        <v>167</v>
      </c>
      <c r="C76" s="115">
        <f>'3. kiadások önkorm'!C76+'4. Faluház kiadás'!C76+'6. Pmh kiadás'!C76+'5. Óvoda kiadás'!C76+'7.Bölcsőde'!C76</f>
        <v>106573000</v>
      </c>
      <c r="D76" s="115">
        <f>'3. kiadások önkorm'!D76+'4. Faluház kiadás'!D76+'6. Pmh kiadás'!D76+'5. Óvoda kiadás'!D76+'7.Bölcsőde'!D76</f>
        <v>554000</v>
      </c>
      <c r="E76" s="115">
        <f>'3. kiadások önkorm'!E76+'4. Faluház kiadás'!E76+'6. Pmh kiadás'!E76+'5. Óvoda kiadás'!E76+'7.Bölcsőde'!E76</f>
        <v>0</v>
      </c>
      <c r="F76" s="115">
        <f>'3. kiadások önkorm'!F76+'4. Faluház kiadás'!F76+'6. Pmh kiadás'!F76+'5. Óvoda kiadás'!F76+'7.Bölcsőde'!F76</f>
        <v>107127000</v>
      </c>
      <c r="G76" s="27"/>
      <c r="H76" s="111">
        <f t="shared" si="1"/>
        <v>107127000</v>
      </c>
    </row>
    <row r="77" spans="1:8" ht="15">
      <c r="A77" s="34" t="s">
        <v>168</v>
      </c>
      <c r="B77" s="30" t="s">
        <v>169</v>
      </c>
      <c r="C77" s="115">
        <f>'3. kiadások önkorm'!C77+'4. Faluház kiadás'!C77+'6. Pmh kiadás'!C77+'5. Óvoda kiadás'!C77+'7.Bölcsőde'!C77</f>
        <v>240000</v>
      </c>
      <c r="D77" s="115">
        <f>'3. kiadások önkorm'!D77+'4. Faluház kiadás'!D77+'6. Pmh kiadás'!D77+'5. Óvoda kiadás'!D77+'7.Bölcsőde'!D77</f>
        <v>0</v>
      </c>
      <c r="E77" s="115">
        <f>'3. kiadások önkorm'!E77+'4. Faluház kiadás'!E77+'6. Pmh kiadás'!E77+'5. Óvoda kiadás'!E77+'7.Bölcsőde'!E77</f>
        <v>0</v>
      </c>
      <c r="F77" s="115">
        <f>'3. kiadások önkorm'!F77+'4. Faluház kiadás'!F77+'6. Pmh kiadás'!F77+'5. Óvoda kiadás'!F77+'7.Bölcsőde'!F77</f>
        <v>240000</v>
      </c>
      <c r="G77" s="27"/>
      <c r="H77" s="111">
        <f t="shared" si="1"/>
        <v>240000</v>
      </c>
    </row>
    <row r="78" spans="1:8" ht="15">
      <c r="A78" s="34" t="s">
        <v>170</v>
      </c>
      <c r="B78" s="30" t="s">
        <v>171</v>
      </c>
      <c r="C78" s="115">
        <f>'3. kiadások önkorm'!C78+'4. Faluház kiadás'!C78+'6. Pmh kiadás'!C78+'5. Óvoda kiadás'!C78+'7.Bölcsőde'!C78</f>
        <v>9202000</v>
      </c>
      <c r="D78" s="115">
        <f>'3. kiadások önkorm'!D78+'4. Faluház kiadás'!D78+'6. Pmh kiadás'!D78+'5. Óvoda kiadás'!D78+'7.Bölcsőde'!D78</f>
        <v>104000</v>
      </c>
      <c r="E78" s="115">
        <f>'3. kiadások önkorm'!E78+'4. Faluház kiadás'!E78+'6. Pmh kiadás'!E78+'5. Óvoda kiadás'!E78+'7.Bölcsőde'!E78</f>
        <v>0</v>
      </c>
      <c r="F78" s="115">
        <f>'3. kiadások önkorm'!F78+'4. Faluház kiadás'!F78+'6. Pmh kiadás'!F78+'5. Óvoda kiadás'!F78+'7.Bölcsőde'!F78</f>
        <v>9306000</v>
      </c>
      <c r="G78" s="27"/>
      <c r="H78" s="111">
        <f t="shared" si="1"/>
        <v>9306000</v>
      </c>
    </row>
    <row r="79" spans="1:8" ht="15">
      <c r="A79" s="5" t="s">
        <v>172</v>
      </c>
      <c r="B79" s="30" t="s">
        <v>173</v>
      </c>
      <c r="C79" s="115">
        <f>'3. kiadások önkorm'!C79+'4. Faluház kiadás'!C79+'6. Pmh kiadás'!C79+'5. Óvoda kiadás'!C79+'7.Bölcsőde'!C79</f>
        <v>0</v>
      </c>
      <c r="D79" s="115">
        <f>'3. kiadások önkorm'!D79+'4. Faluház kiadás'!D79+'6. Pmh kiadás'!D79+'5. Óvoda kiadás'!D79+'7.Bölcsőde'!D79</f>
        <v>0</v>
      </c>
      <c r="E79" s="115">
        <f>'3. kiadások önkorm'!E79+'4. Faluház kiadás'!E79+'6. Pmh kiadás'!E79+'5. Óvoda kiadás'!E79+'7.Bölcsőde'!E79</f>
        <v>0</v>
      </c>
      <c r="F79" s="115">
        <f>'3. kiadások önkorm'!F79+'4. Faluház kiadás'!F79+'6. Pmh kiadás'!F79+'5. Óvoda kiadás'!F79+'7.Bölcsőde'!F79</f>
        <v>0</v>
      </c>
      <c r="G79" s="27"/>
      <c r="H79" s="111">
        <f t="shared" si="1"/>
        <v>0</v>
      </c>
    </row>
    <row r="80" spans="1:8" ht="15">
      <c r="A80" s="5" t="s">
        <v>174</v>
      </c>
      <c r="B80" s="30" t="s">
        <v>175</v>
      </c>
      <c r="C80" s="115">
        <f>'3. kiadások önkorm'!C80+'4. Faluház kiadás'!C80+'6. Pmh kiadás'!C80+'5. Óvoda kiadás'!C80+'7.Bölcsőde'!C80</f>
        <v>0</v>
      </c>
      <c r="D80" s="115">
        <f>'3. kiadások önkorm'!D80+'4. Faluház kiadás'!D80+'6. Pmh kiadás'!D80+'5. Óvoda kiadás'!D80+'7.Bölcsőde'!D80</f>
        <v>0</v>
      </c>
      <c r="E80" s="115">
        <f>'3. kiadások önkorm'!E80+'4. Faluház kiadás'!E80+'6. Pmh kiadás'!E80+'5. Óvoda kiadás'!E80+'7.Bölcsőde'!E80</f>
        <v>0</v>
      </c>
      <c r="F80" s="115">
        <f>'3. kiadások önkorm'!F80+'4. Faluház kiadás'!F80+'6. Pmh kiadás'!F80+'5. Óvoda kiadás'!F80+'7.Bölcsőde'!F80</f>
        <v>0</v>
      </c>
      <c r="G80" s="27"/>
      <c r="H80" s="111">
        <f t="shared" si="1"/>
        <v>0</v>
      </c>
    </row>
    <row r="81" spans="1:8" ht="15">
      <c r="A81" s="5" t="s">
        <v>176</v>
      </c>
      <c r="B81" s="30" t="s">
        <v>177</v>
      </c>
      <c r="C81" s="115">
        <f>'3. kiadások önkorm'!C81+'4. Faluház kiadás'!C81+'6. Pmh kiadás'!C81+'5. Óvoda kiadás'!C81+'7.Bölcsőde'!C81</f>
        <v>7805000</v>
      </c>
      <c r="D81" s="115">
        <f>'3. kiadások önkorm'!D81+'4. Faluház kiadás'!D81+'6. Pmh kiadás'!D81+'5. Óvoda kiadás'!D81+'7.Bölcsőde'!D81</f>
        <v>0</v>
      </c>
      <c r="E81" s="115">
        <f>'3. kiadások önkorm'!E81+'4. Faluház kiadás'!E81+'6. Pmh kiadás'!E81+'5. Óvoda kiadás'!E81+'7.Bölcsőde'!E81</f>
        <v>0</v>
      </c>
      <c r="F81" s="115">
        <f>'3. kiadások önkorm'!F81+'4. Faluház kiadás'!F81+'6. Pmh kiadás'!F81+'5. Óvoda kiadás'!F81+'7.Bölcsőde'!F81</f>
        <v>7805000</v>
      </c>
      <c r="G81" s="27"/>
      <c r="H81" s="111">
        <f t="shared" si="1"/>
        <v>7805000</v>
      </c>
    </row>
    <row r="82" spans="1:8" ht="15">
      <c r="A82" s="50" t="s">
        <v>407</v>
      </c>
      <c r="B82" s="52" t="s">
        <v>178</v>
      </c>
      <c r="C82" s="115">
        <f>'3. kiadások önkorm'!C82+'4. Faluház kiadás'!C82+'6. Pmh kiadás'!C82+'5. Óvoda kiadás'!C82+'7.Bölcsőde'!C82</f>
        <v>124530000</v>
      </c>
      <c r="D82" s="115">
        <f>'3. kiadások önkorm'!D82+'4. Faluház kiadás'!D82+'6. Pmh kiadás'!D82+'5. Óvoda kiadás'!D82+'7.Bölcsőde'!D82</f>
        <v>658000</v>
      </c>
      <c r="E82" s="115">
        <f>'3. kiadások önkorm'!E82+'4. Faluház kiadás'!E82+'6. Pmh kiadás'!E82+'5. Óvoda kiadás'!E82+'7.Bölcsőde'!E82</f>
        <v>0</v>
      </c>
      <c r="F82" s="115">
        <f>'3. kiadások önkorm'!F82+'4. Faluház kiadás'!F82+'6. Pmh kiadás'!F82+'5. Óvoda kiadás'!F82+'7.Bölcsőde'!F82</f>
        <v>125188000</v>
      </c>
      <c r="G82" s="27"/>
      <c r="H82" s="111">
        <f t="shared" si="1"/>
        <v>125188000</v>
      </c>
    </row>
    <row r="83" spans="1:8" ht="15">
      <c r="A83" s="12" t="s">
        <v>179</v>
      </c>
      <c r="B83" s="30" t="s">
        <v>180</v>
      </c>
      <c r="C83" s="115">
        <f>'3. kiadások önkorm'!C83+'4. Faluház kiadás'!C83+'6. Pmh kiadás'!C83+'5. Óvoda kiadás'!C83+'7.Bölcsőde'!C83</f>
        <v>8450000</v>
      </c>
      <c r="D83" s="115">
        <f>'3. kiadások önkorm'!D83+'4. Faluház kiadás'!D83+'6. Pmh kiadás'!D83+'5. Óvoda kiadás'!D83+'7.Bölcsőde'!D83</f>
        <v>0</v>
      </c>
      <c r="E83" s="115">
        <f>'3. kiadások önkorm'!E83+'4. Faluház kiadás'!E83+'6. Pmh kiadás'!E83+'5. Óvoda kiadás'!E83+'7.Bölcsőde'!E83</f>
        <v>0</v>
      </c>
      <c r="F83" s="115">
        <f>'3. kiadások önkorm'!F83+'4. Faluház kiadás'!F83+'6. Pmh kiadás'!F83+'5. Óvoda kiadás'!F83+'7.Bölcsőde'!F83</f>
        <v>8450000</v>
      </c>
      <c r="G83" s="27"/>
      <c r="H83" s="111">
        <f t="shared" si="1"/>
        <v>8450000</v>
      </c>
    </row>
    <row r="84" spans="1:8" ht="15">
      <c r="A84" s="12" t="s">
        <v>181</v>
      </c>
      <c r="B84" s="30" t="s">
        <v>182</v>
      </c>
      <c r="C84" s="115">
        <f>'3. kiadások önkorm'!C84+'4. Faluház kiadás'!C84+'6. Pmh kiadás'!C84+'5. Óvoda kiadás'!C84+'7.Bölcsőde'!C84</f>
        <v>0</v>
      </c>
      <c r="D84" s="115">
        <f>'3. kiadások önkorm'!D84+'4. Faluház kiadás'!D84+'6. Pmh kiadás'!D84+'5. Óvoda kiadás'!D84+'7.Bölcsőde'!D84</f>
        <v>0</v>
      </c>
      <c r="E84" s="115">
        <f>'3. kiadások önkorm'!E84+'4. Faluház kiadás'!E84+'6. Pmh kiadás'!E84+'5. Óvoda kiadás'!E84+'7.Bölcsőde'!E84</f>
        <v>0</v>
      </c>
      <c r="F84" s="115">
        <f>'3. kiadások önkorm'!F84+'4. Faluház kiadás'!F84+'6. Pmh kiadás'!F84+'5. Óvoda kiadás'!F84+'7.Bölcsőde'!F84</f>
        <v>0</v>
      </c>
      <c r="G84" s="27"/>
      <c r="H84" s="111">
        <f t="shared" si="1"/>
        <v>0</v>
      </c>
    </row>
    <row r="85" spans="1:8" ht="15">
      <c r="A85" s="12" t="s">
        <v>183</v>
      </c>
      <c r="B85" s="30" t="s">
        <v>184</v>
      </c>
      <c r="C85" s="115">
        <f>'3. kiadások önkorm'!C85+'4. Faluház kiadás'!C85+'6. Pmh kiadás'!C85+'5. Óvoda kiadás'!C85+'7.Bölcsőde'!C85</f>
        <v>0</v>
      </c>
      <c r="D85" s="115">
        <f>'3. kiadások önkorm'!D85+'4. Faluház kiadás'!D85+'6. Pmh kiadás'!D85+'5. Óvoda kiadás'!D85+'7.Bölcsőde'!D85</f>
        <v>0</v>
      </c>
      <c r="E85" s="115">
        <f>'3. kiadások önkorm'!E85+'4. Faluház kiadás'!E85+'6. Pmh kiadás'!E85+'5. Óvoda kiadás'!E85+'7.Bölcsőde'!E85</f>
        <v>0</v>
      </c>
      <c r="F85" s="115">
        <f>'3. kiadások önkorm'!F85+'4. Faluház kiadás'!F85+'6. Pmh kiadás'!F85+'5. Óvoda kiadás'!F85+'7.Bölcsőde'!F85</f>
        <v>0</v>
      </c>
      <c r="G85" s="27"/>
      <c r="H85" s="111">
        <f t="shared" si="1"/>
        <v>0</v>
      </c>
    </row>
    <row r="86" spans="1:8" ht="15">
      <c r="A86" s="12" t="s">
        <v>185</v>
      </c>
      <c r="B86" s="30" t="s">
        <v>186</v>
      </c>
      <c r="C86" s="115">
        <f>'3. kiadások önkorm'!C86+'4. Faluház kiadás'!C86+'6. Pmh kiadás'!C86+'5. Óvoda kiadás'!C86+'7.Bölcsőde'!C86</f>
        <v>1396000</v>
      </c>
      <c r="D86" s="115">
        <f>'3. kiadások önkorm'!D86+'4. Faluház kiadás'!D86+'6. Pmh kiadás'!D86+'5. Óvoda kiadás'!D86+'7.Bölcsőde'!D86</f>
        <v>0</v>
      </c>
      <c r="E86" s="115">
        <f>'3. kiadások önkorm'!E86+'4. Faluház kiadás'!E86+'6. Pmh kiadás'!E86+'5. Óvoda kiadás'!E86+'7.Bölcsőde'!E86</f>
        <v>0</v>
      </c>
      <c r="F86" s="115">
        <f>'3. kiadások önkorm'!F86+'4. Faluház kiadás'!F86+'6. Pmh kiadás'!F86+'5. Óvoda kiadás'!F86+'7.Bölcsőde'!F86</f>
        <v>1396000</v>
      </c>
      <c r="G86" s="27"/>
      <c r="H86" s="111">
        <f t="shared" si="1"/>
        <v>1396000</v>
      </c>
    </row>
    <row r="87" spans="1:8" ht="15">
      <c r="A87" s="49" t="s">
        <v>408</v>
      </c>
      <c r="B87" s="52" t="s">
        <v>187</v>
      </c>
      <c r="C87" s="115">
        <f>'3. kiadások önkorm'!C87+'4. Faluház kiadás'!C87+'6. Pmh kiadás'!C87+'5. Óvoda kiadás'!C87+'7.Bölcsőde'!C87</f>
        <v>9846000</v>
      </c>
      <c r="D87" s="115">
        <f>'3. kiadások önkorm'!D87+'4. Faluház kiadás'!D87+'6. Pmh kiadás'!D87+'5. Óvoda kiadás'!D87+'7.Bölcsőde'!D87</f>
        <v>0</v>
      </c>
      <c r="E87" s="115">
        <f>'3. kiadások önkorm'!E87+'4. Faluház kiadás'!E87+'6. Pmh kiadás'!E87+'5. Óvoda kiadás'!E87+'7.Bölcsőde'!E87</f>
        <v>0</v>
      </c>
      <c r="F87" s="115">
        <f>'3. kiadások önkorm'!F87+'4. Faluház kiadás'!F87+'6. Pmh kiadás'!F87+'5. Óvoda kiadás'!F87+'7.Bölcsőde'!F87</f>
        <v>9846000</v>
      </c>
      <c r="G87" s="27"/>
      <c r="H87" s="111">
        <f t="shared" si="1"/>
        <v>9846000</v>
      </c>
    </row>
    <row r="88" spans="1:8" ht="15">
      <c r="A88" s="12" t="s">
        <v>188</v>
      </c>
      <c r="B88" s="30" t="s">
        <v>189</v>
      </c>
      <c r="C88" s="115">
        <f>'3. kiadások önkorm'!C88+'4. Faluház kiadás'!C88+'6. Pmh kiadás'!C88+'5. Óvoda kiadás'!C88+'7.Bölcsőde'!C88</f>
        <v>0</v>
      </c>
      <c r="D88" s="115">
        <f>'3. kiadások önkorm'!D88+'4. Faluház kiadás'!D88+'6. Pmh kiadás'!D88+'5. Óvoda kiadás'!D88+'7.Bölcsőde'!D88</f>
        <v>0</v>
      </c>
      <c r="E88" s="115">
        <f>'3. kiadások önkorm'!E88+'4. Faluház kiadás'!E88+'6. Pmh kiadás'!E88+'5. Óvoda kiadás'!E88+'7.Bölcsőde'!E88</f>
        <v>0</v>
      </c>
      <c r="F88" s="115">
        <f>'3. kiadások önkorm'!F88+'4. Faluház kiadás'!F88+'6. Pmh kiadás'!F88+'5. Óvoda kiadás'!F88+'7.Bölcsőde'!F88</f>
        <v>0</v>
      </c>
      <c r="G88" s="27"/>
      <c r="H88" s="111">
        <f t="shared" si="1"/>
        <v>0</v>
      </c>
    </row>
    <row r="89" spans="1:8" ht="15">
      <c r="A89" s="12" t="s">
        <v>439</v>
      </c>
      <c r="B89" s="30" t="s">
        <v>190</v>
      </c>
      <c r="C89" s="115">
        <f>'3. kiadások önkorm'!C89+'4. Faluház kiadás'!C89+'6. Pmh kiadás'!C89+'5. Óvoda kiadás'!C89+'7.Bölcsőde'!C89</f>
        <v>0</v>
      </c>
      <c r="D89" s="115">
        <f>'3. kiadások önkorm'!D89+'4. Faluház kiadás'!D89+'6. Pmh kiadás'!D89+'5. Óvoda kiadás'!D89+'7.Bölcsőde'!D89</f>
        <v>0</v>
      </c>
      <c r="E89" s="115">
        <f>'3. kiadások önkorm'!E89+'4. Faluház kiadás'!E89+'6. Pmh kiadás'!E89+'5. Óvoda kiadás'!E89+'7.Bölcsőde'!E89</f>
        <v>0</v>
      </c>
      <c r="F89" s="115">
        <f>'3. kiadások önkorm'!F89+'4. Faluház kiadás'!F89+'6. Pmh kiadás'!F89+'5. Óvoda kiadás'!F89+'7.Bölcsőde'!F89</f>
        <v>0</v>
      </c>
      <c r="G89" s="27"/>
      <c r="H89" s="111">
        <f t="shared" si="1"/>
        <v>0</v>
      </c>
    </row>
    <row r="90" spans="1:8" ht="15">
      <c r="A90" s="12" t="s">
        <v>440</v>
      </c>
      <c r="B90" s="30" t="s">
        <v>191</v>
      </c>
      <c r="C90" s="115">
        <f>'3. kiadások önkorm'!C90+'4. Faluház kiadás'!C90+'6. Pmh kiadás'!C90+'5. Óvoda kiadás'!C90+'7.Bölcsőde'!C90</f>
        <v>0</v>
      </c>
      <c r="D90" s="115">
        <f>'3. kiadások önkorm'!D90+'4. Faluház kiadás'!D90+'6. Pmh kiadás'!D90+'5. Óvoda kiadás'!D90+'7.Bölcsőde'!D90</f>
        <v>0</v>
      </c>
      <c r="E90" s="115">
        <f>'3. kiadások önkorm'!E90+'4. Faluház kiadás'!E90+'6. Pmh kiadás'!E90+'5. Óvoda kiadás'!E90+'7.Bölcsőde'!E90</f>
        <v>0</v>
      </c>
      <c r="F90" s="173">
        <f>'3. kiadások önkorm'!F90+'4. Faluház kiadás'!F90+'6. Pmh kiadás'!F90+'5. Óvoda kiadás'!F90+'7.Bölcsőde'!F90</f>
        <v>0</v>
      </c>
      <c r="G90" s="27"/>
      <c r="H90" s="111">
        <f t="shared" si="1"/>
        <v>0</v>
      </c>
    </row>
    <row r="91" spans="1:8" ht="15">
      <c r="A91" s="12" t="s">
        <v>441</v>
      </c>
      <c r="B91" s="30" t="s">
        <v>192</v>
      </c>
      <c r="C91" s="115">
        <f>'3. kiadások önkorm'!C91+'4. Faluház kiadás'!C91+'6. Pmh kiadás'!C91+'5. Óvoda kiadás'!C91+'7.Bölcsőde'!C91</f>
        <v>0</v>
      </c>
      <c r="D91" s="115">
        <f>'3. kiadások önkorm'!D91+'4. Faluház kiadás'!D91+'6. Pmh kiadás'!D91+'5. Óvoda kiadás'!D91+'7.Bölcsőde'!D91</f>
        <v>0</v>
      </c>
      <c r="E91" s="115">
        <f>'3. kiadások önkorm'!E91+'4. Faluház kiadás'!E91+'6. Pmh kiadás'!E91+'5. Óvoda kiadás'!E91+'7.Bölcsőde'!E91</f>
        <v>0</v>
      </c>
      <c r="F91" s="173">
        <f>'3. kiadások önkorm'!F91+'4. Faluház kiadás'!F91+'6. Pmh kiadás'!F91+'5. Óvoda kiadás'!F91+'7.Bölcsőde'!F91</f>
        <v>0</v>
      </c>
      <c r="G91" s="27"/>
      <c r="H91" s="111">
        <f t="shared" si="1"/>
        <v>0</v>
      </c>
    </row>
    <row r="92" spans="1:8" ht="15">
      <c r="A92" s="12" t="s">
        <v>442</v>
      </c>
      <c r="B92" s="30" t="s">
        <v>193</v>
      </c>
      <c r="C92" s="115">
        <f>'3. kiadások önkorm'!C92+'4. Faluház kiadás'!C92+'6. Pmh kiadás'!C92+'5. Óvoda kiadás'!C92+'7.Bölcsőde'!C92</f>
        <v>0</v>
      </c>
      <c r="D92" s="115">
        <f>'3. kiadások önkorm'!D92+'4. Faluház kiadás'!D92+'6. Pmh kiadás'!D92+'5. Óvoda kiadás'!D92+'7.Bölcsőde'!D92</f>
        <v>0</v>
      </c>
      <c r="E92" s="115">
        <f>'3. kiadások önkorm'!E92+'4. Faluház kiadás'!E92+'6. Pmh kiadás'!E92+'5. Óvoda kiadás'!E92+'7.Bölcsőde'!E92</f>
        <v>0</v>
      </c>
      <c r="F92" s="173">
        <f>'3. kiadások önkorm'!F92+'4. Faluház kiadás'!F92+'6. Pmh kiadás'!F92+'5. Óvoda kiadás'!F92+'7.Bölcsőde'!F92</f>
        <v>0</v>
      </c>
      <c r="G92" s="27"/>
      <c r="H92" s="111">
        <f t="shared" si="1"/>
        <v>0</v>
      </c>
    </row>
    <row r="93" spans="1:8" ht="15">
      <c r="A93" s="12" t="s">
        <v>443</v>
      </c>
      <c r="B93" s="30" t="s">
        <v>194</v>
      </c>
      <c r="C93" s="115">
        <f>'3. kiadások önkorm'!C93+'4. Faluház kiadás'!C93+'6. Pmh kiadás'!C93+'5. Óvoda kiadás'!C93+'7.Bölcsőde'!C93</f>
        <v>0</v>
      </c>
      <c r="D93" s="115">
        <f>'3. kiadások önkorm'!D93+'4. Faluház kiadás'!D93+'6. Pmh kiadás'!D93+'5. Óvoda kiadás'!D93+'7.Bölcsőde'!D93</f>
        <v>0</v>
      </c>
      <c r="E93" s="115">
        <f>'3. kiadások önkorm'!E93+'4. Faluház kiadás'!E93+'6. Pmh kiadás'!E93+'5. Óvoda kiadás'!E93+'7.Bölcsőde'!E93</f>
        <v>0</v>
      </c>
      <c r="F93" s="173">
        <f>'3. kiadások önkorm'!F93+'4. Faluház kiadás'!F93+'6. Pmh kiadás'!F93+'5. Óvoda kiadás'!F93+'7.Bölcsőde'!F93</f>
        <v>0</v>
      </c>
      <c r="G93" s="27"/>
      <c r="H93" s="111">
        <f t="shared" si="1"/>
        <v>0</v>
      </c>
    </row>
    <row r="94" spans="1:8" ht="15">
      <c r="A94" s="12" t="s">
        <v>195</v>
      </c>
      <c r="B94" s="30" t="s">
        <v>196</v>
      </c>
      <c r="C94" s="115">
        <f>'3. kiadások önkorm'!C94+'4. Faluház kiadás'!C94+'6. Pmh kiadás'!C94+'5. Óvoda kiadás'!C94+'7.Bölcsőde'!C94</f>
        <v>0</v>
      </c>
      <c r="D94" s="115">
        <f>'3. kiadások önkorm'!D94+'4. Faluház kiadás'!D94+'6. Pmh kiadás'!D94+'5. Óvoda kiadás'!D94+'7.Bölcsőde'!D94</f>
        <v>0</v>
      </c>
      <c r="E94" s="115">
        <f>'3. kiadások önkorm'!E94+'4. Faluház kiadás'!E94+'6. Pmh kiadás'!E94+'5. Óvoda kiadás'!E94+'7.Bölcsőde'!E94</f>
        <v>0</v>
      </c>
      <c r="F94" s="173">
        <f>'3. kiadások önkorm'!F94+'4. Faluház kiadás'!F94+'6. Pmh kiadás'!F94+'5. Óvoda kiadás'!F94+'7.Bölcsőde'!F94</f>
        <v>0</v>
      </c>
      <c r="G94" s="27"/>
      <c r="H94" s="111">
        <f t="shared" si="1"/>
        <v>0</v>
      </c>
    </row>
    <row r="95" spans="1:8" ht="15">
      <c r="A95" s="12" t="s">
        <v>444</v>
      </c>
      <c r="B95" s="30" t="s">
        <v>197</v>
      </c>
      <c r="C95" s="115">
        <f>'3. kiadások önkorm'!C95+'4. Faluház kiadás'!C95+'6. Pmh kiadás'!C95+'5. Óvoda kiadás'!C95+'7.Bölcsőde'!C95</f>
        <v>0</v>
      </c>
      <c r="D95" s="115">
        <f>'3. kiadások önkorm'!D95+'4. Faluház kiadás'!D95+'6. Pmh kiadás'!D95+'5. Óvoda kiadás'!D95+'7.Bölcsőde'!D95</f>
        <v>0</v>
      </c>
      <c r="E95" s="115">
        <f>'3. kiadások önkorm'!E95+'4. Faluház kiadás'!E95+'6. Pmh kiadás'!E95+'5. Óvoda kiadás'!E95+'7.Bölcsőde'!E95</f>
        <v>0</v>
      </c>
      <c r="F95" s="173">
        <f>'3. kiadások önkorm'!F95+'4. Faluház kiadás'!F95+'6. Pmh kiadás'!F95+'5. Óvoda kiadás'!F95+'7.Bölcsőde'!F95</f>
        <v>0</v>
      </c>
      <c r="G95" s="27"/>
      <c r="H95" s="111">
        <f t="shared" si="1"/>
        <v>0</v>
      </c>
    </row>
    <row r="96" spans="1:8" ht="15">
      <c r="A96" s="49" t="s">
        <v>409</v>
      </c>
      <c r="B96" s="52" t="s">
        <v>198</v>
      </c>
      <c r="C96" s="115">
        <f>'3. kiadások önkorm'!C96+'4. Faluház kiadás'!C96+'6. Pmh kiadás'!C96+'5. Óvoda kiadás'!C96+'7.Bölcsőde'!C96</f>
        <v>0</v>
      </c>
      <c r="D96" s="115">
        <f>'3. kiadások önkorm'!D96+'4. Faluház kiadás'!D96+'6. Pmh kiadás'!D96+'5. Óvoda kiadás'!D96+'7.Bölcsőde'!D96</f>
        <v>0</v>
      </c>
      <c r="E96" s="115">
        <f>'3. kiadások önkorm'!E96+'4. Faluház kiadás'!E96+'6. Pmh kiadás'!E96+'5. Óvoda kiadás'!E96+'7.Bölcsőde'!E96</f>
        <v>0</v>
      </c>
      <c r="F96" s="115">
        <f>'3. kiadások önkorm'!F96+'4. Faluház kiadás'!F96+'6. Pmh kiadás'!F96+'5. Óvoda kiadás'!F96+'7.Bölcsőde'!F96</f>
        <v>0</v>
      </c>
      <c r="G96" s="27"/>
      <c r="H96" s="111">
        <f t="shared" si="1"/>
        <v>0</v>
      </c>
    </row>
    <row r="97" spans="1:8" ht="15.75">
      <c r="A97" s="56" t="s">
        <v>664</v>
      </c>
      <c r="B97" s="52"/>
      <c r="C97" s="115">
        <f>'3. kiadások önkorm'!C97+'4. Faluház kiadás'!C97+'6. Pmh kiadás'!C97+'5. Óvoda kiadás'!C97+'7.Bölcsőde'!C97</f>
        <v>0</v>
      </c>
      <c r="D97" s="115">
        <f>'3. kiadások önkorm'!D97+'4. Faluház kiadás'!D97+'6. Pmh kiadás'!D97+'5. Óvoda kiadás'!D97+'7.Bölcsőde'!D97</f>
        <v>0</v>
      </c>
      <c r="E97" s="115">
        <f>'3. kiadások önkorm'!E97+'4. Faluház kiadás'!E97+'6. Pmh kiadás'!E97+'5. Óvoda kiadás'!E97+'7.Bölcsőde'!E97</f>
        <v>0</v>
      </c>
      <c r="F97" s="115">
        <f>'3. kiadások önkorm'!F97+'4. Faluház kiadás'!F97+'6. Pmh kiadás'!F97+'5. Óvoda kiadás'!F97+'7.Bölcsőde'!F97</f>
        <v>0</v>
      </c>
      <c r="G97" s="27"/>
      <c r="H97" s="111">
        <f t="shared" si="1"/>
        <v>0</v>
      </c>
    </row>
    <row r="98" spans="1:8" ht="15.75">
      <c r="A98" s="35" t="s">
        <v>452</v>
      </c>
      <c r="B98" s="36" t="s">
        <v>199</v>
      </c>
      <c r="C98" s="115">
        <f>'3. kiadások önkorm'!C98+'4. Faluház kiadás'!C98+'6. Pmh kiadás'!C98+'5. Óvoda kiadás'!C98+'7.Bölcsőde'!C98</f>
        <v>666680222</v>
      </c>
      <c r="D98" s="115">
        <f>'3. kiadások önkorm'!D98+'4. Faluház kiadás'!D98+'6. Pmh kiadás'!D98+'5. Óvoda kiadás'!D98+'7.Bölcsőde'!D98</f>
        <v>132818362</v>
      </c>
      <c r="E98" s="115">
        <f>'3. kiadások önkorm'!E98+'4. Faluház kiadás'!E98+'6. Pmh kiadás'!E98+'5. Óvoda kiadás'!E98+'7.Bölcsőde'!E98</f>
        <v>0</v>
      </c>
      <c r="F98" s="115">
        <f>'3. kiadások önkorm'!F98+'4. Faluház kiadás'!F98+'6. Pmh kiadás'!F98+'5. Óvoda kiadás'!F98+'7.Bölcsőde'!F98</f>
        <v>799498584</v>
      </c>
      <c r="G98" s="27"/>
      <c r="H98" s="111">
        <f t="shared" si="1"/>
        <v>799498584</v>
      </c>
    </row>
    <row r="99" spans="1:25" ht="15">
      <c r="A99" s="12" t="s">
        <v>445</v>
      </c>
      <c r="B99" s="4" t="s">
        <v>200</v>
      </c>
      <c r="C99" s="115">
        <f>'3. kiadások önkorm'!C99+'4. Faluház kiadás'!C99+'6. Pmh kiadás'!C99+'5. Óvoda kiadás'!C99+'7.Bölcsőde'!C99</f>
        <v>0</v>
      </c>
      <c r="D99" s="115">
        <f>'3. kiadások önkorm'!D99+'4. Faluház kiadás'!D99+'6. Pmh kiadás'!D99+'5. Óvoda kiadás'!D99+'7.Bölcsőde'!D99</f>
        <v>0</v>
      </c>
      <c r="E99" s="115">
        <f>'3. kiadások önkorm'!E99+'4. Faluház kiadás'!E99+'6. Pmh kiadás'!E99+'5. Óvoda kiadás'!E99+'7.Bölcsőde'!E99</f>
        <v>0</v>
      </c>
      <c r="F99" s="115">
        <f>'3. kiadások önkorm'!F99+'4. Faluház kiadás'!F99+'6. Pmh kiadás'!F99+'5. Óvoda kiadás'!F99+'7.Bölcsőde'!F99</f>
        <v>0</v>
      </c>
      <c r="G99" s="80"/>
      <c r="H99" s="111">
        <f t="shared" si="1"/>
        <v>0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2" t="s">
        <v>202</v>
      </c>
      <c r="B100" s="4" t="s">
        <v>203</v>
      </c>
      <c r="C100" s="115">
        <f>'3. kiadások önkorm'!C100+'4. Faluház kiadás'!C100+'6. Pmh kiadás'!C100+'5. Óvoda kiadás'!C100+'7.Bölcsőde'!C100</f>
        <v>0</v>
      </c>
      <c r="D100" s="115">
        <f>'3. kiadások önkorm'!D100+'4. Faluház kiadás'!D100+'6. Pmh kiadás'!D100+'5. Óvoda kiadás'!D100+'7.Bölcsőde'!D100</f>
        <v>0</v>
      </c>
      <c r="E100" s="115">
        <f>'3. kiadások önkorm'!E100+'4. Faluház kiadás'!E100+'6. Pmh kiadás'!E100+'5. Óvoda kiadás'!E100+'7.Bölcsőde'!E100</f>
        <v>0</v>
      </c>
      <c r="F100" s="115">
        <f>'3. kiadások önkorm'!F100+'4. Faluház kiadás'!F100+'6. Pmh kiadás'!F100+'5. Óvoda kiadás'!F100+'7.Bölcsőde'!F100</f>
        <v>0</v>
      </c>
      <c r="G100" s="80"/>
      <c r="H100" s="111">
        <f t="shared" si="1"/>
        <v>0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2" t="s">
        <v>446</v>
      </c>
      <c r="B101" s="4" t="s">
        <v>204</v>
      </c>
      <c r="C101" s="115">
        <f>'3. kiadások önkorm'!C101+'4. Faluház kiadás'!C101+'6. Pmh kiadás'!C101+'5. Óvoda kiadás'!C101+'7.Bölcsőde'!C101</f>
        <v>0</v>
      </c>
      <c r="D101" s="115">
        <f>'3. kiadások önkorm'!D101+'4. Faluház kiadás'!D101+'6. Pmh kiadás'!D101+'5. Óvoda kiadás'!D101+'7.Bölcsőde'!D101</f>
        <v>0</v>
      </c>
      <c r="E101" s="115">
        <f>'3. kiadások önkorm'!E101+'4. Faluház kiadás'!E101+'6. Pmh kiadás'!E101+'5. Óvoda kiadás'!E101+'7.Bölcsőde'!E101</f>
        <v>0</v>
      </c>
      <c r="F101" s="115">
        <f>'3. kiadások önkorm'!F101+'4. Faluház kiadás'!F101+'6. Pmh kiadás'!F101+'5. Óvoda kiadás'!F101+'7.Bölcsőde'!F101</f>
        <v>0</v>
      </c>
      <c r="G101" s="80"/>
      <c r="H101" s="111">
        <f t="shared" si="1"/>
        <v>0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4" t="s">
        <v>414</v>
      </c>
      <c r="B102" s="6" t="s">
        <v>205</v>
      </c>
      <c r="C102" s="115">
        <f>'3. kiadások önkorm'!C102+'4. Faluház kiadás'!C102+'6. Pmh kiadás'!C102+'5. Óvoda kiadás'!C102+'7.Bölcsőde'!C102</f>
        <v>0</v>
      </c>
      <c r="D102" s="115">
        <f>'3. kiadások önkorm'!D102+'4. Faluház kiadás'!D102+'6. Pmh kiadás'!D102+'5. Óvoda kiadás'!D102+'7.Bölcsőde'!D102</f>
        <v>0</v>
      </c>
      <c r="E102" s="115">
        <f>'3. kiadások önkorm'!E102+'4. Faluház kiadás'!E102+'6. Pmh kiadás'!E102+'5. Óvoda kiadás'!E102+'7.Bölcsőde'!E102</f>
        <v>0</v>
      </c>
      <c r="F102" s="115">
        <f>'3. kiadások önkorm'!F102+'4. Faluház kiadás'!F102+'6. Pmh kiadás'!F102+'5. Óvoda kiadás'!F102+'7.Bölcsőde'!F102</f>
        <v>0</v>
      </c>
      <c r="G102" s="81"/>
      <c r="H102" s="111">
        <f t="shared" si="1"/>
        <v>0</v>
      </c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447</v>
      </c>
      <c r="B103" s="4" t="s">
        <v>206</v>
      </c>
      <c r="C103" s="115">
        <f>'3. kiadások önkorm'!C103+'4. Faluház kiadás'!C103+'6. Pmh kiadás'!C103+'5. Óvoda kiadás'!C103+'7.Bölcsőde'!C103</f>
        <v>0</v>
      </c>
      <c r="D103" s="115">
        <f>'3. kiadások önkorm'!D103+'4. Faluház kiadás'!D103+'6. Pmh kiadás'!D103+'5. Óvoda kiadás'!D103+'7.Bölcsőde'!D103</f>
        <v>0</v>
      </c>
      <c r="E103" s="115">
        <f>'3. kiadások önkorm'!E103+'4. Faluház kiadás'!E103+'6. Pmh kiadás'!E103+'5. Óvoda kiadás'!E103+'7.Bölcsőde'!E103</f>
        <v>0</v>
      </c>
      <c r="F103" s="115">
        <f>'3. kiadások önkorm'!F103+'4. Faluház kiadás'!F103+'6. Pmh kiadás'!F103+'5. Óvoda kiadás'!F103+'7.Bölcsőde'!F103</f>
        <v>0</v>
      </c>
      <c r="G103" s="82"/>
      <c r="H103" s="111">
        <f t="shared" si="1"/>
        <v>0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417</v>
      </c>
      <c r="B104" s="4" t="s">
        <v>209</v>
      </c>
      <c r="C104" s="115">
        <f>'3. kiadások önkorm'!C104+'4. Faluház kiadás'!C104+'6. Pmh kiadás'!C104+'5. Óvoda kiadás'!C104+'7.Bölcsőde'!C104</f>
        <v>0</v>
      </c>
      <c r="D104" s="115">
        <f>'3. kiadások önkorm'!D104+'4. Faluház kiadás'!D104+'6. Pmh kiadás'!D104+'5. Óvoda kiadás'!D104+'7.Bölcsőde'!D104</f>
        <v>0</v>
      </c>
      <c r="E104" s="115">
        <f>'3. kiadások önkorm'!E104+'4. Faluház kiadás'!E104+'6. Pmh kiadás'!E104+'5. Óvoda kiadás'!E104+'7.Bölcsőde'!E104</f>
        <v>0</v>
      </c>
      <c r="F104" s="115">
        <f>'3. kiadások önkorm'!F104+'4. Faluház kiadás'!F104+'6. Pmh kiadás'!F104+'5. Óvoda kiadás'!F104+'7.Bölcsőde'!F104</f>
        <v>0</v>
      </c>
      <c r="G104" s="82"/>
      <c r="H104" s="111">
        <f t="shared" si="1"/>
        <v>0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2" t="s">
        <v>210</v>
      </c>
      <c r="B105" s="4" t="s">
        <v>211</v>
      </c>
      <c r="C105" s="115">
        <f>'3. kiadások önkorm'!C105+'4. Faluház kiadás'!C105+'6. Pmh kiadás'!C105+'5. Óvoda kiadás'!C105+'7.Bölcsőde'!C105</f>
        <v>0</v>
      </c>
      <c r="D105" s="115">
        <f>'3. kiadások önkorm'!D105+'4. Faluház kiadás'!D105+'6. Pmh kiadás'!D105+'5. Óvoda kiadás'!D105+'7.Bölcsőde'!D105</f>
        <v>0</v>
      </c>
      <c r="E105" s="115">
        <f>'3. kiadások önkorm'!E105+'4. Faluház kiadás'!E105+'6. Pmh kiadás'!E105+'5. Óvoda kiadás'!E105+'7.Bölcsőde'!E105</f>
        <v>0</v>
      </c>
      <c r="F105" s="115">
        <f>'3. kiadások önkorm'!F105+'4. Faluház kiadás'!F105+'6. Pmh kiadás'!F105+'5. Óvoda kiadás'!F105+'7.Bölcsőde'!F105</f>
        <v>0</v>
      </c>
      <c r="G105" s="80"/>
      <c r="H105" s="111">
        <f t="shared" si="1"/>
        <v>0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2" t="s">
        <v>448</v>
      </c>
      <c r="B106" s="4" t="s">
        <v>212</v>
      </c>
      <c r="C106" s="115">
        <f>'3. kiadások önkorm'!C106+'4. Faluház kiadás'!C106+'6. Pmh kiadás'!C106+'5. Óvoda kiadás'!C106+'7.Bölcsőde'!C106</f>
        <v>0</v>
      </c>
      <c r="D106" s="115">
        <f>'3. kiadások önkorm'!D106+'4. Faluház kiadás'!D106+'6. Pmh kiadás'!D106+'5. Óvoda kiadás'!D106+'7.Bölcsőde'!D106</f>
        <v>0</v>
      </c>
      <c r="E106" s="115">
        <f>'3. kiadások önkorm'!E106+'4. Faluház kiadás'!E106+'6. Pmh kiadás'!E106+'5. Óvoda kiadás'!E106+'7.Bölcsőde'!E106</f>
        <v>0</v>
      </c>
      <c r="F106" s="115">
        <f>'3. kiadások önkorm'!F106+'4. Faluház kiadás'!F106+'6. Pmh kiadás'!F106+'5. Óvoda kiadás'!F106+'7.Bölcsőde'!F106</f>
        <v>0</v>
      </c>
      <c r="G106" s="80"/>
      <c r="H106" s="111">
        <f t="shared" si="1"/>
        <v>0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3" t="s">
        <v>415</v>
      </c>
      <c r="B107" s="6" t="s">
        <v>213</v>
      </c>
      <c r="C107" s="115">
        <f>'3. kiadások önkorm'!C107+'4. Faluház kiadás'!C107+'6. Pmh kiadás'!C107+'5. Óvoda kiadás'!C107+'7.Bölcsőde'!C107</f>
        <v>0</v>
      </c>
      <c r="D107" s="115">
        <f>'3. kiadások önkorm'!D107+'4. Faluház kiadás'!D107+'6. Pmh kiadás'!D107+'5. Óvoda kiadás'!D107+'7.Bölcsőde'!D107</f>
        <v>0</v>
      </c>
      <c r="E107" s="115">
        <f>'3. kiadások önkorm'!E107+'4. Faluház kiadás'!E107+'6. Pmh kiadás'!E107+'5. Óvoda kiadás'!E107+'7.Bölcsőde'!E107</f>
        <v>0</v>
      </c>
      <c r="F107" s="115">
        <f>'3. kiadások önkorm'!F107+'4. Faluház kiadás'!F107+'6. Pmh kiadás'!F107+'5. Óvoda kiadás'!F107+'7.Bölcsőde'!F107</f>
        <v>0</v>
      </c>
      <c r="G107" s="83"/>
      <c r="H107" s="111">
        <f t="shared" si="1"/>
        <v>0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214</v>
      </c>
      <c r="B108" s="4" t="s">
        <v>215</v>
      </c>
      <c r="C108" s="115">
        <f>'3. kiadások önkorm'!C108+'4. Faluház kiadás'!C108+'6. Pmh kiadás'!C108+'5. Óvoda kiadás'!C108+'7.Bölcsőde'!C108</f>
        <v>0</v>
      </c>
      <c r="D108" s="115">
        <f>'3. kiadások önkorm'!D108+'4. Faluház kiadás'!D108+'6. Pmh kiadás'!D108+'5. Óvoda kiadás'!D108+'7.Bölcsőde'!D108</f>
        <v>0</v>
      </c>
      <c r="E108" s="115">
        <f>'3. kiadások önkorm'!E108+'4. Faluház kiadás'!E108+'6. Pmh kiadás'!E108+'5. Óvoda kiadás'!E108+'7.Bölcsőde'!E108</f>
        <v>0</v>
      </c>
      <c r="F108" s="115">
        <f>'3. kiadások önkorm'!F108+'4. Faluház kiadás'!F108+'6. Pmh kiadás'!F108+'5. Óvoda kiadás'!F108+'7.Bölcsőde'!F108</f>
        <v>0</v>
      </c>
      <c r="G108" s="82"/>
      <c r="H108" s="111">
        <f t="shared" si="1"/>
        <v>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216</v>
      </c>
      <c r="B109" s="4" t="s">
        <v>217</v>
      </c>
      <c r="C109" s="115">
        <f>'3. kiadások önkorm'!C109+'4. Faluház kiadás'!C109+'6. Pmh kiadás'!C109+'5. Óvoda kiadás'!C109+'7.Bölcsőde'!C109</f>
        <v>6580512</v>
      </c>
      <c r="D109" s="115">
        <f>'3. kiadások önkorm'!D109+'4. Faluház kiadás'!D109+'6. Pmh kiadás'!D109+'5. Óvoda kiadás'!D109+'7.Bölcsőde'!D109</f>
        <v>0</v>
      </c>
      <c r="E109" s="115">
        <f>'3. kiadások önkorm'!E109+'4. Faluház kiadás'!E109+'6. Pmh kiadás'!E109+'5. Óvoda kiadás'!E109+'7.Bölcsőde'!E109</f>
        <v>0</v>
      </c>
      <c r="F109" s="115">
        <f>'3. kiadások önkorm'!F109+'4. Faluház kiadás'!F109+'6. Pmh kiadás'!F109+'5. Óvoda kiadás'!F109+'7.Bölcsőde'!F109</f>
        <v>6580512</v>
      </c>
      <c r="G109" s="82"/>
      <c r="H109" s="111">
        <f t="shared" si="1"/>
        <v>6580512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3" t="s">
        <v>218</v>
      </c>
      <c r="B110" s="6" t="s">
        <v>219</v>
      </c>
      <c r="C110" s="115">
        <f>'3. kiadások önkorm'!C110+'4. Faluház kiadás'!C110+'6. Pmh kiadás'!C110+'5. Óvoda kiadás'!C110+'7.Bölcsőde'!C110</f>
        <v>182295000</v>
      </c>
      <c r="D110" s="115">
        <f>'3. kiadások önkorm'!D110+'4. Faluház kiadás'!D110+'6. Pmh kiadás'!D110+'5. Óvoda kiadás'!D110+'7.Bölcsőde'!D110</f>
        <v>0</v>
      </c>
      <c r="E110" s="115">
        <f>'3. kiadások önkorm'!E110+'4. Faluház kiadás'!E110+'6. Pmh kiadás'!E110+'5. Óvoda kiadás'!E110+'7.Bölcsőde'!E110</f>
        <v>0</v>
      </c>
      <c r="F110" s="115">
        <f>'3. kiadások önkorm'!F110+'4. Faluház kiadás'!F110+'6. Pmh kiadás'!F110+'5. Óvoda kiadás'!F110+'7.Bölcsőde'!F110</f>
        <v>182295000</v>
      </c>
      <c r="G110" s="118">
        <f>F110</f>
        <v>182295000</v>
      </c>
      <c r="H110" s="111">
        <f t="shared" si="1"/>
        <v>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220</v>
      </c>
      <c r="B111" s="4" t="s">
        <v>221</v>
      </c>
      <c r="C111" s="115">
        <f>'3. kiadások önkorm'!C111+'4. Faluház kiadás'!C111+'6. Pmh kiadás'!C111+'5. Óvoda kiadás'!C111+'7.Bölcsőde'!C111</f>
        <v>0</v>
      </c>
      <c r="D111" s="115">
        <f>'3. kiadások önkorm'!D111+'4. Faluház kiadás'!D111+'6. Pmh kiadás'!D111+'5. Óvoda kiadás'!D111+'7.Bölcsőde'!D111</f>
        <v>0</v>
      </c>
      <c r="E111" s="115">
        <f>'3. kiadások önkorm'!E111+'4. Faluház kiadás'!E111+'6. Pmh kiadás'!E111+'5. Óvoda kiadás'!E111+'7.Bölcsőde'!E111</f>
        <v>0</v>
      </c>
      <c r="F111" s="115">
        <f>'3. kiadások önkorm'!F111+'4. Faluház kiadás'!F111+'6. Pmh kiadás'!F111+'5. Óvoda kiadás'!F111+'7.Bölcsőde'!F111</f>
        <v>0</v>
      </c>
      <c r="G111" s="82"/>
      <c r="H111" s="111">
        <f t="shared" si="1"/>
        <v>0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222</v>
      </c>
      <c r="B112" s="4" t="s">
        <v>223</v>
      </c>
      <c r="C112" s="115">
        <f>'3. kiadások önkorm'!C112+'4. Faluház kiadás'!C112+'6. Pmh kiadás'!C112+'5. Óvoda kiadás'!C112+'7.Bölcsőde'!C112</f>
        <v>0</v>
      </c>
      <c r="D112" s="115">
        <f>'3. kiadások önkorm'!D112+'4. Faluház kiadás'!D112+'6. Pmh kiadás'!D112+'5. Óvoda kiadás'!D112+'7.Bölcsőde'!D112</f>
        <v>0</v>
      </c>
      <c r="E112" s="115">
        <f>'3. kiadások önkorm'!E112+'4. Faluház kiadás'!E112+'6. Pmh kiadás'!E112+'5. Óvoda kiadás'!E112+'7.Bölcsőde'!E112</f>
        <v>0</v>
      </c>
      <c r="F112" s="115">
        <f>'3. kiadások önkorm'!F112+'4. Faluház kiadás'!F112+'6. Pmh kiadás'!F112+'5. Óvoda kiadás'!F112+'7.Bölcsőde'!F112</f>
        <v>0</v>
      </c>
      <c r="G112" s="82"/>
      <c r="H112" s="111">
        <f t="shared" si="1"/>
        <v>0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224</v>
      </c>
      <c r="B113" s="4" t="s">
        <v>225</v>
      </c>
      <c r="C113" s="115">
        <f>'3. kiadások önkorm'!C113+'4. Faluház kiadás'!C113+'6. Pmh kiadás'!C113+'5. Óvoda kiadás'!C113+'7.Bölcsőde'!C113</f>
        <v>0</v>
      </c>
      <c r="D113" s="115">
        <f>'3. kiadások önkorm'!D113+'4. Faluház kiadás'!D113+'6. Pmh kiadás'!D113+'5. Óvoda kiadás'!D113+'7.Bölcsőde'!D113</f>
        <v>0</v>
      </c>
      <c r="E113" s="115">
        <f>'3. kiadások önkorm'!E113+'4. Faluház kiadás'!E113+'6. Pmh kiadás'!E113+'5. Óvoda kiadás'!E113+'7.Bölcsőde'!E113</f>
        <v>0</v>
      </c>
      <c r="F113" s="115">
        <f>'3. kiadások önkorm'!F113+'4. Faluház kiadás'!F113+'6. Pmh kiadás'!F113+'5. Óvoda kiadás'!F113+'7.Bölcsőde'!F113</f>
        <v>0</v>
      </c>
      <c r="G113" s="82"/>
      <c r="H113" s="111">
        <f t="shared" si="1"/>
        <v>0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416</v>
      </c>
      <c r="B114" s="39" t="s">
        <v>226</v>
      </c>
      <c r="C114" s="115">
        <f>'3. kiadások önkorm'!C114+'4. Faluház kiadás'!C114+'6. Pmh kiadás'!C114+'5. Óvoda kiadás'!C114+'7.Bölcsőde'!C114</f>
        <v>188875512</v>
      </c>
      <c r="D114" s="115">
        <f>'3. kiadások önkorm'!D114+'4. Faluház kiadás'!D114+'6. Pmh kiadás'!D114+'5. Óvoda kiadás'!D114+'7.Bölcsőde'!D114</f>
        <v>0</v>
      </c>
      <c r="E114" s="115">
        <f>'3. kiadások önkorm'!E114+'4. Faluház kiadás'!E114+'6. Pmh kiadás'!E114+'5. Óvoda kiadás'!E114+'7.Bölcsőde'!E114</f>
        <v>0</v>
      </c>
      <c r="F114" s="115">
        <f>'3. kiadások önkorm'!F114+'4. Faluház kiadás'!F114+'6. Pmh kiadás'!F114+'5. Óvoda kiadás'!F114+'7.Bölcsőde'!F114</f>
        <v>188875512</v>
      </c>
      <c r="G114" s="119">
        <v>182295000</v>
      </c>
      <c r="H114" s="111">
        <f t="shared" si="1"/>
        <v>6580512</v>
      </c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227</v>
      </c>
      <c r="B115" s="4" t="s">
        <v>228</v>
      </c>
      <c r="C115" s="115">
        <f>'3. kiadások önkorm'!C115+'4. Faluház kiadás'!C115+'6. Pmh kiadás'!C115+'5. Óvoda kiadás'!C115+'7.Bölcsőde'!C115</f>
        <v>0</v>
      </c>
      <c r="D115" s="115">
        <f>'3. kiadások önkorm'!D115+'4. Faluház kiadás'!D115+'6. Pmh kiadás'!D115+'5. Óvoda kiadás'!D115+'7.Bölcsőde'!D115</f>
        <v>0</v>
      </c>
      <c r="E115" s="115">
        <f>'3. kiadások önkorm'!E115+'4. Faluház kiadás'!E115+'6. Pmh kiadás'!E115+'5. Óvoda kiadás'!E115+'7.Bölcsőde'!E115</f>
        <v>0</v>
      </c>
      <c r="F115" s="115">
        <f>'3. kiadások önkorm'!F115+'4. Faluház kiadás'!F115+'6. Pmh kiadás'!F115+'5. Óvoda kiadás'!F115+'7.Bölcsőde'!F115</f>
        <v>0</v>
      </c>
      <c r="G115" s="82"/>
      <c r="H115" s="111">
        <f t="shared" si="1"/>
        <v>0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2" t="s">
        <v>229</v>
      </c>
      <c r="B116" s="4" t="s">
        <v>230</v>
      </c>
      <c r="C116" s="115">
        <f>'3. kiadások önkorm'!C116+'4. Faluház kiadás'!C116+'6. Pmh kiadás'!C116+'5. Óvoda kiadás'!C116+'7.Bölcsőde'!C116</f>
        <v>0</v>
      </c>
      <c r="D116" s="115">
        <f>'3. kiadások önkorm'!D116+'4. Faluház kiadás'!D116+'6. Pmh kiadás'!D116+'5. Óvoda kiadás'!D116+'7.Bölcsőde'!D116</f>
        <v>0</v>
      </c>
      <c r="E116" s="115">
        <f>'3. kiadások önkorm'!E116+'4. Faluház kiadás'!E116+'6. Pmh kiadás'!E116+'5. Óvoda kiadás'!E116+'7.Bölcsőde'!E116</f>
        <v>0</v>
      </c>
      <c r="F116" s="115">
        <f>'3. kiadások önkorm'!F116+'4. Faluház kiadás'!F116+'6. Pmh kiadás'!F116+'5. Óvoda kiadás'!F116+'7.Bölcsőde'!F116</f>
        <v>0</v>
      </c>
      <c r="G116" s="80"/>
      <c r="H116" s="111">
        <f t="shared" si="1"/>
        <v>0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449</v>
      </c>
      <c r="B117" s="4" t="s">
        <v>231</v>
      </c>
      <c r="C117" s="115">
        <f>'3. kiadások önkorm'!C117+'4. Faluház kiadás'!C117+'6. Pmh kiadás'!C117+'5. Óvoda kiadás'!C117+'7.Bölcsőde'!C117</f>
        <v>0</v>
      </c>
      <c r="D117" s="115">
        <f>'3. kiadások önkorm'!D117+'4. Faluház kiadás'!D117+'6. Pmh kiadás'!D117+'5. Óvoda kiadás'!D117+'7.Bölcsőde'!D117</f>
        <v>0</v>
      </c>
      <c r="E117" s="115">
        <f>'3. kiadások önkorm'!E117+'4. Faluház kiadás'!E117+'6. Pmh kiadás'!E117+'5. Óvoda kiadás'!E117+'7.Bölcsőde'!E117</f>
        <v>0</v>
      </c>
      <c r="F117" s="115">
        <f>'3. kiadások önkorm'!F117+'4. Faluház kiadás'!F117+'6. Pmh kiadás'!F117+'5. Óvoda kiadás'!F117+'7.Bölcsőde'!F117</f>
        <v>0</v>
      </c>
      <c r="G117" s="82"/>
      <c r="H117" s="111">
        <f t="shared" si="1"/>
        <v>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418</v>
      </c>
      <c r="B118" s="4" t="s">
        <v>232</v>
      </c>
      <c r="C118" s="115">
        <f>'3. kiadások önkorm'!C118+'4. Faluház kiadás'!C118+'6. Pmh kiadás'!C118+'5. Óvoda kiadás'!C118+'7.Bölcsőde'!C118</f>
        <v>0</v>
      </c>
      <c r="D118" s="115">
        <f>'3. kiadások önkorm'!D118+'4. Faluház kiadás'!D118+'6. Pmh kiadás'!D118+'5. Óvoda kiadás'!D118+'7.Bölcsőde'!D118</f>
        <v>0</v>
      </c>
      <c r="E118" s="115">
        <f>'3. kiadások önkorm'!E118+'4. Faluház kiadás'!E118+'6. Pmh kiadás'!E118+'5. Óvoda kiadás'!E118+'7.Bölcsőde'!E118</f>
        <v>0</v>
      </c>
      <c r="F118" s="115">
        <f>'3. kiadások önkorm'!F118+'4. Faluház kiadás'!F118+'6. Pmh kiadás'!F118+'5. Óvoda kiadás'!F118+'7.Bölcsőde'!F118</f>
        <v>0</v>
      </c>
      <c r="G118" s="82"/>
      <c r="H118" s="111">
        <f t="shared" si="1"/>
        <v>0</v>
      </c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419</v>
      </c>
      <c r="B119" s="39" t="s">
        <v>236</v>
      </c>
      <c r="C119" s="115">
        <f>'3. kiadások önkorm'!C119+'4. Faluház kiadás'!C119+'6. Pmh kiadás'!C119+'5. Óvoda kiadás'!C119+'7.Bölcsőde'!C119</f>
        <v>0</v>
      </c>
      <c r="D119" s="115">
        <f>'3. kiadások önkorm'!D119+'4. Faluház kiadás'!D119+'6. Pmh kiadás'!D119+'5. Óvoda kiadás'!D119+'7.Bölcsőde'!D119</f>
        <v>0</v>
      </c>
      <c r="E119" s="115">
        <f>'3. kiadások önkorm'!E119+'4. Faluház kiadás'!E119+'6. Pmh kiadás'!E119+'5. Óvoda kiadás'!E119+'7.Bölcsőde'!E119</f>
        <v>0</v>
      </c>
      <c r="F119" s="115">
        <f>'3. kiadások önkorm'!F119+'4. Faluház kiadás'!F119+'6. Pmh kiadás'!F119+'5. Óvoda kiadás'!F119+'7.Bölcsőde'!F119</f>
        <v>0</v>
      </c>
      <c r="G119" s="83"/>
      <c r="H119" s="111">
        <f t="shared" si="1"/>
        <v>0</v>
      </c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2" t="s">
        <v>237</v>
      </c>
      <c r="B120" s="4" t="s">
        <v>238</v>
      </c>
      <c r="C120" s="115">
        <f>'3. kiadások önkorm'!C120+'4. Faluház kiadás'!C120+'6. Pmh kiadás'!C120+'5. Óvoda kiadás'!C120+'7.Bölcsőde'!C120</f>
        <v>0</v>
      </c>
      <c r="D120" s="115">
        <f>'3. kiadások önkorm'!D120+'4. Faluház kiadás'!D120+'6. Pmh kiadás'!D120+'5. Óvoda kiadás'!D120+'7.Bölcsőde'!D120</f>
        <v>0</v>
      </c>
      <c r="E120" s="115">
        <f>'3. kiadások önkorm'!E120+'4. Faluház kiadás'!E120+'6. Pmh kiadás'!E120+'5. Óvoda kiadás'!E120+'7.Bölcsőde'!E120</f>
        <v>0</v>
      </c>
      <c r="F120" s="115">
        <f>'3. kiadások önkorm'!F120+'4. Faluház kiadás'!F120+'6. Pmh kiadás'!F120+'5. Óvoda kiadás'!F120+'7.Bölcsőde'!F120</f>
        <v>0</v>
      </c>
      <c r="G120" s="80"/>
      <c r="H120" s="111">
        <f t="shared" si="1"/>
        <v>0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453</v>
      </c>
      <c r="B121" s="41" t="s">
        <v>239</v>
      </c>
      <c r="C121" s="115">
        <f>'3. kiadások önkorm'!C121+'4. Faluház kiadás'!C121+'6. Pmh kiadás'!C121+'5. Óvoda kiadás'!C121+'7.Bölcsőde'!C121</f>
        <v>188875512</v>
      </c>
      <c r="D121" s="115">
        <f>'3. kiadások önkorm'!D121+'4. Faluház kiadás'!D121+'6. Pmh kiadás'!D121+'5. Óvoda kiadás'!D121+'7.Bölcsőde'!D121</f>
        <v>0</v>
      </c>
      <c r="E121" s="115">
        <f>'3. kiadások önkorm'!E121+'4. Faluház kiadás'!E121+'6. Pmh kiadás'!E121+'5. Óvoda kiadás'!E121+'7.Bölcsőde'!E121</f>
        <v>0</v>
      </c>
      <c r="F121" s="115">
        <f>'3. kiadások önkorm'!F121+'4. Faluház kiadás'!F121+'6. Pmh kiadás'!F121+'5. Óvoda kiadás'!F121+'7.Bölcsőde'!F121</f>
        <v>188875512</v>
      </c>
      <c r="G121" s="119">
        <f>G114</f>
        <v>182295000</v>
      </c>
      <c r="H121" s="111">
        <f t="shared" si="1"/>
        <v>6580512</v>
      </c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5" t="s">
        <v>489</v>
      </c>
      <c r="B122" s="46"/>
      <c r="C122" s="115">
        <f>'3. kiadások önkorm'!C122+'4. Faluház kiadás'!C122+'6. Pmh kiadás'!C122+'5. Óvoda kiadás'!C122+'7.Bölcsőde'!C122</f>
        <v>855555734</v>
      </c>
      <c r="D122" s="115">
        <f>'3. kiadások önkorm'!D122+'4. Faluház kiadás'!D122+'6. Pmh kiadás'!D122+'5. Óvoda kiadás'!D122+'7.Bölcsőde'!D122</f>
        <v>132818362</v>
      </c>
      <c r="E122" s="115">
        <f>'3. kiadások önkorm'!E122+'4. Faluház kiadás'!E122+'6. Pmh kiadás'!E122+'5. Óvoda kiadás'!E122+'7.Bölcsőde'!E122</f>
        <v>0</v>
      </c>
      <c r="F122" s="115">
        <f>'3. kiadások önkorm'!F122+'4. Faluház kiadás'!F122+'6. Pmh kiadás'!F122+'5. Óvoda kiadás'!F122+'7.Bölcsőde'!F122</f>
        <v>988374096</v>
      </c>
      <c r="G122" s="111">
        <f>G121</f>
        <v>182295000</v>
      </c>
      <c r="H122" s="111">
        <f>F122-G122</f>
        <v>806079096</v>
      </c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110"/>
      <c r="D123" s="110"/>
      <c r="E123" s="110"/>
      <c r="F123" s="110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110"/>
      <c r="D124" s="110"/>
      <c r="E124" s="110"/>
      <c r="F124" s="110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110"/>
      <c r="D125" s="110"/>
      <c r="E125" s="110"/>
      <c r="F125" s="110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110"/>
      <c r="D126" s="110"/>
      <c r="E126" s="110"/>
      <c r="F126" s="110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110"/>
      <c r="D127" s="110"/>
      <c r="E127" s="110"/>
      <c r="F127" s="110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110"/>
      <c r="D128" s="110"/>
      <c r="E128" s="110"/>
      <c r="F128" s="110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110"/>
      <c r="D129" s="110"/>
      <c r="E129" s="110"/>
      <c r="F129" s="110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110"/>
      <c r="D130" s="110"/>
      <c r="E130" s="110"/>
      <c r="F130" s="110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110"/>
      <c r="D131" s="110"/>
      <c r="E131" s="110"/>
      <c r="F131" s="110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110"/>
      <c r="D132" s="110"/>
      <c r="E132" s="110"/>
      <c r="F132" s="110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110"/>
      <c r="D133" s="110"/>
      <c r="E133" s="110"/>
      <c r="F133" s="110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110"/>
      <c r="D134" s="110"/>
      <c r="E134" s="110"/>
      <c r="F134" s="110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110"/>
      <c r="D135" s="110"/>
      <c r="E135" s="110"/>
      <c r="F135" s="110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110"/>
      <c r="D136" s="110"/>
      <c r="E136" s="110"/>
      <c r="F136" s="110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110"/>
      <c r="D137" s="110"/>
      <c r="E137" s="110"/>
      <c r="F137" s="110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110"/>
      <c r="D138" s="110"/>
      <c r="E138" s="110"/>
      <c r="F138" s="110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110"/>
      <c r="D139" s="110"/>
      <c r="E139" s="110"/>
      <c r="F139" s="110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110"/>
      <c r="D140" s="110"/>
      <c r="E140" s="110"/>
      <c r="F140" s="110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110"/>
      <c r="D141" s="110"/>
      <c r="E141" s="110"/>
      <c r="F141" s="110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110"/>
      <c r="D142" s="110"/>
      <c r="E142" s="110"/>
      <c r="F142" s="110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110"/>
      <c r="D143" s="110"/>
      <c r="E143" s="110"/>
      <c r="F143" s="110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110"/>
      <c r="D144" s="110"/>
      <c r="E144" s="110"/>
      <c r="F144" s="110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110"/>
      <c r="D145" s="110"/>
      <c r="E145" s="110"/>
      <c r="F145" s="110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110"/>
      <c r="D146" s="110"/>
      <c r="E146" s="110"/>
      <c r="F146" s="110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110"/>
      <c r="D147" s="110"/>
      <c r="E147" s="110"/>
      <c r="F147" s="110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110"/>
      <c r="D148" s="110"/>
      <c r="E148" s="110"/>
      <c r="F148" s="110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110"/>
      <c r="D149" s="110"/>
      <c r="E149" s="110"/>
      <c r="F149" s="110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110"/>
      <c r="D150" s="110"/>
      <c r="E150" s="110"/>
      <c r="F150" s="110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110"/>
      <c r="D151" s="110"/>
      <c r="E151" s="110"/>
      <c r="F151" s="110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110"/>
      <c r="D152" s="110"/>
      <c r="E152" s="110"/>
      <c r="F152" s="110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110"/>
      <c r="D153" s="110"/>
      <c r="E153" s="110"/>
      <c r="F153" s="110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110"/>
      <c r="D154" s="110"/>
      <c r="E154" s="110"/>
      <c r="F154" s="110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110"/>
      <c r="D155" s="110"/>
      <c r="E155" s="110"/>
      <c r="F155" s="110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110"/>
      <c r="D156" s="110"/>
      <c r="E156" s="110"/>
      <c r="F156" s="110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110"/>
      <c r="D157" s="110"/>
      <c r="E157" s="110"/>
      <c r="F157" s="110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110"/>
      <c r="D158" s="110"/>
      <c r="E158" s="110"/>
      <c r="F158" s="110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110"/>
      <c r="D159" s="110"/>
      <c r="E159" s="110"/>
      <c r="F159" s="110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110"/>
      <c r="D160" s="110"/>
      <c r="E160" s="110"/>
      <c r="F160" s="110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110"/>
      <c r="D161" s="110"/>
      <c r="E161" s="110"/>
      <c r="F161" s="110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110"/>
      <c r="D162" s="110"/>
      <c r="E162" s="110"/>
      <c r="F162" s="110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110"/>
      <c r="D163" s="110"/>
      <c r="E163" s="110"/>
      <c r="F163" s="110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110"/>
      <c r="D164" s="110"/>
      <c r="E164" s="110"/>
      <c r="F164" s="110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110"/>
      <c r="D165" s="110"/>
      <c r="E165" s="110"/>
      <c r="F165" s="110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110"/>
      <c r="D166" s="110"/>
      <c r="E166" s="110"/>
      <c r="F166" s="110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110"/>
      <c r="D167" s="110"/>
      <c r="E167" s="110"/>
      <c r="F167" s="110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110"/>
      <c r="D168" s="110"/>
      <c r="E168" s="110"/>
      <c r="F168" s="110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110"/>
      <c r="D169" s="110"/>
      <c r="E169" s="110"/>
      <c r="F169" s="110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110"/>
      <c r="D170" s="110"/>
      <c r="E170" s="110"/>
      <c r="F170" s="110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110"/>
      <c r="D171" s="110"/>
      <c r="E171" s="110"/>
      <c r="F171" s="110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2755905511811024" right="0.15748031496062992" top="0.4330708661417323" bottom="0.3937007874015748" header="0.15748031496062992" footer="0.11811023622047245"/>
  <pageSetup fitToHeight="1" fitToWidth="1" horizontalDpi="300" verticalDpi="300" orientation="portrait" paperSize="9" scale="43" r:id="rId1"/>
  <headerFooter>
    <oddHeader>&amp;R2.sz.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171"/>
  <sheetViews>
    <sheetView zoomScale="80" zoomScaleNormal="80" zoomScalePageLayoutView="0" workbookViewId="0" topLeftCell="A1">
      <pane xSplit="2" ySplit="5" topLeftCell="D111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F128" sqref="F128"/>
    </sheetView>
  </sheetViews>
  <sheetFormatPr defaultColWidth="9.140625" defaultRowHeight="15"/>
  <cols>
    <col min="1" max="1" width="97.57421875" style="0" customWidth="1"/>
    <col min="3" max="3" width="23.7109375" style="103" customWidth="1"/>
    <col min="4" max="4" width="20.140625" style="103" customWidth="1"/>
    <col min="5" max="5" width="18.8515625" style="103" customWidth="1"/>
    <col min="6" max="6" width="15.57421875" style="103" customWidth="1"/>
  </cols>
  <sheetData>
    <row r="1" spans="1:6" ht="21" customHeight="1">
      <c r="A1" s="178" t="s">
        <v>386</v>
      </c>
      <c r="B1" s="179"/>
      <c r="C1" s="179"/>
      <c r="D1" s="179"/>
      <c r="E1" s="179"/>
      <c r="F1" s="180"/>
    </row>
    <row r="2" spans="1:6" ht="18.75" customHeight="1">
      <c r="A2" s="182" t="s">
        <v>718</v>
      </c>
      <c r="B2" s="179"/>
      <c r="C2" s="179"/>
      <c r="D2" s="179"/>
      <c r="E2" s="179"/>
      <c r="F2" s="180"/>
    </row>
    <row r="3" ht="18">
      <c r="A3" s="48"/>
    </row>
    <row r="4" ht="15">
      <c r="A4" s="3" t="s">
        <v>675</v>
      </c>
    </row>
    <row r="5" spans="1:6" ht="45">
      <c r="A5" s="1" t="s">
        <v>29</v>
      </c>
      <c r="B5" s="2" t="s">
        <v>30</v>
      </c>
      <c r="C5" s="113" t="s">
        <v>717</v>
      </c>
      <c r="D5" s="113" t="s">
        <v>719</v>
      </c>
      <c r="E5" s="113" t="s">
        <v>665</v>
      </c>
      <c r="F5" s="114" t="s">
        <v>647</v>
      </c>
    </row>
    <row r="6" spans="1:6" ht="15">
      <c r="A6" s="28" t="s">
        <v>31</v>
      </c>
      <c r="B6" s="29" t="s">
        <v>32</v>
      </c>
      <c r="C6" s="115">
        <v>44711295</v>
      </c>
      <c r="D6" s="115"/>
      <c r="E6" s="115"/>
      <c r="F6" s="101">
        <f>E6+D6+C6</f>
        <v>44711295</v>
      </c>
    </row>
    <row r="7" spans="1:6" ht="15">
      <c r="A7" s="28" t="s">
        <v>33</v>
      </c>
      <c r="B7" s="30" t="s">
        <v>34</v>
      </c>
      <c r="C7" s="115"/>
      <c r="D7" s="115"/>
      <c r="E7" s="115"/>
      <c r="F7" s="101">
        <f aca="true" t="shared" si="0" ref="F7:F70">E7+D7+C7</f>
        <v>0</v>
      </c>
    </row>
    <row r="8" spans="1:6" ht="15">
      <c r="A8" s="28" t="s">
        <v>35</v>
      </c>
      <c r="B8" s="30" t="s">
        <v>36</v>
      </c>
      <c r="C8" s="115">
        <v>2370000</v>
      </c>
      <c r="D8" s="115"/>
      <c r="E8" s="115"/>
      <c r="F8" s="101">
        <f t="shared" si="0"/>
        <v>2370000</v>
      </c>
    </row>
    <row r="9" spans="1:6" ht="15">
      <c r="A9" s="31" t="s">
        <v>37</v>
      </c>
      <c r="B9" s="30" t="s">
        <v>38</v>
      </c>
      <c r="C9" s="115">
        <v>743000</v>
      </c>
      <c r="D9" s="115"/>
      <c r="E9" s="115"/>
      <c r="F9" s="101">
        <f t="shared" si="0"/>
        <v>743000</v>
      </c>
    </row>
    <row r="10" spans="1:6" ht="15">
      <c r="A10" s="31" t="s">
        <v>39</v>
      </c>
      <c r="B10" s="30" t="s">
        <v>40</v>
      </c>
      <c r="C10" s="115"/>
      <c r="D10" s="115"/>
      <c r="E10" s="115"/>
      <c r="F10" s="101">
        <f t="shared" si="0"/>
        <v>0</v>
      </c>
    </row>
    <row r="11" spans="1:6" ht="15">
      <c r="A11" s="31" t="s">
        <v>74</v>
      </c>
      <c r="B11" s="30" t="s">
        <v>75</v>
      </c>
      <c r="C11" s="115">
        <v>814000</v>
      </c>
      <c r="D11" s="115"/>
      <c r="E11" s="115"/>
      <c r="F11" s="101">
        <f t="shared" si="0"/>
        <v>814000</v>
      </c>
    </row>
    <row r="12" spans="1:6" ht="15">
      <c r="A12" s="31" t="s">
        <v>76</v>
      </c>
      <c r="B12" s="30" t="s">
        <v>77</v>
      </c>
      <c r="C12" s="115">
        <v>3625000</v>
      </c>
      <c r="D12" s="115"/>
      <c r="E12" s="115"/>
      <c r="F12" s="101">
        <f t="shared" si="0"/>
        <v>3625000</v>
      </c>
    </row>
    <row r="13" spans="1:6" ht="15">
      <c r="A13" s="31" t="s">
        <v>78</v>
      </c>
      <c r="B13" s="30" t="s">
        <v>79</v>
      </c>
      <c r="C13" s="115"/>
      <c r="D13" s="115"/>
      <c r="E13" s="115"/>
      <c r="F13" s="101">
        <f t="shared" si="0"/>
        <v>0</v>
      </c>
    </row>
    <row r="14" spans="1:6" ht="15">
      <c r="A14" s="4" t="s">
        <v>80</v>
      </c>
      <c r="B14" s="30" t="s">
        <v>81</v>
      </c>
      <c r="C14" s="115"/>
      <c r="D14" s="115"/>
      <c r="E14" s="115"/>
      <c r="F14" s="101">
        <f t="shared" si="0"/>
        <v>0</v>
      </c>
    </row>
    <row r="15" spans="1:6" ht="15">
      <c r="A15" s="4" t="s">
        <v>82</v>
      </c>
      <c r="B15" s="30" t="s">
        <v>83</v>
      </c>
      <c r="C15" s="115">
        <v>321000</v>
      </c>
      <c r="D15" s="115"/>
      <c r="E15" s="115"/>
      <c r="F15" s="101">
        <f t="shared" si="0"/>
        <v>321000</v>
      </c>
    </row>
    <row r="16" spans="1:6" ht="15">
      <c r="A16" s="4" t="s">
        <v>84</v>
      </c>
      <c r="B16" s="30" t="s">
        <v>85</v>
      </c>
      <c r="C16" s="115"/>
      <c r="D16" s="115"/>
      <c r="E16" s="115"/>
      <c r="F16" s="101">
        <f t="shared" si="0"/>
        <v>0</v>
      </c>
    </row>
    <row r="17" spans="1:6" ht="15">
      <c r="A17" s="4" t="s">
        <v>86</v>
      </c>
      <c r="B17" s="30" t="s">
        <v>87</v>
      </c>
      <c r="C17" s="115"/>
      <c r="D17" s="115"/>
      <c r="E17" s="115"/>
      <c r="F17" s="101">
        <f t="shared" si="0"/>
        <v>0</v>
      </c>
    </row>
    <row r="18" spans="1:6" ht="15">
      <c r="A18" s="4" t="s">
        <v>420</v>
      </c>
      <c r="B18" s="30" t="s">
        <v>88</v>
      </c>
      <c r="C18" s="115">
        <v>1358000</v>
      </c>
      <c r="D18" s="115"/>
      <c r="E18" s="115"/>
      <c r="F18" s="101">
        <f t="shared" si="0"/>
        <v>1358000</v>
      </c>
    </row>
    <row r="19" spans="1:6" ht="15">
      <c r="A19" s="32" t="s">
        <v>362</v>
      </c>
      <c r="B19" s="33" t="s">
        <v>89</v>
      </c>
      <c r="C19" s="115">
        <v>53942295</v>
      </c>
      <c r="D19" s="115"/>
      <c r="E19" s="115">
        <f>SUM(E6:E18)</f>
        <v>0</v>
      </c>
      <c r="F19" s="101">
        <f t="shared" si="0"/>
        <v>53942295</v>
      </c>
    </row>
    <row r="20" spans="1:6" ht="15">
      <c r="A20" s="4" t="s">
        <v>90</v>
      </c>
      <c r="B20" s="30" t="s">
        <v>91</v>
      </c>
      <c r="C20" s="115">
        <v>12890705</v>
      </c>
      <c r="D20" s="115"/>
      <c r="E20" s="115"/>
      <c r="F20" s="101">
        <f t="shared" si="0"/>
        <v>12890705</v>
      </c>
    </row>
    <row r="21" spans="1:6" ht="15">
      <c r="A21" s="4" t="s">
        <v>92</v>
      </c>
      <c r="B21" s="30" t="s">
        <v>93</v>
      </c>
      <c r="C21" s="115">
        <v>1035000</v>
      </c>
      <c r="D21" s="115"/>
      <c r="E21" s="115"/>
      <c r="F21" s="101">
        <f t="shared" si="0"/>
        <v>1035000</v>
      </c>
    </row>
    <row r="22" spans="1:6" ht="15">
      <c r="A22" s="5" t="s">
        <v>94</v>
      </c>
      <c r="B22" s="30" t="s">
        <v>95</v>
      </c>
      <c r="C22" s="115">
        <v>2552000</v>
      </c>
      <c r="D22" s="115"/>
      <c r="E22" s="115"/>
      <c r="F22" s="101">
        <f t="shared" si="0"/>
        <v>2552000</v>
      </c>
    </row>
    <row r="23" spans="1:6" ht="15">
      <c r="A23" s="6" t="s">
        <v>363</v>
      </c>
      <c r="B23" s="33" t="s">
        <v>96</v>
      </c>
      <c r="C23" s="115">
        <v>16477705</v>
      </c>
      <c r="D23" s="115"/>
      <c r="E23" s="115">
        <f>E22+E21+E20</f>
        <v>0</v>
      </c>
      <c r="F23" s="101">
        <f t="shared" si="0"/>
        <v>16477705</v>
      </c>
    </row>
    <row r="24" spans="1:6" ht="15">
      <c r="A24" s="51" t="s">
        <v>450</v>
      </c>
      <c r="B24" s="52" t="s">
        <v>97</v>
      </c>
      <c r="C24" s="115">
        <v>70420000</v>
      </c>
      <c r="D24" s="115"/>
      <c r="E24" s="115">
        <f>E23+E19</f>
        <v>0</v>
      </c>
      <c r="F24" s="101">
        <f t="shared" si="0"/>
        <v>70420000</v>
      </c>
    </row>
    <row r="25" spans="1:6" ht="15">
      <c r="A25" s="39" t="s">
        <v>421</v>
      </c>
      <c r="B25" s="52" t="s">
        <v>98</v>
      </c>
      <c r="C25" s="115">
        <v>17549000</v>
      </c>
      <c r="D25" s="115"/>
      <c r="E25" s="115"/>
      <c r="F25" s="101">
        <f t="shared" si="0"/>
        <v>17549000</v>
      </c>
    </row>
    <row r="26" spans="1:6" ht="15">
      <c r="A26" s="4" t="s">
        <v>99</v>
      </c>
      <c r="B26" s="30" t="s">
        <v>100</v>
      </c>
      <c r="C26" s="115">
        <v>751000</v>
      </c>
      <c r="D26" s="115"/>
      <c r="E26" s="115"/>
      <c r="F26" s="101">
        <f t="shared" si="0"/>
        <v>751000</v>
      </c>
    </row>
    <row r="27" spans="1:6" ht="15">
      <c r="A27" s="4" t="s">
        <v>101</v>
      </c>
      <c r="B27" s="30" t="s">
        <v>102</v>
      </c>
      <c r="C27" s="115">
        <v>34010000</v>
      </c>
      <c r="D27" s="115"/>
      <c r="E27" s="115"/>
      <c r="F27" s="101">
        <f t="shared" si="0"/>
        <v>34010000</v>
      </c>
    </row>
    <row r="28" spans="1:6" ht="15">
      <c r="A28" s="4" t="s">
        <v>103</v>
      </c>
      <c r="B28" s="30" t="s">
        <v>104</v>
      </c>
      <c r="C28" s="115"/>
      <c r="D28" s="115"/>
      <c r="E28" s="115"/>
      <c r="F28" s="101">
        <f t="shared" si="0"/>
        <v>0</v>
      </c>
    </row>
    <row r="29" spans="1:6" ht="15">
      <c r="A29" s="6" t="s">
        <v>364</v>
      </c>
      <c r="B29" s="33" t="s">
        <v>105</v>
      </c>
      <c r="C29" s="115">
        <v>34761000</v>
      </c>
      <c r="D29" s="115"/>
      <c r="E29" s="115"/>
      <c r="F29" s="101">
        <f t="shared" si="0"/>
        <v>34761000</v>
      </c>
    </row>
    <row r="30" spans="1:6" ht="15">
      <c r="A30" s="4" t="s">
        <v>106</v>
      </c>
      <c r="B30" s="30" t="s">
        <v>107</v>
      </c>
      <c r="C30" s="115">
        <v>329000</v>
      </c>
      <c r="D30" s="115"/>
      <c r="E30" s="115"/>
      <c r="F30" s="101">
        <f t="shared" si="0"/>
        <v>329000</v>
      </c>
    </row>
    <row r="31" spans="1:6" ht="15">
      <c r="A31" s="4" t="s">
        <v>108</v>
      </c>
      <c r="B31" s="30" t="s">
        <v>109</v>
      </c>
      <c r="C31" s="115">
        <v>493000</v>
      </c>
      <c r="D31" s="115"/>
      <c r="E31" s="115"/>
      <c r="F31" s="101">
        <f t="shared" si="0"/>
        <v>493000</v>
      </c>
    </row>
    <row r="32" spans="1:6" ht="15" customHeight="1">
      <c r="A32" s="6" t="s">
        <v>451</v>
      </c>
      <c r="B32" s="33" t="s">
        <v>110</v>
      </c>
      <c r="C32" s="115">
        <v>822000</v>
      </c>
      <c r="D32" s="115"/>
      <c r="E32" s="115"/>
      <c r="F32" s="101">
        <f t="shared" si="0"/>
        <v>822000</v>
      </c>
    </row>
    <row r="33" spans="1:6" ht="15">
      <c r="A33" s="4" t="s">
        <v>111</v>
      </c>
      <c r="B33" s="30" t="s">
        <v>112</v>
      </c>
      <c r="C33" s="115">
        <v>14819000</v>
      </c>
      <c r="D33" s="115"/>
      <c r="E33" s="115"/>
      <c r="F33" s="101">
        <f t="shared" si="0"/>
        <v>14819000</v>
      </c>
    </row>
    <row r="34" spans="1:6" ht="15">
      <c r="A34" s="4" t="s">
        <v>113</v>
      </c>
      <c r="B34" s="30" t="s">
        <v>114</v>
      </c>
      <c r="C34" s="115"/>
      <c r="D34" s="115"/>
      <c r="E34" s="115"/>
      <c r="F34" s="101">
        <f t="shared" si="0"/>
        <v>0</v>
      </c>
    </row>
    <row r="35" spans="1:6" ht="15">
      <c r="A35" s="4" t="s">
        <v>422</v>
      </c>
      <c r="B35" s="30" t="s">
        <v>115</v>
      </c>
      <c r="C35" s="115">
        <v>463000</v>
      </c>
      <c r="D35" s="115"/>
      <c r="E35" s="115"/>
      <c r="F35" s="101">
        <f t="shared" si="0"/>
        <v>463000</v>
      </c>
    </row>
    <row r="36" spans="1:6" ht="15">
      <c r="A36" s="4" t="s">
        <v>116</v>
      </c>
      <c r="B36" s="30" t="s">
        <v>117</v>
      </c>
      <c r="C36" s="115">
        <v>7581000</v>
      </c>
      <c r="D36" s="115"/>
      <c r="E36" s="115"/>
      <c r="F36" s="101">
        <f t="shared" si="0"/>
        <v>7581000</v>
      </c>
    </row>
    <row r="37" spans="1:6" ht="15">
      <c r="A37" s="9" t="s">
        <v>423</v>
      </c>
      <c r="B37" s="30" t="s">
        <v>118</v>
      </c>
      <c r="C37" s="115">
        <v>1211000</v>
      </c>
      <c r="D37" s="115"/>
      <c r="E37" s="115"/>
      <c r="F37" s="101">
        <f t="shared" si="0"/>
        <v>1211000</v>
      </c>
    </row>
    <row r="38" spans="1:6" ht="15">
      <c r="A38" s="5" t="s">
        <v>119</v>
      </c>
      <c r="B38" s="30" t="s">
        <v>120</v>
      </c>
      <c r="C38" s="115"/>
      <c r="D38" s="115"/>
      <c r="E38" s="115"/>
      <c r="F38" s="101">
        <f t="shared" si="0"/>
        <v>0</v>
      </c>
    </row>
    <row r="39" spans="1:6" ht="15">
      <c r="A39" s="4" t="s">
        <v>424</v>
      </c>
      <c r="B39" s="30" t="s">
        <v>121</v>
      </c>
      <c r="C39" s="115">
        <v>23157000</v>
      </c>
      <c r="D39" s="115">
        <v>0</v>
      </c>
      <c r="E39" s="115"/>
      <c r="F39" s="101">
        <f t="shared" si="0"/>
        <v>23157000</v>
      </c>
    </row>
    <row r="40" spans="1:6" ht="15">
      <c r="A40" s="6" t="s">
        <v>365</v>
      </c>
      <c r="B40" s="33" t="s">
        <v>122</v>
      </c>
      <c r="C40" s="115">
        <v>47231000</v>
      </c>
      <c r="D40" s="115"/>
      <c r="E40" s="115"/>
      <c r="F40" s="101">
        <f t="shared" si="0"/>
        <v>47231000</v>
      </c>
    </row>
    <row r="41" spans="1:6" ht="15">
      <c r="A41" s="4" t="s">
        <v>123</v>
      </c>
      <c r="B41" s="30" t="s">
        <v>124</v>
      </c>
      <c r="C41" s="115">
        <v>705000</v>
      </c>
      <c r="D41" s="115"/>
      <c r="E41" s="115"/>
      <c r="F41" s="101">
        <f t="shared" si="0"/>
        <v>705000</v>
      </c>
    </row>
    <row r="42" spans="1:6" ht="15">
      <c r="A42" s="4" t="s">
        <v>125</v>
      </c>
      <c r="B42" s="30" t="s">
        <v>126</v>
      </c>
      <c r="C42" s="115">
        <v>230000</v>
      </c>
      <c r="D42" s="115"/>
      <c r="E42" s="115"/>
      <c r="F42" s="101">
        <f t="shared" si="0"/>
        <v>230000</v>
      </c>
    </row>
    <row r="43" spans="1:6" ht="15">
      <c r="A43" s="6" t="s">
        <v>366</v>
      </c>
      <c r="B43" s="33" t="s">
        <v>127</v>
      </c>
      <c r="C43" s="115">
        <v>935000</v>
      </c>
      <c r="D43" s="115"/>
      <c r="E43" s="115"/>
      <c r="F43" s="101">
        <f t="shared" si="0"/>
        <v>935000</v>
      </c>
    </row>
    <row r="44" spans="1:6" ht="15">
      <c r="A44" s="4" t="s">
        <v>128</v>
      </c>
      <c r="B44" s="30" t="s">
        <v>129</v>
      </c>
      <c r="C44" s="115">
        <v>17458000</v>
      </c>
      <c r="D44" s="115"/>
      <c r="E44" s="115"/>
      <c r="F44" s="101">
        <f t="shared" si="0"/>
        <v>17458000</v>
      </c>
    </row>
    <row r="45" spans="1:6" ht="15">
      <c r="A45" s="4" t="s">
        <v>130</v>
      </c>
      <c r="B45" s="30" t="s">
        <v>131</v>
      </c>
      <c r="C45" s="115">
        <v>419000</v>
      </c>
      <c r="D45" s="115"/>
      <c r="E45" s="115"/>
      <c r="F45" s="101">
        <f t="shared" si="0"/>
        <v>419000</v>
      </c>
    </row>
    <row r="46" spans="1:6" ht="15">
      <c r="A46" s="4" t="s">
        <v>425</v>
      </c>
      <c r="B46" s="30" t="s">
        <v>132</v>
      </c>
      <c r="C46" s="115">
        <v>225000</v>
      </c>
      <c r="D46" s="115"/>
      <c r="E46" s="115"/>
      <c r="F46" s="101">
        <f t="shared" si="0"/>
        <v>225000</v>
      </c>
    </row>
    <row r="47" spans="1:6" ht="15">
      <c r="A47" s="4" t="s">
        <v>426</v>
      </c>
      <c r="B47" s="30" t="s">
        <v>133</v>
      </c>
      <c r="C47" s="115"/>
      <c r="D47" s="115"/>
      <c r="E47" s="115"/>
      <c r="F47" s="101">
        <f t="shared" si="0"/>
        <v>0</v>
      </c>
    </row>
    <row r="48" spans="1:6" ht="15">
      <c r="A48" s="4" t="s">
        <v>134</v>
      </c>
      <c r="B48" s="30" t="s">
        <v>135</v>
      </c>
      <c r="C48" s="115">
        <v>11824000</v>
      </c>
      <c r="D48" s="115"/>
      <c r="E48" s="115"/>
      <c r="F48" s="101">
        <f t="shared" si="0"/>
        <v>11824000</v>
      </c>
    </row>
    <row r="49" spans="1:6" ht="15">
      <c r="A49" s="6" t="s">
        <v>367</v>
      </c>
      <c r="B49" s="33" t="s">
        <v>136</v>
      </c>
      <c r="C49" s="115">
        <v>29926000</v>
      </c>
      <c r="D49" s="115"/>
      <c r="E49" s="115"/>
      <c r="F49" s="101">
        <f t="shared" si="0"/>
        <v>29926000</v>
      </c>
    </row>
    <row r="50" spans="1:6" ht="15">
      <c r="A50" s="39" t="s">
        <v>368</v>
      </c>
      <c r="B50" s="52" t="s">
        <v>137</v>
      </c>
      <c r="C50" s="115">
        <v>113675000</v>
      </c>
      <c r="D50" s="115">
        <v>0</v>
      </c>
      <c r="E50" s="115"/>
      <c r="F50" s="101">
        <f t="shared" si="0"/>
        <v>113675000</v>
      </c>
    </row>
    <row r="51" spans="1:6" ht="15">
      <c r="A51" s="12" t="s">
        <v>138</v>
      </c>
      <c r="B51" s="30" t="s">
        <v>139</v>
      </c>
      <c r="C51" s="115"/>
      <c r="D51" s="115"/>
      <c r="E51" s="115"/>
      <c r="F51" s="101">
        <f t="shared" si="0"/>
        <v>0</v>
      </c>
    </row>
    <row r="52" spans="1:6" ht="15">
      <c r="A52" s="12" t="s">
        <v>369</v>
      </c>
      <c r="B52" s="30" t="s">
        <v>140</v>
      </c>
      <c r="C52" s="115">
        <v>923000</v>
      </c>
      <c r="D52" s="115"/>
      <c r="E52" s="115"/>
      <c r="F52" s="101">
        <f t="shared" si="0"/>
        <v>923000</v>
      </c>
    </row>
    <row r="53" spans="1:6" ht="15">
      <c r="A53" s="16" t="s">
        <v>427</v>
      </c>
      <c r="B53" s="30" t="s">
        <v>141</v>
      </c>
      <c r="C53" s="115">
        <v>730000</v>
      </c>
      <c r="D53" s="115"/>
      <c r="E53" s="115"/>
      <c r="F53" s="101">
        <f t="shared" si="0"/>
        <v>730000</v>
      </c>
    </row>
    <row r="54" spans="1:6" ht="15">
      <c r="A54" s="16" t="s">
        <v>428</v>
      </c>
      <c r="B54" s="30" t="s">
        <v>142</v>
      </c>
      <c r="C54" s="115"/>
      <c r="D54" s="115"/>
      <c r="E54" s="115"/>
      <c r="F54" s="101">
        <f t="shared" si="0"/>
        <v>0</v>
      </c>
    </row>
    <row r="55" spans="1:6" ht="15">
      <c r="A55" s="16" t="s">
        <v>429</v>
      </c>
      <c r="B55" s="30" t="s">
        <v>143</v>
      </c>
      <c r="C55" s="115"/>
      <c r="D55" s="115"/>
      <c r="E55" s="115"/>
      <c r="F55" s="101">
        <f t="shared" si="0"/>
        <v>0</v>
      </c>
    </row>
    <row r="56" spans="1:6" ht="15">
      <c r="A56" s="12" t="s">
        <v>430</v>
      </c>
      <c r="B56" s="30" t="s">
        <v>144</v>
      </c>
      <c r="C56" s="115"/>
      <c r="D56" s="115"/>
      <c r="E56" s="115"/>
      <c r="F56" s="101">
        <f t="shared" si="0"/>
        <v>0</v>
      </c>
    </row>
    <row r="57" spans="1:6" ht="15">
      <c r="A57" s="12" t="s">
        <v>431</v>
      </c>
      <c r="B57" s="30" t="s">
        <v>145</v>
      </c>
      <c r="C57" s="115"/>
      <c r="D57" s="115"/>
      <c r="E57" s="115"/>
      <c r="F57" s="101">
        <f t="shared" si="0"/>
        <v>0</v>
      </c>
    </row>
    <row r="58" spans="1:6" ht="15">
      <c r="A58" s="12" t="s">
        <v>432</v>
      </c>
      <c r="B58" s="30" t="s">
        <v>146</v>
      </c>
      <c r="C58" s="115">
        <v>12411000</v>
      </c>
      <c r="D58" s="115"/>
      <c r="E58" s="115"/>
      <c r="F58" s="101">
        <f t="shared" si="0"/>
        <v>12411000</v>
      </c>
    </row>
    <row r="59" spans="1:6" ht="15">
      <c r="A59" s="49" t="s">
        <v>399</v>
      </c>
      <c r="B59" s="52" t="s">
        <v>147</v>
      </c>
      <c r="C59" s="115">
        <v>14064000</v>
      </c>
      <c r="D59" s="115"/>
      <c r="E59" s="115">
        <f>SUM(E51:E58)</f>
        <v>0</v>
      </c>
      <c r="F59" s="101">
        <f t="shared" si="0"/>
        <v>14064000</v>
      </c>
    </row>
    <row r="60" spans="1:6" ht="15">
      <c r="A60" s="11" t="s">
        <v>433</v>
      </c>
      <c r="B60" s="30" t="s">
        <v>148</v>
      </c>
      <c r="C60" s="115"/>
      <c r="D60" s="115"/>
      <c r="E60" s="115"/>
      <c r="F60" s="101">
        <f t="shared" si="0"/>
        <v>0</v>
      </c>
    </row>
    <row r="61" spans="1:6" ht="15">
      <c r="A61" s="11" t="s">
        <v>149</v>
      </c>
      <c r="B61" s="30" t="s">
        <v>150</v>
      </c>
      <c r="C61" s="115">
        <v>461000</v>
      </c>
      <c r="D61" s="115"/>
      <c r="E61" s="115"/>
      <c r="F61" s="101">
        <f t="shared" si="0"/>
        <v>461000</v>
      </c>
    </row>
    <row r="62" spans="1:6" ht="15">
      <c r="A62" s="11" t="s">
        <v>151</v>
      </c>
      <c r="B62" s="30" t="s">
        <v>152</v>
      </c>
      <c r="C62" s="115"/>
      <c r="D62" s="115"/>
      <c r="E62" s="115"/>
      <c r="F62" s="101">
        <f t="shared" si="0"/>
        <v>0</v>
      </c>
    </row>
    <row r="63" spans="1:6" ht="15">
      <c r="A63" s="11" t="s">
        <v>400</v>
      </c>
      <c r="B63" s="30" t="s">
        <v>153</v>
      </c>
      <c r="C63" s="115"/>
      <c r="D63" s="115"/>
      <c r="E63" s="115"/>
      <c r="F63" s="101">
        <f t="shared" si="0"/>
        <v>0</v>
      </c>
    </row>
    <row r="64" spans="1:6" ht="15">
      <c r="A64" s="11" t="s">
        <v>434</v>
      </c>
      <c r="B64" s="30" t="s">
        <v>154</v>
      </c>
      <c r="C64" s="115"/>
      <c r="D64" s="115"/>
      <c r="E64" s="115"/>
      <c r="F64" s="101">
        <f t="shared" si="0"/>
        <v>0</v>
      </c>
    </row>
    <row r="65" spans="1:6" ht="15">
      <c r="A65" s="11" t="s">
        <v>402</v>
      </c>
      <c r="B65" s="30" t="s">
        <v>155</v>
      </c>
      <c r="C65" s="115">
        <v>0</v>
      </c>
      <c r="D65" s="115"/>
      <c r="E65" s="115"/>
      <c r="F65" s="101">
        <f t="shared" si="0"/>
        <v>0</v>
      </c>
    </row>
    <row r="66" spans="1:6" ht="15">
      <c r="A66" s="11" t="s">
        <v>435</v>
      </c>
      <c r="B66" s="30" t="s">
        <v>156</v>
      </c>
      <c r="C66" s="115"/>
      <c r="D66" s="115"/>
      <c r="E66" s="115"/>
      <c r="F66" s="101">
        <f t="shared" si="0"/>
        <v>0</v>
      </c>
    </row>
    <row r="67" spans="1:6" ht="15">
      <c r="A67" s="11" t="s">
        <v>436</v>
      </c>
      <c r="B67" s="30" t="s">
        <v>157</v>
      </c>
      <c r="C67" s="115">
        <v>2600000</v>
      </c>
      <c r="D67" s="115"/>
      <c r="E67" s="115"/>
      <c r="F67" s="101">
        <f t="shared" si="0"/>
        <v>2600000</v>
      </c>
    </row>
    <row r="68" spans="1:6" ht="15">
      <c r="A68" s="11" t="s">
        <v>158</v>
      </c>
      <c r="B68" s="30" t="s">
        <v>159</v>
      </c>
      <c r="C68" s="115"/>
      <c r="D68" s="115"/>
      <c r="E68" s="115"/>
      <c r="F68" s="101">
        <f t="shared" si="0"/>
        <v>0</v>
      </c>
    </row>
    <row r="69" spans="1:6" ht="15">
      <c r="A69" s="19" t="s">
        <v>160</v>
      </c>
      <c r="B69" s="30" t="s">
        <v>161</v>
      </c>
      <c r="C69" s="115"/>
      <c r="D69" s="115"/>
      <c r="E69" s="115"/>
      <c r="F69" s="101">
        <f t="shared" si="0"/>
        <v>0</v>
      </c>
    </row>
    <row r="70" spans="1:6" ht="15">
      <c r="A70" s="11" t="s">
        <v>437</v>
      </c>
      <c r="B70" s="30" t="s">
        <v>162</v>
      </c>
      <c r="C70" s="115">
        <v>28328638</v>
      </c>
      <c r="D70" s="115">
        <v>93758362</v>
      </c>
      <c r="E70" s="115"/>
      <c r="F70" s="101">
        <f t="shared" si="0"/>
        <v>122087000</v>
      </c>
    </row>
    <row r="71" spans="1:6" ht="15">
      <c r="A71" s="19" t="s">
        <v>626</v>
      </c>
      <c r="B71" s="30" t="s">
        <v>163</v>
      </c>
      <c r="C71" s="115"/>
      <c r="D71" s="115"/>
      <c r="E71" s="115"/>
      <c r="F71" s="101">
        <f aca="true" t="shared" si="1" ref="F71:F122">E71+D71+C71</f>
        <v>0</v>
      </c>
    </row>
    <row r="72" spans="1:6" ht="15">
      <c r="A72" s="19" t="s">
        <v>627</v>
      </c>
      <c r="B72" s="30" t="s">
        <v>163</v>
      </c>
      <c r="C72" s="115">
        <v>124369584</v>
      </c>
      <c r="D72" s="115"/>
      <c r="E72" s="115"/>
      <c r="F72" s="101">
        <f t="shared" si="1"/>
        <v>124369584</v>
      </c>
    </row>
    <row r="73" spans="1:6" ht="15">
      <c r="A73" s="49" t="s">
        <v>405</v>
      </c>
      <c r="B73" s="52" t="s">
        <v>164</v>
      </c>
      <c r="C73" s="115">
        <v>155759222</v>
      </c>
      <c r="D73" s="115">
        <v>93758362</v>
      </c>
      <c r="E73" s="115"/>
      <c r="F73" s="101">
        <f t="shared" si="1"/>
        <v>249517584</v>
      </c>
    </row>
    <row r="74" spans="1:6" ht="15.75">
      <c r="A74" s="56" t="s">
        <v>663</v>
      </c>
      <c r="B74" s="52"/>
      <c r="C74" s="115">
        <v>371467222</v>
      </c>
      <c r="D74" s="115">
        <v>93758362</v>
      </c>
      <c r="E74" s="115"/>
      <c r="F74" s="101">
        <f t="shared" si="1"/>
        <v>465225584</v>
      </c>
    </row>
    <row r="75" spans="1:6" ht="15">
      <c r="A75" s="34" t="s">
        <v>165</v>
      </c>
      <c r="B75" s="30" t="s">
        <v>166</v>
      </c>
      <c r="C75" s="115">
        <v>450000</v>
      </c>
      <c r="D75" s="115"/>
      <c r="E75" s="115"/>
      <c r="F75" s="101">
        <f t="shared" si="1"/>
        <v>450000</v>
      </c>
    </row>
    <row r="76" spans="1:6" ht="15">
      <c r="A76" s="34" t="s">
        <v>438</v>
      </c>
      <c r="B76" s="30" t="s">
        <v>167</v>
      </c>
      <c r="C76" s="115">
        <v>105345000</v>
      </c>
      <c r="D76" s="115"/>
      <c r="E76" s="115"/>
      <c r="F76" s="101">
        <f t="shared" si="1"/>
        <v>105345000</v>
      </c>
    </row>
    <row r="77" spans="1:6" ht="15">
      <c r="A77" s="34" t="s">
        <v>168</v>
      </c>
      <c r="B77" s="30" t="s">
        <v>169</v>
      </c>
      <c r="C77" s="115">
        <v>151000</v>
      </c>
      <c r="D77" s="115"/>
      <c r="E77" s="115"/>
      <c r="F77" s="101">
        <f t="shared" si="1"/>
        <v>151000</v>
      </c>
    </row>
    <row r="78" spans="1:6" ht="15">
      <c r="A78" s="34" t="s">
        <v>170</v>
      </c>
      <c r="B78" s="30" t="s">
        <v>171</v>
      </c>
      <c r="C78" s="115">
        <v>7612000</v>
      </c>
      <c r="D78" s="115"/>
      <c r="E78" s="115"/>
      <c r="F78" s="101">
        <f t="shared" si="1"/>
        <v>7612000</v>
      </c>
    </row>
    <row r="79" spans="1:6" ht="15">
      <c r="A79" s="5" t="s">
        <v>172</v>
      </c>
      <c r="B79" s="30" t="s">
        <v>173</v>
      </c>
      <c r="C79" s="115"/>
      <c r="D79" s="115"/>
      <c r="E79" s="115"/>
      <c r="F79" s="101">
        <f t="shared" si="1"/>
        <v>0</v>
      </c>
    </row>
    <row r="80" spans="1:6" ht="15">
      <c r="A80" s="5" t="s">
        <v>174</v>
      </c>
      <c r="B80" s="30" t="s">
        <v>175</v>
      </c>
      <c r="C80" s="115"/>
      <c r="D80" s="115"/>
      <c r="E80" s="115"/>
      <c r="F80" s="101">
        <f t="shared" si="1"/>
        <v>0</v>
      </c>
    </row>
    <row r="81" spans="1:6" ht="15">
      <c r="A81" s="5" t="s">
        <v>176</v>
      </c>
      <c r="B81" s="30" t="s">
        <v>177</v>
      </c>
      <c r="C81" s="115">
        <v>7193000</v>
      </c>
      <c r="D81" s="115"/>
      <c r="E81" s="115"/>
      <c r="F81" s="101">
        <f t="shared" si="1"/>
        <v>7193000</v>
      </c>
    </row>
    <row r="82" spans="1:6" ht="15">
      <c r="A82" s="50" t="s">
        <v>407</v>
      </c>
      <c r="B82" s="52" t="s">
        <v>178</v>
      </c>
      <c r="C82" s="115">
        <v>120751000</v>
      </c>
      <c r="D82" s="115"/>
      <c r="E82" s="115"/>
      <c r="F82" s="101">
        <f t="shared" si="1"/>
        <v>120751000</v>
      </c>
    </row>
    <row r="83" spans="1:6" ht="15">
      <c r="A83" s="12" t="s">
        <v>179</v>
      </c>
      <c r="B83" s="30" t="s">
        <v>180</v>
      </c>
      <c r="C83" s="115">
        <v>8450000</v>
      </c>
      <c r="D83" s="115"/>
      <c r="E83" s="115"/>
      <c r="F83" s="101">
        <f t="shared" si="1"/>
        <v>8450000</v>
      </c>
    </row>
    <row r="84" spans="1:6" ht="15">
      <c r="A84" s="12" t="s">
        <v>181</v>
      </c>
      <c r="B84" s="30" t="s">
        <v>182</v>
      </c>
      <c r="C84" s="115"/>
      <c r="D84" s="115"/>
      <c r="E84" s="115"/>
      <c r="F84" s="101">
        <f t="shared" si="1"/>
        <v>0</v>
      </c>
    </row>
    <row r="85" spans="1:6" ht="15">
      <c r="A85" s="12" t="s">
        <v>183</v>
      </c>
      <c r="B85" s="30" t="s">
        <v>184</v>
      </c>
      <c r="C85" s="115"/>
      <c r="D85" s="115"/>
      <c r="E85" s="115"/>
      <c r="F85" s="101">
        <f t="shared" si="1"/>
        <v>0</v>
      </c>
    </row>
    <row r="86" spans="1:6" ht="15">
      <c r="A86" s="12" t="s">
        <v>185</v>
      </c>
      <c r="B86" s="30" t="s">
        <v>186</v>
      </c>
      <c r="C86" s="115">
        <v>1353000</v>
      </c>
      <c r="D86" s="115"/>
      <c r="E86" s="115"/>
      <c r="F86" s="101">
        <f t="shared" si="1"/>
        <v>1353000</v>
      </c>
    </row>
    <row r="87" spans="1:6" ht="15">
      <c r="A87" s="49" t="s">
        <v>408</v>
      </c>
      <c r="B87" s="52" t="s">
        <v>187</v>
      </c>
      <c r="C87" s="115">
        <v>9803000</v>
      </c>
      <c r="D87" s="115"/>
      <c r="E87" s="115"/>
      <c r="F87" s="101">
        <f t="shared" si="1"/>
        <v>9803000</v>
      </c>
    </row>
    <row r="88" spans="1:6" ht="15">
      <c r="A88" s="12" t="s">
        <v>188</v>
      </c>
      <c r="B88" s="30" t="s">
        <v>189</v>
      </c>
      <c r="C88" s="115"/>
      <c r="D88" s="115"/>
      <c r="E88" s="115"/>
      <c r="F88" s="101">
        <f t="shared" si="1"/>
        <v>0</v>
      </c>
    </row>
    <row r="89" spans="1:6" ht="15">
      <c r="A89" s="12" t="s">
        <v>439</v>
      </c>
      <c r="B89" s="30" t="s">
        <v>190</v>
      </c>
      <c r="C89" s="115"/>
      <c r="D89" s="115"/>
      <c r="E89" s="115"/>
      <c r="F89" s="101">
        <f t="shared" si="1"/>
        <v>0</v>
      </c>
    </row>
    <row r="90" spans="1:6" ht="15">
      <c r="A90" s="12" t="s">
        <v>440</v>
      </c>
      <c r="B90" s="30" t="s">
        <v>191</v>
      </c>
      <c r="C90" s="115"/>
      <c r="D90" s="115"/>
      <c r="E90" s="115"/>
      <c r="F90" s="101">
        <f t="shared" si="1"/>
        <v>0</v>
      </c>
    </row>
    <row r="91" spans="1:6" ht="15">
      <c r="A91" s="12" t="s">
        <v>441</v>
      </c>
      <c r="B91" s="30" t="s">
        <v>192</v>
      </c>
      <c r="C91" s="115"/>
      <c r="D91" s="115"/>
      <c r="E91" s="115"/>
      <c r="F91" s="101">
        <f t="shared" si="1"/>
        <v>0</v>
      </c>
    </row>
    <row r="92" spans="1:6" ht="15">
      <c r="A92" s="12" t="s">
        <v>442</v>
      </c>
      <c r="B92" s="30" t="s">
        <v>193</v>
      </c>
      <c r="C92" s="115"/>
      <c r="D92" s="115"/>
      <c r="E92" s="115"/>
      <c r="F92" s="101">
        <f t="shared" si="1"/>
        <v>0</v>
      </c>
    </row>
    <row r="93" spans="1:6" ht="15">
      <c r="A93" s="12" t="s">
        <v>443</v>
      </c>
      <c r="B93" s="30" t="s">
        <v>194</v>
      </c>
      <c r="C93" s="115"/>
      <c r="D93" s="115"/>
      <c r="E93" s="115"/>
      <c r="F93" s="101">
        <f t="shared" si="1"/>
        <v>0</v>
      </c>
    </row>
    <row r="94" spans="1:6" ht="15">
      <c r="A94" s="12" t="s">
        <v>195</v>
      </c>
      <c r="B94" s="30" t="s">
        <v>196</v>
      </c>
      <c r="C94" s="115"/>
      <c r="D94" s="115"/>
      <c r="E94" s="115"/>
      <c r="F94" s="101">
        <f t="shared" si="1"/>
        <v>0</v>
      </c>
    </row>
    <row r="95" spans="1:6" ht="15">
      <c r="A95" s="12" t="s">
        <v>444</v>
      </c>
      <c r="B95" s="30" t="s">
        <v>197</v>
      </c>
      <c r="C95" s="115"/>
      <c r="D95" s="115"/>
      <c r="E95" s="115"/>
      <c r="F95" s="101">
        <f t="shared" si="1"/>
        <v>0</v>
      </c>
    </row>
    <row r="96" spans="1:6" ht="15">
      <c r="A96" s="49" t="s">
        <v>409</v>
      </c>
      <c r="B96" s="52" t="s">
        <v>198</v>
      </c>
      <c r="C96" s="115"/>
      <c r="D96" s="115"/>
      <c r="E96" s="115"/>
      <c r="F96" s="101">
        <f t="shared" si="1"/>
        <v>0</v>
      </c>
    </row>
    <row r="97" spans="1:6" ht="15.75">
      <c r="A97" s="56" t="s">
        <v>664</v>
      </c>
      <c r="B97" s="52"/>
      <c r="C97" s="115"/>
      <c r="D97" s="115"/>
      <c r="E97" s="115"/>
      <c r="F97" s="101">
        <f t="shared" si="1"/>
        <v>0</v>
      </c>
    </row>
    <row r="98" spans="1:6" ht="15.75">
      <c r="A98" s="35" t="s">
        <v>452</v>
      </c>
      <c r="B98" s="36" t="s">
        <v>199</v>
      </c>
      <c r="C98" s="115">
        <v>502021222</v>
      </c>
      <c r="D98" s="115">
        <v>93758362</v>
      </c>
      <c r="E98" s="115"/>
      <c r="F98" s="101">
        <f t="shared" si="1"/>
        <v>595779584</v>
      </c>
    </row>
    <row r="99" spans="1:25" ht="15">
      <c r="A99" s="12" t="s">
        <v>445</v>
      </c>
      <c r="B99" s="4" t="s">
        <v>200</v>
      </c>
      <c r="C99" s="106"/>
      <c r="D99" s="106"/>
      <c r="E99" s="106"/>
      <c r="F99" s="101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2" t="s">
        <v>202</v>
      </c>
      <c r="B100" s="4" t="s">
        <v>203</v>
      </c>
      <c r="C100" s="106"/>
      <c r="D100" s="106"/>
      <c r="E100" s="106"/>
      <c r="F100" s="101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2" t="s">
        <v>446</v>
      </c>
      <c r="B101" s="4" t="s">
        <v>204</v>
      </c>
      <c r="C101" s="106"/>
      <c r="D101" s="106"/>
      <c r="E101" s="106"/>
      <c r="F101" s="101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4" t="s">
        <v>414</v>
      </c>
      <c r="B102" s="6" t="s">
        <v>205</v>
      </c>
      <c r="C102" s="107"/>
      <c r="D102" s="107"/>
      <c r="E102" s="107"/>
      <c r="F102" s="101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447</v>
      </c>
      <c r="B103" s="4" t="s">
        <v>206</v>
      </c>
      <c r="C103" s="108"/>
      <c r="D103" s="108"/>
      <c r="E103" s="108"/>
      <c r="F103" s="101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417</v>
      </c>
      <c r="B104" s="4" t="s">
        <v>209</v>
      </c>
      <c r="C104" s="108"/>
      <c r="D104" s="108"/>
      <c r="E104" s="108"/>
      <c r="F104" s="101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2" t="s">
        <v>210</v>
      </c>
      <c r="B105" s="4" t="s">
        <v>211</v>
      </c>
      <c r="C105" s="106"/>
      <c r="D105" s="106"/>
      <c r="E105" s="106"/>
      <c r="F105" s="101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2" t="s">
        <v>448</v>
      </c>
      <c r="B106" s="4" t="s">
        <v>212</v>
      </c>
      <c r="C106" s="106"/>
      <c r="D106" s="106"/>
      <c r="E106" s="106"/>
      <c r="F106" s="101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3" t="s">
        <v>415</v>
      </c>
      <c r="B107" s="6" t="s">
        <v>213</v>
      </c>
      <c r="C107" s="109"/>
      <c r="D107" s="109"/>
      <c r="E107" s="109"/>
      <c r="F107" s="101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214</v>
      </c>
      <c r="B108" s="4" t="s">
        <v>215</v>
      </c>
      <c r="C108" s="108"/>
      <c r="D108" s="108"/>
      <c r="E108" s="108"/>
      <c r="F108" s="101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216</v>
      </c>
      <c r="B109" s="4" t="s">
        <v>217</v>
      </c>
      <c r="C109" s="108">
        <v>6580512</v>
      </c>
      <c r="D109" s="108"/>
      <c r="E109" s="108"/>
      <c r="F109" s="101">
        <f t="shared" si="1"/>
        <v>6580512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3" t="s">
        <v>218</v>
      </c>
      <c r="B110" s="6" t="s">
        <v>219</v>
      </c>
      <c r="C110" s="108">
        <v>182295000</v>
      </c>
      <c r="D110" s="108"/>
      <c r="E110" s="108"/>
      <c r="F110" s="101">
        <f t="shared" si="1"/>
        <v>182295000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220</v>
      </c>
      <c r="B111" s="4" t="s">
        <v>221</v>
      </c>
      <c r="C111" s="108"/>
      <c r="D111" s="108"/>
      <c r="E111" s="108"/>
      <c r="F111" s="101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222</v>
      </c>
      <c r="B112" s="4" t="s">
        <v>223</v>
      </c>
      <c r="C112" s="108"/>
      <c r="D112" s="108"/>
      <c r="E112" s="108"/>
      <c r="F112" s="101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224</v>
      </c>
      <c r="B113" s="4" t="s">
        <v>225</v>
      </c>
      <c r="C113" s="108"/>
      <c r="D113" s="108"/>
      <c r="E113" s="108"/>
      <c r="F113" s="101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416</v>
      </c>
      <c r="B114" s="39" t="s">
        <v>226</v>
      </c>
      <c r="C114" s="109">
        <v>188875512</v>
      </c>
      <c r="D114" s="109"/>
      <c r="E114" s="109"/>
      <c r="F114" s="101">
        <f t="shared" si="1"/>
        <v>188875512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227</v>
      </c>
      <c r="B115" s="4" t="s">
        <v>228</v>
      </c>
      <c r="C115" s="108"/>
      <c r="D115" s="108"/>
      <c r="E115" s="108"/>
      <c r="F115" s="101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2" t="s">
        <v>229</v>
      </c>
      <c r="B116" s="4" t="s">
        <v>230</v>
      </c>
      <c r="C116" s="106"/>
      <c r="D116" s="106"/>
      <c r="E116" s="106"/>
      <c r="F116" s="101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449</v>
      </c>
      <c r="B117" s="4" t="s">
        <v>231</v>
      </c>
      <c r="C117" s="108"/>
      <c r="D117" s="108"/>
      <c r="E117" s="108"/>
      <c r="F117" s="101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418</v>
      </c>
      <c r="B118" s="4" t="s">
        <v>232</v>
      </c>
      <c r="C118" s="108"/>
      <c r="D118" s="108"/>
      <c r="E118" s="108"/>
      <c r="F118" s="101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419</v>
      </c>
      <c r="B119" s="39" t="s">
        <v>236</v>
      </c>
      <c r="C119" s="109"/>
      <c r="D119" s="109"/>
      <c r="E119" s="109"/>
      <c r="F119" s="101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2" t="s">
        <v>237</v>
      </c>
      <c r="B120" s="4" t="s">
        <v>238</v>
      </c>
      <c r="C120" s="106"/>
      <c r="D120" s="106"/>
      <c r="E120" s="106"/>
      <c r="F120" s="101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453</v>
      </c>
      <c r="B121" s="41" t="s">
        <v>239</v>
      </c>
      <c r="C121" s="109">
        <v>188875512</v>
      </c>
      <c r="D121" s="109">
        <v>0</v>
      </c>
      <c r="E121" s="109"/>
      <c r="F121" s="101">
        <f t="shared" si="1"/>
        <v>188875512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5" t="s">
        <v>489</v>
      </c>
      <c r="B122" s="46"/>
      <c r="C122" s="115">
        <v>690896734</v>
      </c>
      <c r="D122" s="115">
        <v>93758362</v>
      </c>
      <c r="E122" s="115"/>
      <c r="F122" s="101">
        <f t="shared" si="1"/>
        <v>784655096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110"/>
      <c r="D123" s="110"/>
      <c r="E123" s="110"/>
      <c r="F123" s="110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110"/>
      <c r="D124" s="110"/>
      <c r="E124" s="110"/>
      <c r="F124" s="110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110"/>
      <c r="D125" s="110"/>
      <c r="E125" s="110"/>
      <c r="F125" s="110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110"/>
      <c r="D126" s="110"/>
      <c r="E126" s="110"/>
      <c r="F126" s="110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110"/>
      <c r="D127" s="110"/>
      <c r="E127" s="110"/>
      <c r="F127" s="110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110"/>
      <c r="D128" s="110"/>
      <c r="E128" s="110"/>
      <c r="F128" s="110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110"/>
      <c r="D129" s="110"/>
      <c r="E129" s="110"/>
      <c r="F129" s="110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110"/>
      <c r="D130" s="110"/>
      <c r="E130" s="110"/>
      <c r="F130" s="110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110"/>
      <c r="D131" s="110"/>
      <c r="E131" s="110"/>
      <c r="F131" s="110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110"/>
      <c r="D132" s="110"/>
      <c r="E132" s="110"/>
      <c r="F132" s="110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110"/>
      <c r="D133" s="110"/>
      <c r="E133" s="110"/>
      <c r="F133" s="110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110"/>
      <c r="D134" s="110"/>
      <c r="E134" s="110"/>
      <c r="F134" s="110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110"/>
      <c r="D135" s="110"/>
      <c r="E135" s="110"/>
      <c r="F135" s="110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110"/>
      <c r="D136" s="110"/>
      <c r="E136" s="110"/>
      <c r="F136" s="110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110"/>
      <c r="D137" s="110"/>
      <c r="E137" s="110"/>
      <c r="F137" s="110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110"/>
      <c r="D138" s="110"/>
      <c r="E138" s="110"/>
      <c r="F138" s="110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110"/>
      <c r="D139" s="110"/>
      <c r="E139" s="110"/>
      <c r="F139" s="110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110"/>
      <c r="D140" s="110"/>
      <c r="E140" s="110"/>
      <c r="F140" s="110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110"/>
      <c r="D141" s="110"/>
      <c r="E141" s="110"/>
      <c r="F141" s="110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110"/>
      <c r="D142" s="110"/>
      <c r="E142" s="110"/>
      <c r="F142" s="110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110"/>
      <c r="D143" s="110"/>
      <c r="E143" s="110"/>
      <c r="F143" s="110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110"/>
      <c r="D144" s="110"/>
      <c r="E144" s="110"/>
      <c r="F144" s="110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110"/>
      <c r="D145" s="110"/>
      <c r="E145" s="110"/>
      <c r="F145" s="110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110"/>
      <c r="D146" s="110"/>
      <c r="E146" s="110"/>
      <c r="F146" s="110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110"/>
      <c r="D147" s="110"/>
      <c r="E147" s="110"/>
      <c r="F147" s="110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110"/>
      <c r="D148" s="110"/>
      <c r="E148" s="110"/>
      <c r="F148" s="110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110"/>
      <c r="D149" s="110"/>
      <c r="E149" s="110"/>
      <c r="F149" s="110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110"/>
      <c r="D150" s="110"/>
      <c r="E150" s="110"/>
      <c r="F150" s="110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110"/>
      <c r="D151" s="110"/>
      <c r="E151" s="110"/>
      <c r="F151" s="110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110"/>
      <c r="D152" s="110"/>
      <c r="E152" s="110"/>
      <c r="F152" s="110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110"/>
      <c r="D153" s="110"/>
      <c r="E153" s="110"/>
      <c r="F153" s="110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110"/>
      <c r="D154" s="110"/>
      <c r="E154" s="110"/>
      <c r="F154" s="110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110"/>
      <c r="D155" s="110"/>
      <c r="E155" s="110"/>
      <c r="F155" s="110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110"/>
      <c r="D156" s="110"/>
      <c r="E156" s="110"/>
      <c r="F156" s="110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110"/>
      <c r="D157" s="110"/>
      <c r="E157" s="110"/>
      <c r="F157" s="110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110"/>
      <c r="D158" s="110"/>
      <c r="E158" s="110"/>
      <c r="F158" s="110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110"/>
      <c r="D159" s="110"/>
      <c r="E159" s="110"/>
      <c r="F159" s="110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110"/>
      <c r="D160" s="110"/>
      <c r="E160" s="110"/>
      <c r="F160" s="110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110"/>
      <c r="D161" s="110"/>
      <c r="E161" s="110"/>
      <c r="F161" s="110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110"/>
      <c r="D162" s="110"/>
      <c r="E162" s="110"/>
      <c r="F162" s="110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110"/>
      <c r="D163" s="110"/>
      <c r="E163" s="110"/>
      <c r="F163" s="110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110"/>
      <c r="D164" s="110"/>
      <c r="E164" s="110"/>
      <c r="F164" s="110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110"/>
      <c r="D165" s="110"/>
      <c r="E165" s="110"/>
      <c r="F165" s="110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110"/>
      <c r="D166" s="110"/>
      <c r="E166" s="110"/>
      <c r="F166" s="110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110"/>
      <c r="D167" s="110"/>
      <c r="E167" s="110"/>
      <c r="F167" s="110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110"/>
      <c r="D168" s="110"/>
      <c r="E168" s="110"/>
      <c r="F168" s="110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110"/>
      <c r="D169" s="110"/>
      <c r="E169" s="110"/>
      <c r="F169" s="110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110"/>
      <c r="D170" s="110"/>
      <c r="E170" s="110"/>
      <c r="F170" s="110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110"/>
      <c r="D171" s="110"/>
      <c r="E171" s="110"/>
      <c r="F171" s="110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 horizontalCentered="1"/>
  <pageMargins left="0.2755905511811024" right="0.15748031496062992" top="0.3937007874015748" bottom="0.3937007874015748" header="0.1968503937007874" footer="0.1968503937007874"/>
  <pageSetup fitToHeight="1" fitToWidth="1" horizontalDpi="300" verticalDpi="300" orientation="portrait" paperSize="9" scale="43" r:id="rId1"/>
  <headerFooter>
    <oddHeader>&amp;R3.sz.melléklet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171"/>
  <sheetViews>
    <sheetView zoomScale="80" zoomScaleNormal="80" zoomScalePageLayoutView="0" workbookViewId="0" topLeftCell="A1">
      <pane xSplit="2" ySplit="5" topLeftCell="C105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D128" sqref="D128"/>
    </sheetView>
  </sheetViews>
  <sheetFormatPr defaultColWidth="9.140625" defaultRowHeight="15"/>
  <cols>
    <col min="1" max="1" width="105.140625" style="0" customWidth="1"/>
    <col min="3" max="3" width="17.140625" style="103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78" t="s">
        <v>386</v>
      </c>
      <c r="B1" s="179"/>
      <c r="C1" s="179"/>
      <c r="D1" s="179"/>
      <c r="E1" s="179"/>
      <c r="F1" s="180"/>
    </row>
    <row r="2" spans="1:6" ht="19.5" customHeight="1">
      <c r="A2" s="182" t="s">
        <v>720</v>
      </c>
      <c r="B2" s="179"/>
      <c r="C2" s="179"/>
      <c r="D2" s="179"/>
      <c r="E2" s="179"/>
      <c r="F2" s="180"/>
    </row>
    <row r="3" ht="18">
      <c r="A3" s="94"/>
    </row>
    <row r="4" ht="15">
      <c r="A4" s="95" t="s">
        <v>676</v>
      </c>
    </row>
    <row r="5" spans="1:6" ht="60">
      <c r="A5" s="1" t="s">
        <v>29</v>
      </c>
      <c r="B5" s="2" t="s">
        <v>30</v>
      </c>
      <c r="C5" s="104" t="s">
        <v>717</v>
      </c>
      <c r="D5" s="96" t="s">
        <v>540</v>
      </c>
      <c r="E5" s="96" t="s">
        <v>665</v>
      </c>
      <c r="F5" s="97" t="s">
        <v>647</v>
      </c>
    </row>
    <row r="6" spans="1:6" ht="15">
      <c r="A6" s="28" t="s">
        <v>31</v>
      </c>
      <c r="B6" s="29" t="s">
        <v>32</v>
      </c>
      <c r="C6" s="105">
        <v>8192000</v>
      </c>
      <c r="D6" s="98"/>
      <c r="E6" s="98"/>
      <c r="F6" s="111">
        <f>E6+D6+C6</f>
        <v>8192000</v>
      </c>
    </row>
    <row r="7" spans="1:6" ht="15">
      <c r="A7" s="28" t="s">
        <v>33</v>
      </c>
      <c r="B7" s="30" t="s">
        <v>34</v>
      </c>
      <c r="C7" s="105"/>
      <c r="D7" s="98"/>
      <c r="E7" s="98"/>
      <c r="F7" s="111">
        <f aca="true" t="shared" si="0" ref="F7:F70">E7+D7+C7</f>
        <v>0</v>
      </c>
    </row>
    <row r="8" spans="1:6" ht="15">
      <c r="A8" s="28" t="s">
        <v>35</v>
      </c>
      <c r="B8" s="30" t="s">
        <v>36</v>
      </c>
      <c r="C8" s="105">
        <v>422000</v>
      </c>
      <c r="D8" s="98"/>
      <c r="E8" s="98"/>
      <c r="F8" s="111">
        <f t="shared" si="0"/>
        <v>422000</v>
      </c>
    </row>
    <row r="9" spans="1:6" ht="15">
      <c r="A9" s="31" t="s">
        <v>37</v>
      </c>
      <c r="B9" s="30" t="s">
        <v>38</v>
      </c>
      <c r="C9" s="105">
        <v>104000</v>
      </c>
      <c r="D9" s="98"/>
      <c r="E9" s="98"/>
      <c r="F9" s="111">
        <f t="shared" si="0"/>
        <v>104000</v>
      </c>
    </row>
    <row r="10" spans="1:6" ht="15">
      <c r="A10" s="31" t="s">
        <v>39</v>
      </c>
      <c r="B10" s="30" t="s">
        <v>40</v>
      </c>
      <c r="C10" s="105"/>
      <c r="D10" s="98"/>
      <c r="E10" s="98"/>
      <c r="F10" s="111">
        <f t="shared" si="0"/>
        <v>0</v>
      </c>
    </row>
    <row r="11" spans="1:6" ht="15">
      <c r="A11" s="31" t="s">
        <v>74</v>
      </c>
      <c r="B11" s="30" t="s">
        <v>75</v>
      </c>
      <c r="C11" s="105"/>
      <c r="D11" s="98"/>
      <c r="E11" s="98"/>
      <c r="F11" s="111">
        <f t="shared" si="0"/>
        <v>0</v>
      </c>
    </row>
    <row r="12" spans="1:6" ht="15">
      <c r="A12" s="31" t="s">
        <v>76</v>
      </c>
      <c r="B12" s="30" t="s">
        <v>77</v>
      </c>
      <c r="C12" s="105">
        <v>562000</v>
      </c>
      <c r="D12" s="98"/>
      <c r="E12" s="98"/>
      <c r="F12" s="111">
        <f t="shared" si="0"/>
        <v>562000</v>
      </c>
    </row>
    <row r="13" spans="1:6" ht="15">
      <c r="A13" s="31" t="s">
        <v>78</v>
      </c>
      <c r="B13" s="30" t="s">
        <v>79</v>
      </c>
      <c r="C13" s="105"/>
      <c r="D13" s="98"/>
      <c r="E13" s="98"/>
      <c r="F13" s="111">
        <f t="shared" si="0"/>
        <v>0</v>
      </c>
    </row>
    <row r="14" spans="1:6" ht="15">
      <c r="A14" s="4" t="s">
        <v>80</v>
      </c>
      <c r="B14" s="30" t="s">
        <v>81</v>
      </c>
      <c r="C14" s="105"/>
      <c r="D14" s="98"/>
      <c r="E14" s="98"/>
      <c r="F14" s="111">
        <f t="shared" si="0"/>
        <v>0</v>
      </c>
    </row>
    <row r="15" spans="1:6" ht="15">
      <c r="A15" s="4" t="s">
        <v>82</v>
      </c>
      <c r="B15" s="30" t="s">
        <v>83</v>
      </c>
      <c r="C15" s="105">
        <v>36000</v>
      </c>
      <c r="D15" s="98"/>
      <c r="E15" s="98"/>
      <c r="F15" s="111">
        <f t="shared" si="0"/>
        <v>36000</v>
      </c>
    </row>
    <row r="16" spans="1:6" ht="15">
      <c r="A16" s="4" t="s">
        <v>84</v>
      </c>
      <c r="B16" s="30" t="s">
        <v>85</v>
      </c>
      <c r="C16" s="105"/>
      <c r="D16" s="98"/>
      <c r="E16" s="98"/>
      <c r="F16" s="111">
        <f t="shared" si="0"/>
        <v>0</v>
      </c>
    </row>
    <row r="17" spans="1:6" ht="15">
      <c r="A17" s="4" t="s">
        <v>86</v>
      </c>
      <c r="B17" s="30" t="s">
        <v>87</v>
      </c>
      <c r="C17" s="105"/>
      <c r="D17" s="98"/>
      <c r="E17" s="98"/>
      <c r="F17" s="111">
        <f t="shared" si="0"/>
        <v>0</v>
      </c>
    </row>
    <row r="18" spans="1:6" ht="15">
      <c r="A18" s="4" t="s">
        <v>420</v>
      </c>
      <c r="B18" s="30" t="s">
        <v>88</v>
      </c>
      <c r="C18" s="105">
        <v>72000</v>
      </c>
      <c r="D18" s="98"/>
      <c r="E18" s="98"/>
      <c r="F18" s="111">
        <f t="shared" si="0"/>
        <v>72000</v>
      </c>
    </row>
    <row r="19" spans="1:6" ht="15">
      <c r="A19" s="32" t="s">
        <v>362</v>
      </c>
      <c r="B19" s="33" t="s">
        <v>89</v>
      </c>
      <c r="C19" s="105">
        <v>9388000</v>
      </c>
      <c r="D19" s="105">
        <f>SUM(D6:D18)</f>
        <v>0</v>
      </c>
      <c r="E19" s="105">
        <f>SUM(E6:E18)</f>
        <v>0</v>
      </c>
      <c r="F19" s="111">
        <f t="shared" si="0"/>
        <v>9388000</v>
      </c>
    </row>
    <row r="20" spans="1:6" ht="15">
      <c r="A20" s="4" t="s">
        <v>90</v>
      </c>
      <c r="B20" s="30" t="s">
        <v>91</v>
      </c>
      <c r="C20" s="105"/>
      <c r="D20" s="98"/>
      <c r="E20" s="98"/>
      <c r="F20" s="111">
        <f t="shared" si="0"/>
        <v>0</v>
      </c>
    </row>
    <row r="21" spans="1:6" ht="15">
      <c r="A21" s="4" t="s">
        <v>92</v>
      </c>
      <c r="B21" s="30" t="s">
        <v>93</v>
      </c>
      <c r="C21" s="105">
        <v>356000</v>
      </c>
      <c r="D21" s="98"/>
      <c r="E21" s="98"/>
      <c r="F21" s="111">
        <f t="shared" si="0"/>
        <v>356000</v>
      </c>
    </row>
    <row r="22" spans="1:6" ht="15">
      <c r="A22" s="5" t="s">
        <v>94</v>
      </c>
      <c r="B22" s="30" t="s">
        <v>95</v>
      </c>
      <c r="C22" s="105"/>
      <c r="D22" s="98"/>
      <c r="E22" s="98"/>
      <c r="F22" s="111">
        <f t="shared" si="0"/>
        <v>0</v>
      </c>
    </row>
    <row r="23" spans="1:6" ht="15">
      <c r="A23" s="6" t="s">
        <v>363</v>
      </c>
      <c r="B23" s="33" t="s">
        <v>96</v>
      </c>
      <c r="C23" s="105">
        <v>356000</v>
      </c>
      <c r="D23" s="105">
        <f>D22+D21+D20</f>
        <v>0</v>
      </c>
      <c r="E23" s="105">
        <f>E22+E21+E20</f>
        <v>0</v>
      </c>
      <c r="F23" s="111">
        <f t="shared" si="0"/>
        <v>356000</v>
      </c>
    </row>
    <row r="24" spans="1:6" ht="15">
      <c r="A24" s="51" t="s">
        <v>450</v>
      </c>
      <c r="B24" s="52" t="s">
        <v>97</v>
      </c>
      <c r="C24" s="105">
        <v>9744000</v>
      </c>
      <c r="D24" s="105">
        <f>D23+D19</f>
        <v>0</v>
      </c>
      <c r="E24" s="105">
        <f>E23+E19</f>
        <v>0</v>
      </c>
      <c r="F24" s="111">
        <f t="shared" si="0"/>
        <v>9744000</v>
      </c>
    </row>
    <row r="25" spans="1:6" ht="15">
      <c r="A25" s="39" t="s">
        <v>421</v>
      </c>
      <c r="B25" s="52" t="s">
        <v>98</v>
      </c>
      <c r="C25" s="105">
        <v>2660000</v>
      </c>
      <c r="D25" s="98"/>
      <c r="E25" s="98"/>
      <c r="F25" s="111">
        <f t="shared" si="0"/>
        <v>2660000</v>
      </c>
    </row>
    <row r="26" spans="1:6" ht="15">
      <c r="A26" s="4" t="s">
        <v>99</v>
      </c>
      <c r="B26" s="30" t="s">
        <v>100</v>
      </c>
      <c r="C26" s="105">
        <v>502000</v>
      </c>
      <c r="D26" s="98"/>
      <c r="E26" s="98"/>
      <c r="F26" s="111">
        <f t="shared" si="0"/>
        <v>502000</v>
      </c>
    </row>
    <row r="27" spans="1:6" ht="15">
      <c r="A27" s="4" t="s">
        <v>101</v>
      </c>
      <c r="B27" s="30" t="s">
        <v>102</v>
      </c>
      <c r="C27" s="105">
        <v>1339000</v>
      </c>
      <c r="D27" s="98"/>
      <c r="E27" s="98"/>
      <c r="F27" s="111">
        <f t="shared" si="0"/>
        <v>1339000</v>
      </c>
    </row>
    <row r="28" spans="1:6" ht="15">
      <c r="A28" s="4" t="s">
        <v>103</v>
      </c>
      <c r="B28" s="30" t="s">
        <v>104</v>
      </c>
      <c r="C28" s="105"/>
      <c r="D28" s="98"/>
      <c r="E28" s="98"/>
      <c r="F28" s="111">
        <f t="shared" si="0"/>
        <v>0</v>
      </c>
    </row>
    <row r="29" spans="1:6" ht="15">
      <c r="A29" s="6" t="s">
        <v>364</v>
      </c>
      <c r="B29" s="33" t="s">
        <v>105</v>
      </c>
      <c r="C29" s="105">
        <v>1841000</v>
      </c>
      <c r="D29" s="105">
        <f>D26+D27+D28</f>
        <v>0</v>
      </c>
      <c r="E29" s="105">
        <f>E26+E27+E28</f>
        <v>0</v>
      </c>
      <c r="F29" s="111">
        <f t="shared" si="0"/>
        <v>1841000</v>
      </c>
    </row>
    <row r="30" spans="1:6" ht="15">
      <c r="A30" s="4" t="s">
        <v>106</v>
      </c>
      <c r="B30" s="30" t="s">
        <v>107</v>
      </c>
      <c r="C30" s="105">
        <v>69000</v>
      </c>
      <c r="D30" s="98"/>
      <c r="E30" s="98"/>
      <c r="F30" s="111">
        <f t="shared" si="0"/>
        <v>69000</v>
      </c>
    </row>
    <row r="31" spans="1:6" ht="15">
      <c r="A31" s="4" t="s">
        <v>108</v>
      </c>
      <c r="B31" s="30" t="s">
        <v>109</v>
      </c>
      <c r="C31" s="105">
        <v>282000</v>
      </c>
      <c r="D31" s="98"/>
      <c r="E31" s="98"/>
      <c r="F31" s="111">
        <f t="shared" si="0"/>
        <v>282000</v>
      </c>
    </row>
    <row r="32" spans="1:6" ht="15" customHeight="1">
      <c r="A32" s="6" t="s">
        <v>451</v>
      </c>
      <c r="B32" s="33" t="s">
        <v>110</v>
      </c>
      <c r="C32" s="105">
        <v>351000</v>
      </c>
      <c r="D32" s="105">
        <f>D31+D30+D29</f>
        <v>0</v>
      </c>
      <c r="E32" s="105">
        <f>E31+E30+E29</f>
        <v>0</v>
      </c>
      <c r="F32" s="111">
        <f t="shared" si="0"/>
        <v>351000</v>
      </c>
    </row>
    <row r="33" spans="1:6" ht="15">
      <c r="A33" s="4" t="s">
        <v>111</v>
      </c>
      <c r="B33" s="30" t="s">
        <v>112</v>
      </c>
      <c r="C33" s="105">
        <v>1492000</v>
      </c>
      <c r="D33" s="98"/>
      <c r="E33" s="98"/>
      <c r="F33" s="111">
        <f t="shared" si="0"/>
        <v>1492000</v>
      </c>
    </row>
    <row r="34" spans="1:6" ht="15">
      <c r="A34" s="4" t="s">
        <v>113</v>
      </c>
      <c r="B34" s="30" t="s">
        <v>114</v>
      </c>
      <c r="C34" s="105"/>
      <c r="D34" s="98"/>
      <c r="E34" s="98"/>
      <c r="F34" s="111">
        <f t="shared" si="0"/>
        <v>0</v>
      </c>
    </row>
    <row r="35" spans="1:6" ht="15">
      <c r="A35" s="4" t="s">
        <v>422</v>
      </c>
      <c r="B35" s="30" t="s">
        <v>115</v>
      </c>
      <c r="C35" s="105">
        <v>19000</v>
      </c>
      <c r="D35" s="98"/>
      <c r="E35" s="98"/>
      <c r="F35" s="111">
        <f t="shared" si="0"/>
        <v>19000</v>
      </c>
    </row>
    <row r="36" spans="1:6" ht="15">
      <c r="A36" s="4" t="s">
        <v>116</v>
      </c>
      <c r="B36" s="30" t="s">
        <v>117</v>
      </c>
      <c r="C36" s="105">
        <v>275000</v>
      </c>
      <c r="D36" s="98"/>
      <c r="E36" s="98"/>
      <c r="F36" s="111">
        <f t="shared" si="0"/>
        <v>275000</v>
      </c>
    </row>
    <row r="37" spans="1:6" ht="15">
      <c r="A37" s="9" t="s">
        <v>423</v>
      </c>
      <c r="B37" s="30" t="s">
        <v>118</v>
      </c>
      <c r="C37" s="105"/>
      <c r="D37" s="98"/>
      <c r="E37" s="98"/>
      <c r="F37" s="111">
        <f t="shared" si="0"/>
        <v>0</v>
      </c>
    </row>
    <row r="38" spans="1:6" ht="15">
      <c r="A38" s="5" t="s">
        <v>119</v>
      </c>
      <c r="B38" s="30" t="s">
        <v>120</v>
      </c>
      <c r="C38" s="105"/>
      <c r="D38" s="98"/>
      <c r="E38" s="98"/>
      <c r="F38" s="111">
        <f t="shared" si="0"/>
        <v>0</v>
      </c>
    </row>
    <row r="39" spans="1:6" ht="15">
      <c r="A39" s="4" t="s">
        <v>424</v>
      </c>
      <c r="B39" s="30" t="s">
        <v>121</v>
      </c>
      <c r="C39" s="105">
        <v>9225000</v>
      </c>
      <c r="D39" s="98"/>
      <c r="E39" s="98"/>
      <c r="F39" s="111">
        <f t="shared" si="0"/>
        <v>9225000</v>
      </c>
    </row>
    <row r="40" spans="1:6" ht="15">
      <c r="A40" s="6" t="s">
        <v>365</v>
      </c>
      <c r="B40" s="33" t="s">
        <v>122</v>
      </c>
      <c r="C40" s="105">
        <v>11011000</v>
      </c>
      <c r="D40" s="105">
        <f>SUM(D33:D39)</f>
        <v>0</v>
      </c>
      <c r="E40" s="105">
        <f>SUM(E33:E39)</f>
        <v>0</v>
      </c>
      <c r="F40" s="111">
        <f t="shared" si="0"/>
        <v>11011000</v>
      </c>
    </row>
    <row r="41" spans="1:6" ht="15">
      <c r="A41" s="4" t="s">
        <v>123</v>
      </c>
      <c r="B41" s="30" t="s">
        <v>124</v>
      </c>
      <c r="C41" s="105">
        <v>411000</v>
      </c>
      <c r="D41" s="98"/>
      <c r="E41" s="98"/>
      <c r="F41" s="111">
        <f t="shared" si="0"/>
        <v>411000</v>
      </c>
    </row>
    <row r="42" spans="1:6" ht="15">
      <c r="A42" s="4" t="s">
        <v>125</v>
      </c>
      <c r="B42" s="30" t="s">
        <v>126</v>
      </c>
      <c r="C42" s="105"/>
      <c r="D42" s="98"/>
      <c r="E42" s="98"/>
      <c r="F42" s="111">
        <f t="shared" si="0"/>
        <v>0</v>
      </c>
    </row>
    <row r="43" spans="1:6" ht="15">
      <c r="A43" s="6" t="s">
        <v>366</v>
      </c>
      <c r="B43" s="33" t="s">
        <v>127</v>
      </c>
      <c r="C43" s="105">
        <v>411000</v>
      </c>
      <c r="D43" s="105">
        <f>D42+D41</f>
        <v>0</v>
      </c>
      <c r="E43" s="105">
        <f>E42+E41</f>
        <v>0</v>
      </c>
      <c r="F43" s="111">
        <f t="shared" si="0"/>
        <v>411000</v>
      </c>
    </row>
    <row r="44" spans="1:6" ht="15">
      <c r="A44" s="4" t="s">
        <v>128</v>
      </c>
      <c r="B44" s="30" t="s">
        <v>129</v>
      </c>
      <c r="C44" s="105">
        <v>2122000</v>
      </c>
      <c r="D44" s="98"/>
      <c r="E44" s="98"/>
      <c r="F44" s="111">
        <f t="shared" si="0"/>
        <v>2122000</v>
      </c>
    </row>
    <row r="45" spans="1:6" ht="15">
      <c r="A45" s="4" t="s">
        <v>130</v>
      </c>
      <c r="B45" s="30" t="s">
        <v>131</v>
      </c>
      <c r="C45" s="105"/>
      <c r="D45" s="98"/>
      <c r="E45" s="98"/>
      <c r="F45" s="111">
        <f t="shared" si="0"/>
        <v>0</v>
      </c>
    </row>
    <row r="46" spans="1:6" ht="15">
      <c r="A46" s="4" t="s">
        <v>425</v>
      </c>
      <c r="B46" s="30" t="s">
        <v>132</v>
      </c>
      <c r="C46" s="105">
        <v>40000</v>
      </c>
      <c r="D46" s="98"/>
      <c r="E46" s="98"/>
      <c r="F46" s="111">
        <f t="shared" si="0"/>
        <v>40000</v>
      </c>
    </row>
    <row r="47" spans="1:6" ht="15">
      <c r="A47" s="4" t="s">
        <v>426</v>
      </c>
      <c r="B47" s="30" t="s">
        <v>133</v>
      </c>
      <c r="C47" s="105"/>
      <c r="D47" s="98"/>
      <c r="E47" s="98"/>
      <c r="F47" s="111">
        <f t="shared" si="0"/>
        <v>0</v>
      </c>
    </row>
    <row r="48" spans="1:6" ht="15">
      <c r="A48" s="4" t="s">
        <v>134</v>
      </c>
      <c r="B48" s="30" t="s">
        <v>135</v>
      </c>
      <c r="C48" s="105">
        <v>0</v>
      </c>
      <c r="D48" s="98"/>
      <c r="E48" s="98"/>
      <c r="F48" s="111">
        <f t="shared" si="0"/>
        <v>0</v>
      </c>
    </row>
    <row r="49" spans="1:6" ht="15">
      <c r="A49" s="6" t="s">
        <v>367</v>
      </c>
      <c r="B49" s="33" t="s">
        <v>136</v>
      </c>
      <c r="C49" s="105">
        <v>2162000</v>
      </c>
      <c r="D49" s="105">
        <f>SUM(D44:D48)</f>
        <v>0</v>
      </c>
      <c r="E49" s="105">
        <f>SUM(E44:E48)</f>
        <v>0</v>
      </c>
      <c r="F49" s="111">
        <f t="shared" si="0"/>
        <v>2162000</v>
      </c>
    </row>
    <row r="50" spans="1:6" ht="15">
      <c r="A50" s="39" t="s">
        <v>368</v>
      </c>
      <c r="B50" s="52" t="s">
        <v>137</v>
      </c>
      <c r="C50" s="105">
        <v>15776000</v>
      </c>
      <c r="D50" s="105">
        <f>D49+D43+D40+D32+D29</f>
        <v>0</v>
      </c>
      <c r="E50" s="105">
        <f>E49+E43+E40+E32+E29</f>
        <v>0</v>
      </c>
      <c r="F50" s="111">
        <f t="shared" si="0"/>
        <v>15776000</v>
      </c>
    </row>
    <row r="51" spans="1:6" ht="15">
      <c r="A51" s="12" t="s">
        <v>138</v>
      </c>
      <c r="B51" s="30" t="s">
        <v>139</v>
      </c>
      <c r="C51" s="105"/>
      <c r="D51" s="98"/>
      <c r="E51" s="98"/>
      <c r="F51" s="111">
        <f t="shared" si="0"/>
        <v>0</v>
      </c>
    </row>
    <row r="52" spans="1:6" ht="15">
      <c r="A52" s="12" t="s">
        <v>369</v>
      </c>
      <c r="B52" s="30" t="s">
        <v>140</v>
      </c>
      <c r="C52" s="105"/>
      <c r="D52" s="98"/>
      <c r="E52" s="98"/>
      <c r="F52" s="111">
        <f t="shared" si="0"/>
        <v>0</v>
      </c>
    </row>
    <row r="53" spans="1:6" ht="15">
      <c r="A53" s="16" t="s">
        <v>427</v>
      </c>
      <c r="B53" s="30" t="s">
        <v>141</v>
      </c>
      <c r="C53" s="105"/>
      <c r="D53" s="98"/>
      <c r="E53" s="98"/>
      <c r="F53" s="111">
        <f t="shared" si="0"/>
        <v>0</v>
      </c>
    </row>
    <row r="54" spans="1:6" ht="15">
      <c r="A54" s="16" t="s">
        <v>428</v>
      </c>
      <c r="B54" s="30" t="s">
        <v>142</v>
      </c>
      <c r="C54" s="105"/>
      <c r="D54" s="98"/>
      <c r="E54" s="98"/>
      <c r="F54" s="111">
        <f t="shared" si="0"/>
        <v>0</v>
      </c>
    </row>
    <row r="55" spans="1:6" ht="15">
      <c r="A55" s="16" t="s">
        <v>429</v>
      </c>
      <c r="B55" s="30" t="s">
        <v>143</v>
      </c>
      <c r="C55" s="105"/>
      <c r="D55" s="98"/>
      <c r="E55" s="98"/>
      <c r="F55" s="111">
        <f t="shared" si="0"/>
        <v>0</v>
      </c>
    </row>
    <row r="56" spans="1:6" ht="15">
      <c r="A56" s="12" t="s">
        <v>430</v>
      </c>
      <c r="B56" s="30" t="s">
        <v>144</v>
      </c>
      <c r="C56" s="105"/>
      <c r="D56" s="98"/>
      <c r="E56" s="98"/>
      <c r="F56" s="111">
        <f t="shared" si="0"/>
        <v>0</v>
      </c>
    </row>
    <row r="57" spans="1:6" ht="15">
      <c r="A57" s="12" t="s">
        <v>431</v>
      </c>
      <c r="B57" s="30" t="s">
        <v>145</v>
      </c>
      <c r="C57" s="105"/>
      <c r="D57" s="98"/>
      <c r="E57" s="98"/>
      <c r="F57" s="111">
        <f t="shared" si="0"/>
        <v>0</v>
      </c>
    </row>
    <row r="58" spans="1:6" ht="15">
      <c r="A58" s="12" t="s">
        <v>432</v>
      </c>
      <c r="B58" s="30" t="s">
        <v>146</v>
      </c>
      <c r="C58" s="105"/>
      <c r="D58" s="98"/>
      <c r="E58" s="98"/>
      <c r="F58" s="111">
        <f t="shared" si="0"/>
        <v>0</v>
      </c>
    </row>
    <row r="59" spans="1:6" ht="15">
      <c r="A59" s="49" t="s">
        <v>399</v>
      </c>
      <c r="B59" s="52" t="s">
        <v>147</v>
      </c>
      <c r="C59" s="105">
        <v>0</v>
      </c>
      <c r="D59" s="98"/>
      <c r="E59" s="98"/>
      <c r="F59" s="111">
        <f t="shared" si="0"/>
        <v>0</v>
      </c>
    </row>
    <row r="60" spans="1:6" ht="15">
      <c r="A60" s="11" t="s">
        <v>433</v>
      </c>
      <c r="B60" s="30" t="s">
        <v>148</v>
      </c>
      <c r="C60" s="105"/>
      <c r="D60" s="98"/>
      <c r="E60" s="98"/>
      <c r="F60" s="111">
        <f t="shared" si="0"/>
        <v>0</v>
      </c>
    </row>
    <row r="61" spans="1:6" ht="15">
      <c r="A61" s="11" t="s">
        <v>149</v>
      </c>
      <c r="B61" s="30" t="s">
        <v>150</v>
      </c>
      <c r="C61" s="105"/>
      <c r="D61" s="98"/>
      <c r="E61" s="98"/>
      <c r="F61" s="111">
        <f t="shared" si="0"/>
        <v>0</v>
      </c>
    </row>
    <row r="62" spans="1:6" ht="15">
      <c r="A62" s="11" t="s">
        <v>151</v>
      </c>
      <c r="B62" s="30" t="s">
        <v>152</v>
      </c>
      <c r="C62" s="105"/>
      <c r="D62" s="98"/>
      <c r="E62" s="98"/>
      <c r="F62" s="111">
        <f t="shared" si="0"/>
        <v>0</v>
      </c>
    </row>
    <row r="63" spans="1:6" ht="15">
      <c r="A63" s="11" t="s">
        <v>400</v>
      </c>
      <c r="B63" s="30" t="s">
        <v>153</v>
      </c>
      <c r="C63" s="105"/>
      <c r="D63" s="98"/>
      <c r="E63" s="98"/>
      <c r="F63" s="111">
        <f t="shared" si="0"/>
        <v>0</v>
      </c>
    </row>
    <row r="64" spans="1:6" ht="15">
      <c r="A64" s="11" t="s">
        <v>434</v>
      </c>
      <c r="B64" s="30" t="s">
        <v>154</v>
      </c>
      <c r="C64" s="105"/>
      <c r="D64" s="98"/>
      <c r="E64" s="98"/>
      <c r="F64" s="111">
        <f t="shared" si="0"/>
        <v>0</v>
      </c>
    </row>
    <row r="65" spans="1:6" ht="15">
      <c r="A65" s="11" t="s">
        <v>402</v>
      </c>
      <c r="B65" s="30" t="s">
        <v>155</v>
      </c>
      <c r="C65" s="105"/>
      <c r="D65" s="98"/>
      <c r="E65" s="98"/>
      <c r="F65" s="111">
        <f t="shared" si="0"/>
        <v>0</v>
      </c>
    </row>
    <row r="66" spans="1:6" ht="15">
      <c r="A66" s="11" t="s">
        <v>435</v>
      </c>
      <c r="B66" s="30" t="s">
        <v>156</v>
      </c>
      <c r="C66" s="105"/>
      <c r="D66" s="98"/>
      <c r="E66" s="98"/>
      <c r="F66" s="111">
        <f t="shared" si="0"/>
        <v>0</v>
      </c>
    </row>
    <row r="67" spans="1:6" ht="15">
      <c r="A67" s="11" t="s">
        <v>436</v>
      </c>
      <c r="B67" s="30" t="s">
        <v>157</v>
      </c>
      <c r="C67" s="105"/>
      <c r="D67" s="98"/>
      <c r="E67" s="98"/>
      <c r="F67" s="111">
        <f t="shared" si="0"/>
        <v>0</v>
      </c>
    </row>
    <row r="68" spans="1:6" ht="15">
      <c r="A68" s="11" t="s">
        <v>158</v>
      </c>
      <c r="B68" s="30" t="s">
        <v>159</v>
      </c>
      <c r="C68" s="105"/>
      <c r="D68" s="98"/>
      <c r="E68" s="98"/>
      <c r="F68" s="111">
        <f t="shared" si="0"/>
        <v>0</v>
      </c>
    </row>
    <row r="69" spans="1:6" ht="15">
      <c r="A69" s="19" t="s">
        <v>160</v>
      </c>
      <c r="B69" s="30" t="s">
        <v>161</v>
      </c>
      <c r="C69" s="105"/>
      <c r="D69" s="98"/>
      <c r="E69" s="98"/>
      <c r="F69" s="111">
        <f t="shared" si="0"/>
        <v>0</v>
      </c>
    </row>
    <row r="70" spans="1:6" ht="15">
      <c r="A70" s="11" t="s">
        <v>437</v>
      </c>
      <c r="B70" s="30" t="s">
        <v>162</v>
      </c>
      <c r="C70" s="105"/>
      <c r="D70" s="98"/>
      <c r="E70" s="98"/>
      <c r="F70" s="111">
        <f t="shared" si="0"/>
        <v>0</v>
      </c>
    </row>
    <row r="71" spans="1:6" ht="15">
      <c r="A71" s="19" t="s">
        <v>626</v>
      </c>
      <c r="B71" s="30" t="s">
        <v>163</v>
      </c>
      <c r="C71" s="105"/>
      <c r="D71" s="98"/>
      <c r="E71" s="98"/>
      <c r="F71" s="111">
        <f aca="true" t="shared" si="1" ref="F71:F122">E71+D71+C71</f>
        <v>0</v>
      </c>
    </row>
    <row r="72" spans="1:6" ht="15">
      <c r="A72" s="19" t="s">
        <v>627</v>
      </c>
      <c r="B72" s="30" t="s">
        <v>163</v>
      </c>
      <c r="C72" s="105"/>
      <c r="D72" s="98"/>
      <c r="E72" s="98"/>
      <c r="F72" s="111">
        <f t="shared" si="1"/>
        <v>0</v>
      </c>
    </row>
    <row r="73" spans="1:6" ht="15">
      <c r="A73" s="49" t="s">
        <v>405</v>
      </c>
      <c r="B73" s="52" t="s">
        <v>164</v>
      </c>
      <c r="C73" s="105">
        <v>0</v>
      </c>
      <c r="D73" s="98"/>
      <c r="E73" s="98"/>
      <c r="F73" s="111">
        <f t="shared" si="1"/>
        <v>0</v>
      </c>
    </row>
    <row r="74" spans="1:6" ht="15.75">
      <c r="A74" s="56" t="s">
        <v>663</v>
      </c>
      <c r="B74" s="52"/>
      <c r="C74" s="105">
        <v>28180000</v>
      </c>
      <c r="D74" s="105">
        <f>D73+D59+D50+D25+D24</f>
        <v>0</v>
      </c>
      <c r="E74" s="105">
        <f>E73+E59+E50+E25+E24</f>
        <v>0</v>
      </c>
      <c r="F74" s="111">
        <f t="shared" si="1"/>
        <v>28180000</v>
      </c>
    </row>
    <row r="75" spans="1:6" ht="15">
      <c r="A75" s="34" t="s">
        <v>165</v>
      </c>
      <c r="B75" s="30" t="s">
        <v>166</v>
      </c>
      <c r="C75" s="105"/>
      <c r="D75" s="98"/>
      <c r="E75" s="98"/>
      <c r="F75" s="111">
        <f t="shared" si="1"/>
        <v>0</v>
      </c>
    </row>
    <row r="76" spans="1:6" ht="15">
      <c r="A76" s="34" t="s">
        <v>438</v>
      </c>
      <c r="B76" s="30" t="s">
        <v>167</v>
      </c>
      <c r="C76" s="105">
        <v>685000</v>
      </c>
      <c r="D76" s="98"/>
      <c r="E76" s="98"/>
      <c r="F76" s="111">
        <f t="shared" si="1"/>
        <v>685000</v>
      </c>
    </row>
    <row r="77" spans="1:6" ht="15">
      <c r="A77" s="34" t="s">
        <v>168</v>
      </c>
      <c r="B77" s="30" t="s">
        <v>169</v>
      </c>
      <c r="C77" s="105"/>
      <c r="D77" s="98"/>
      <c r="E77" s="98"/>
      <c r="F77" s="111">
        <f t="shared" si="1"/>
        <v>0</v>
      </c>
    </row>
    <row r="78" spans="1:6" ht="15">
      <c r="A78" s="34" t="s">
        <v>170</v>
      </c>
      <c r="B78" s="30" t="s">
        <v>171</v>
      </c>
      <c r="C78" s="105">
        <v>1287000</v>
      </c>
      <c r="D78" s="98"/>
      <c r="E78" s="98"/>
      <c r="F78" s="111">
        <f t="shared" si="1"/>
        <v>1287000</v>
      </c>
    </row>
    <row r="79" spans="1:6" ht="15">
      <c r="A79" s="5" t="s">
        <v>172</v>
      </c>
      <c r="B79" s="30" t="s">
        <v>173</v>
      </c>
      <c r="C79" s="105"/>
      <c r="D79" s="98"/>
      <c r="E79" s="98"/>
      <c r="F79" s="111">
        <f t="shared" si="1"/>
        <v>0</v>
      </c>
    </row>
    <row r="80" spans="1:6" ht="15">
      <c r="A80" s="5" t="s">
        <v>174</v>
      </c>
      <c r="B80" s="30" t="s">
        <v>175</v>
      </c>
      <c r="C80" s="105"/>
      <c r="D80" s="98"/>
      <c r="E80" s="98"/>
      <c r="F80" s="111">
        <f t="shared" si="1"/>
        <v>0</v>
      </c>
    </row>
    <row r="81" spans="1:6" ht="15">
      <c r="A81" s="5" t="s">
        <v>176</v>
      </c>
      <c r="B81" s="30" t="s">
        <v>177</v>
      </c>
      <c r="C81" s="105">
        <v>289000</v>
      </c>
      <c r="D81" s="98"/>
      <c r="E81" s="98"/>
      <c r="F81" s="111">
        <f t="shared" si="1"/>
        <v>289000</v>
      </c>
    </row>
    <row r="82" spans="1:6" ht="15">
      <c r="A82" s="50" t="s">
        <v>407</v>
      </c>
      <c r="B82" s="52" t="s">
        <v>178</v>
      </c>
      <c r="C82" s="105">
        <v>2261000</v>
      </c>
      <c r="D82" s="98">
        <f>SUM(D75:D81)</f>
        <v>0</v>
      </c>
      <c r="E82" s="98">
        <f>SUM(E75:E81)</f>
        <v>0</v>
      </c>
      <c r="F82" s="111">
        <f t="shared" si="1"/>
        <v>2261000</v>
      </c>
    </row>
    <row r="83" spans="1:6" ht="15">
      <c r="A83" s="12" t="s">
        <v>179</v>
      </c>
      <c r="B83" s="30" t="s">
        <v>180</v>
      </c>
      <c r="C83" s="105"/>
      <c r="D83" s="98"/>
      <c r="E83" s="98"/>
      <c r="F83" s="111">
        <f t="shared" si="1"/>
        <v>0</v>
      </c>
    </row>
    <row r="84" spans="1:6" ht="15">
      <c r="A84" s="12" t="s">
        <v>181</v>
      </c>
      <c r="B84" s="30" t="s">
        <v>182</v>
      </c>
      <c r="C84" s="105"/>
      <c r="D84" s="98"/>
      <c r="E84" s="98"/>
      <c r="F84" s="111">
        <f t="shared" si="1"/>
        <v>0</v>
      </c>
    </row>
    <row r="85" spans="1:6" ht="15">
      <c r="A85" s="12" t="s">
        <v>183</v>
      </c>
      <c r="B85" s="30" t="s">
        <v>184</v>
      </c>
      <c r="C85" s="105"/>
      <c r="D85" s="98"/>
      <c r="E85" s="98"/>
      <c r="F85" s="111">
        <f t="shared" si="1"/>
        <v>0</v>
      </c>
    </row>
    <row r="86" spans="1:6" ht="15">
      <c r="A86" s="12" t="s">
        <v>185</v>
      </c>
      <c r="B86" s="30" t="s">
        <v>186</v>
      </c>
      <c r="C86" s="105">
        <v>43000</v>
      </c>
      <c r="D86" s="98"/>
      <c r="E86" s="98"/>
      <c r="F86" s="111">
        <f t="shared" si="1"/>
        <v>43000</v>
      </c>
    </row>
    <row r="87" spans="1:6" ht="15">
      <c r="A87" s="49" t="s">
        <v>408</v>
      </c>
      <c r="B87" s="52" t="s">
        <v>187</v>
      </c>
      <c r="C87" s="105">
        <v>43000</v>
      </c>
      <c r="D87" s="105">
        <f>SUM(D83:D86)</f>
        <v>0</v>
      </c>
      <c r="E87" s="105">
        <f>SUM(E83:E86)</f>
        <v>0</v>
      </c>
      <c r="F87" s="111">
        <f t="shared" si="1"/>
        <v>43000</v>
      </c>
    </row>
    <row r="88" spans="1:6" ht="15">
      <c r="A88" s="12" t="s">
        <v>188</v>
      </c>
      <c r="B88" s="30" t="s">
        <v>189</v>
      </c>
      <c r="C88" s="105"/>
      <c r="D88" s="98"/>
      <c r="E88" s="98"/>
      <c r="F88" s="111">
        <f t="shared" si="1"/>
        <v>0</v>
      </c>
    </row>
    <row r="89" spans="1:6" ht="15">
      <c r="A89" s="12" t="s">
        <v>439</v>
      </c>
      <c r="B89" s="30" t="s">
        <v>190</v>
      </c>
      <c r="C89" s="105"/>
      <c r="D89" s="98"/>
      <c r="E89" s="98"/>
      <c r="F89" s="111">
        <f t="shared" si="1"/>
        <v>0</v>
      </c>
    </row>
    <row r="90" spans="1:6" ht="15">
      <c r="A90" s="12" t="s">
        <v>440</v>
      </c>
      <c r="B90" s="30" t="s">
        <v>191</v>
      </c>
      <c r="C90" s="105"/>
      <c r="D90" s="98"/>
      <c r="E90" s="98"/>
      <c r="F90" s="111">
        <f t="shared" si="1"/>
        <v>0</v>
      </c>
    </row>
    <row r="91" spans="1:6" ht="15">
      <c r="A91" s="12" t="s">
        <v>441</v>
      </c>
      <c r="B91" s="30" t="s">
        <v>192</v>
      </c>
      <c r="C91" s="105"/>
      <c r="D91" s="98"/>
      <c r="E91" s="98"/>
      <c r="F91" s="111">
        <f t="shared" si="1"/>
        <v>0</v>
      </c>
    </row>
    <row r="92" spans="1:6" ht="15">
      <c r="A92" s="12" t="s">
        <v>442</v>
      </c>
      <c r="B92" s="30" t="s">
        <v>193</v>
      </c>
      <c r="C92" s="105"/>
      <c r="D92" s="98"/>
      <c r="E92" s="98"/>
      <c r="F92" s="111">
        <f t="shared" si="1"/>
        <v>0</v>
      </c>
    </row>
    <row r="93" spans="1:6" ht="15">
      <c r="A93" s="12" t="s">
        <v>443</v>
      </c>
      <c r="B93" s="30" t="s">
        <v>194</v>
      </c>
      <c r="C93" s="105"/>
      <c r="D93" s="98"/>
      <c r="E93" s="98"/>
      <c r="F93" s="111">
        <f t="shared" si="1"/>
        <v>0</v>
      </c>
    </row>
    <row r="94" spans="1:6" ht="15">
      <c r="A94" s="12" t="s">
        <v>195</v>
      </c>
      <c r="B94" s="30" t="s">
        <v>196</v>
      </c>
      <c r="C94" s="105"/>
      <c r="D94" s="98"/>
      <c r="E94" s="98"/>
      <c r="F94" s="111">
        <f t="shared" si="1"/>
        <v>0</v>
      </c>
    </row>
    <row r="95" spans="1:6" ht="15">
      <c r="A95" s="12" t="s">
        <v>444</v>
      </c>
      <c r="B95" s="30" t="s">
        <v>197</v>
      </c>
      <c r="C95" s="105"/>
      <c r="D95" s="98"/>
      <c r="E95" s="98"/>
      <c r="F95" s="111">
        <f t="shared" si="1"/>
        <v>0</v>
      </c>
    </row>
    <row r="96" spans="1:6" ht="15">
      <c r="A96" s="49" t="s">
        <v>409</v>
      </c>
      <c r="B96" s="52" t="s">
        <v>198</v>
      </c>
      <c r="C96" s="105"/>
      <c r="D96" s="105">
        <f>SUM(D88:D95)</f>
        <v>0</v>
      </c>
      <c r="E96" s="105">
        <f>SUM(E88:E95)</f>
        <v>0</v>
      </c>
      <c r="F96" s="111">
        <f t="shared" si="1"/>
        <v>0</v>
      </c>
    </row>
    <row r="97" spans="1:6" ht="15.75">
      <c r="A97" s="56" t="s">
        <v>664</v>
      </c>
      <c r="B97" s="52"/>
      <c r="C97" s="105"/>
      <c r="D97" s="105">
        <f>D96+D87+D82</f>
        <v>0</v>
      </c>
      <c r="E97" s="105">
        <f>E96+E87+E82</f>
        <v>0</v>
      </c>
      <c r="F97" s="111">
        <f t="shared" si="1"/>
        <v>0</v>
      </c>
    </row>
    <row r="98" spans="1:6" ht="15.75">
      <c r="A98" s="35" t="s">
        <v>452</v>
      </c>
      <c r="B98" s="36" t="s">
        <v>199</v>
      </c>
      <c r="C98" s="105">
        <v>30484000</v>
      </c>
      <c r="D98" s="105">
        <f>D97+D74</f>
        <v>0</v>
      </c>
      <c r="E98" s="105">
        <f>E97+E74</f>
        <v>0</v>
      </c>
      <c r="F98" s="111">
        <f t="shared" si="1"/>
        <v>30484000</v>
      </c>
    </row>
    <row r="99" spans="1:25" ht="15">
      <c r="A99" s="12" t="s">
        <v>445</v>
      </c>
      <c r="B99" s="4" t="s">
        <v>200</v>
      </c>
      <c r="C99" s="106"/>
      <c r="D99" s="12"/>
      <c r="E99" s="12"/>
      <c r="F99" s="111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2" t="s">
        <v>202</v>
      </c>
      <c r="B100" s="4" t="s">
        <v>203</v>
      </c>
      <c r="C100" s="106"/>
      <c r="D100" s="12"/>
      <c r="E100" s="12"/>
      <c r="F100" s="111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2" t="s">
        <v>446</v>
      </c>
      <c r="B101" s="4" t="s">
        <v>204</v>
      </c>
      <c r="C101" s="106"/>
      <c r="D101" s="12"/>
      <c r="E101" s="12"/>
      <c r="F101" s="111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4" t="s">
        <v>414</v>
      </c>
      <c r="B102" s="6" t="s">
        <v>205</v>
      </c>
      <c r="C102" s="107"/>
      <c r="D102" s="14"/>
      <c r="E102" s="14"/>
      <c r="F102" s="111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447</v>
      </c>
      <c r="B103" s="4" t="s">
        <v>206</v>
      </c>
      <c r="C103" s="108"/>
      <c r="D103" s="37"/>
      <c r="E103" s="37"/>
      <c r="F103" s="111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417</v>
      </c>
      <c r="B104" s="4" t="s">
        <v>209</v>
      </c>
      <c r="C104" s="108"/>
      <c r="D104" s="37"/>
      <c r="E104" s="37"/>
      <c r="F104" s="111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2" t="s">
        <v>210</v>
      </c>
      <c r="B105" s="4" t="s">
        <v>211</v>
      </c>
      <c r="C105" s="106"/>
      <c r="D105" s="12"/>
      <c r="E105" s="12"/>
      <c r="F105" s="111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2" t="s">
        <v>448</v>
      </c>
      <c r="B106" s="4" t="s">
        <v>212</v>
      </c>
      <c r="C106" s="106"/>
      <c r="D106" s="12"/>
      <c r="E106" s="12"/>
      <c r="F106" s="111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3" t="s">
        <v>415</v>
      </c>
      <c r="B107" s="6" t="s">
        <v>213</v>
      </c>
      <c r="C107" s="109"/>
      <c r="D107" s="13"/>
      <c r="E107" s="13"/>
      <c r="F107" s="111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214</v>
      </c>
      <c r="B108" s="4" t="s">
        <v>215</v>
      </c>
      <c r="C108" s="108"/>
      <c r="D108" s="37"/>
      <c r="E108" s="37"/>
      <c r="F108" s="111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216</v>
      </c>
      <c r="B109" s="4" t="s">
        <v>217</v>
      </c>
      <c r="C109" s="108"/>
      <c r="D109" s="37"/>
      <c r="E109" s="37"/>
      <c r="F109" s="111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3" t="s">
        <v>218</v>
      </c>
      <c r="B110" s="6" t="s">
        <v>219</v>
      </c>
      <c r="C110" s="108"/>
      <c r="D110" s="37"/>
      <c r="E110" s="37"/>
      <c r="F110" s="111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220</v>
      </c>
      <c r="B111" s="4" t="s">
        <v>221</v>
      </c>
      <c r="C111" s="108"/>
      <c r="D111" s="37"/>
      <c r="E111" s="37"/>
      <c r="F111" s="111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222</v>
      </c>
      <c r="B112" s="4" t="s">
        <v>223</v>
      </c>
      <c r="C112" s="108"/>
      <c r="D112" s="37"/>
      <c r="E112" s="37"/>
      <c r="F112" s="111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224</v>
      </c>
      <c r="B113" s="4" t="s">
        <v>225</v>
      </c>
      <c r="C113" s="108"/>
      <c r="D113" s="37"/>
      <c r="E113" s="37"/>
      <c r="F113" s="111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416</v>
      </c>
      <c r="B114" s="39" t="s">
        <v>226</v>
      </c>
      <c r="C114" s="109">
        <v>0</v>
      </c>
      <c r="D114" s="13"/>
      <c r="E114" s="13"/>
      <c r="F114" s="111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227</v>
      </c>
      <c r="B115" s="4" t="s">
        <v>228</v>
      </c>
      <c r="C115" s="108"/>
      <c r="D115" s="37"/>
      <c r="E115" s="37"/>
      <c r="F115" s="111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2" t="s">
        <v>229</v>
      </c>
      <c r="B116" s="4" t="s">
        <v>230</v>
      </c>
      <c r="C116" s="106"/>
      <c r="D116" s="12"/>
      <c r="E116" s="12"/>
      <c r="F116" s="111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449</v>
      </c>
      <c r="B117" s="4" t="s">
        <v>231</v>
      </c>
      <c r="C117" s="108"/>
      <c r="D117" s="37"/>
      <c r="E117" s="37"/>
      <c r="F117" s="111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418</v>
      </c>
      <c r="B118" s="4" t="s">
        <v>232</v>
      </c>
      <c r="C118" s="108"/>
      <c r="D118" s="37"/>
      <c r="E118" s="37"/>
      <c r="F118" s="111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419</v>
      </c>
      <c r="B119" s="39" t="s">
        <v>236</v>
      </c>
      <c r="C119" s="109"/>
      <c r="D119" s="13"/>
      <c r="E119" s="13"/>
      <c r="F119" s="111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2" t="s">
        <v>237</v>
      </c>
      <c r="B120" s="4" t="s">
        <v>238</v>
      </c>
      <c r="C120" s="106"/>
      <c r="D120" s="12"/>
      <c r="E120" s="12"/>
      <c r="F120" s="111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453</v>
      </c>
      <c r="B121" s="41" t="s">
        <v>239</v>
      </c>
      <c r="C121" s="109">
        <v>0</v>
      </c>
      <c r="D121" s="109">
        <f>D120+D119+D114</f>
        <v>0</v>
      </c>
      <c r="E121" s="109">
        <f>E120+E119+E114</f>
        <v>0</v>
      </c>
      <c r="F121" s="111">
        <f t="shared" si="1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99" t="s">
        <v>489</v>
      </c>
      <c r="B122" s="46"/>
      <c r="C122" s="105">
        <v>30484000</v>
      </c>
      <c r="D122" s="105">
        <f>D121+D98</f>
        <v>0</v>
      </c>
      <c r="E122" s="105">
        <f>E121+E98</f>
        <v>0</v>
      </c>
      <c r="F122" s="111">
        <f t="shared" si="1"/>
        <v>30484000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110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110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110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110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110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110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110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110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110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110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110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110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110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110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110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110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110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110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110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110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110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110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110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110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110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110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110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110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110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110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110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110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110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110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110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110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110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110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110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110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110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110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110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110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110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110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110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110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110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 horizontalCentered="1"/>
  <pageMargins left="0.31496062992125984" right="0.2755905511811024" top="0.5118110236220472" bottom="0.35433070866141736" header="0.31496062992125984" footer="0.15748031496062992"/>
  <pageSetup fitToHeight="1" fitToWidth="1" horizontalDpi="300" verticalDpi="300" orientation="portrait" paperSize="9" scale="42" r:id="rId1"/>
  <headerFooter alignWithMargins="0">
    <oddHeader>&amp;R4.sz.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171"/>
  <sheetViews>
    <sheetView zoomScale="80" zoomScaleNormal="80" zoomScalePageLayoutView="0" workbookViewId="0" topLeftCell="A1">
      <pane xSplit="2" ySplit="5" topLeftCell="C108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A3" sqref="A3"/>
    </sheetView>
  </sheetViews>
  <sheetFormatPr defaultColWidth="9.140625" defaultRowHeight="15"/>
  <cols>
    <col min="1" max="1" width="98.00390625" style="0" bestFit="1" customWidth="1"/>
    <col min="3" max="3" width="17.140625" style="103" customWidth="1"/>
    <col min="4" max="4" width="20.140625" style="103" customWidth="1"/>
    <col min="5" max="5" width="18.8515625" style="103" customWidth="1"/>
    <col min="6" max="6" width="15.7109375" style="103" customWidth="1"/>
  </cols>
  <sheetData>
    <row r="1" spans="1:6" ht="20.25" customHeight="1">
      <c r="A1" s="178" t="s">
        <v>386</v>
      </c>
      <c r="B1" s="179"/>
      <c r="C1" s="179"/>
      <c r="D1" s="179"/>
      <c r="E1" s="179"/>
      <c r="F1" s="180"/>
    </row>
    <row r="2" spans="1:6" ht="19.5" customHeight="1">
      <c r="A2" s="182" t="s">
        <v>718</v>
      </c>
      <c r="B2" s="179"/>
      <c r="C2" s="179"/>
      <c r="D2" s="179"/>
      <c r="E2" s="179"/>
      <c r="F2" s="180"/>
    </row>
    <row r="3" ht="18">
      <c r="A3" s="94"/>
    </row>
    <row r="4" ht="15">
      <c r="A4" s="95" t="s">
        <v>679</v>
      </c>
    </row>
    <row r="5" spans="1:6" ht="60">
      <c r="A5" s="1" t="s">
        <v>29</v>
      </c>
      <c r="B5" s="2" t="s">
        <v>30</v>
      </c>
      <c r="C5" s="104" t="s">
        <v>717</v>
      </c>
      <c r="D5" s="104" t="s">
        <v>540</v>
      </c>
      <c r="E5" s="104" t="s">
        <v>665</v>
      </c>
      <c r="F5" s="112" t="s">
        <v>647</v>
      </c>
    </row>
    <row r="6" spans="1:6" ht="15">
      <c r="A6" s="28" t="s">
        <v>31</v>
      </c>
      <c r="B6" s="29" t="s">
        <v>32</v>
      </c>
      <c r="C6" s="105">
        <v>47342000</v>
      </c>
      <c r="D6" s="105"/>
      <c r="E6" s="105"/>
      <c r="F6" s="101">
        <f>E6+D6+C6</f>
        <v>47342000</v>
      </c>
    </row>
    <row r="7" spans="1:6" ht="15">
      <c r="A7" s="28" t="s">
        <v>33</v>
      </c>
      <c r="B7" s="30" t="s">
        <v>34</v>
      </c>
      <c r="C7" s="105"/>
      <c r="D7" s="105"/>
      <c r="E7" s="105"/>
      <c r="F7" s="101">
        <f aca="true" t="shared" si="0" ref="F7:F70">E7+D7+C7</f>
        <v>0</v>
      </c>
    </row>
    <row r="8" spans="1:6" ht="15">
      <c r="A8" s="28" t="s">
        <v>35</v>
      </c>
      <c r="B8" s="30" t="s">
        <v>36</v>
      </c>
      <c r="C8" s="105">
        <v>2636000</v>
      </c>
      <c r="D8" s="105"/>
      <c r="E8" s="105"/>
      <c r="F8" s="101">
        <f t="shared" si="0"/>
        <v>2636000</v>
      </c>
    </row>
    <row r="9" spans="1:6" ht="15">
      <c r="A9" s="31" t="s">
        <v>37</v>
      </c>
      <c r="B9" s="30" t="s">
        <v>38</v>
      </c>
      <c r="C9" s="105">
        <v>812000</v>
      </c>
      <c r="D9" s="105"/>
      <c r="E9" s="105"/>
      <c r="F9" s="101">
        <f t="shared" si="0"/>
        <v>812000</v>
      </c>
    </row>
    <row r="10" spans="1:6" ht="15">
      <c r="A10" s="31" t="s">
        <v>39</v>
      </c>
      <c r="B10" s="30" t="s">
        <v>40</v>
      </c>
      <c r="C10" s="105"/>
      <c r="D10" s="105"/>
      <c r="E10" s="105"/>
      <c r="F10" s="101">
        <f t="shared" si="0"/>
        <v>0</v>
      </c>
    </row>
    <row r="11" spans="1:6" ht="15">
      <c r="A11" s="31" t="s">
        <v>74</v>
      </c>
      <c r="B11" s="30" t="s">
        <v>75</v>
      </c>
      <c r="C11" s="105">
        <v>2529000</v>
      </c>
      <c r="D11" s="105"/>
      <c r="E11" s="105"/>
      <c r="F11" s="101">
        <f t="shared" si="0"/>
        <v>2529000</v>
      </c>
    </row>
    <row r="12" spans="1:6" ht="15">
      <c r="A12" s="31" t="s">
        <v>76</v>
      </c>
      <c r="B12" s="30" t="s">
        <v>77</v>
      </c>
      <c r="C12" s="105">
        <v>2334000</v>
      </c>
      <c r="D12" s="105"/>
      <c r="E12" s="105"/>
      <c r="F12" s="101">
        <f t="shared" si="0"/>
        <v>2334000</v>
      </c>
    </row>
    <row r="13" spans="1:6" ht="15">
      <c r="A13" s="31" t="s">
        <v>78</v>
      </c>
      <c r="B13" s="30" t="s">
        <v>79</v>
      </c>
      <c r="C13" s="105"/>
      <c r="D13" s="105"/>
      <c r="E13" s="105"/>
      <c r="F13" s="101">
        <f t="shared" si="0"/>
        <v>0</v>
      </c>
    </row>
    <row r="14" spans="1:6" ht="15">
      <c r="A14" s="4" t="s">
        <v>80</v>
      </c>
      <c r="B14" s="30" t="s">
        <v>81</v>
      </c>
      <c r="C14" s="105">
        <v>75000</v>
      </c>
      <c r="D14" s="105"/>
      <c r="E14" s="105"/>
      <c r="F14" s="101">
        <f t="shared" si="0"/>
        <v>75000</v>
      </c>
    </row>
    <row r="15" spans="1:6" ht="15">
      <c r="A15" s="4" t="s">
        <v>82</v>
      </c>
      <c r="B15" s="30" t="s">
        <v>83</v>
      </c>
      <c r="C15" s="105">
        <v>198000</v>
      </c>
      <c r="D15" s="105"/>
      <c r="E15" s="105"/>
      <c r="F15" s="101">
        <f t="shared" si="0"/>
        <v>198000</v>
      </c>
    </row>
    <row r="16" spans="1:6" ht="15">
      <c r="A16" s="4" t="s">
        <v>84</v>
      </c>
      <c r="B16" s="30" t="s">
        <v>85</v>
      </c>
      <c r="C16" s="105"/>
      <c r="D16" s="105"/>
      <c r="E16" s="105"/>
      <c r="F16" s="101">
        <f t="shared" si="0"/>
        <v>0</v>
      </c>
    </row>
    <row r="17" spans="1:6" ht="15">
      <c r="A17" s="4" t="s">
        <v>86</v>
      </c>
      <c r="B17" s="30" t="s">
        <v>87</v>
      </c>
      <c r="C17" s="105"/>
      <c r="D17" s="105"/>
      <c r="E17" s="105"/>
      <c r="F17" s="101">
        <f t="shared" si="0"/>
        <v>0</v>
      </c>
    </row>
    <row r="18" spans="1:6" ht="15">
      <c r="A18" s="4" t="s">
        <v>420</v>
      </c>
      <c r="B18" s="30" t="s">
        <v>88</v>
      </c>
      <c r="C18" s="105">
        <v>650000</v>
      </c>
      <c r="D18" s="105"/>
      <c r="E18" s="105"/>
      <c r="F18" s="101">
        <f t="shared" si="0"/>
        <v>650000</v>
      </c>
    </row>
    <row r="19" spans="1:6" ht="15">
      <c r="A19" s="32" t="s">
        <v>362</v>
      </c>
      <c r="B19" s="33" t="s">
        <v>89</v>
      </c>
      <c r="C19" s="105">
        <v>56576000</v>
      </c>
      <c r="D19" s="105">
        <f>SUM(D6:D18)</f>
        <v>0</v>
      </c>
      <c r="E19" s="105">
        <f>SUM(E6:E18)</f>
        <v>0</v>
      </c>
      <c r="F19" s="101">
        <f t="shared" si="0"/>
        <v>56576000</v>
      </c>
    </row>
    <row r="20" spans="1:6" ht="15">
      <c r="A20" s="4" t="s">
        <v>90</v>
      </c>
      <c r="B20" s="30" t="s">
        <v>91</v>
      </c>
      <c r="C20" s="105"/>
      <c r="D20" s="105"/>
      <c r="E20" s="105"/>
      <c r="F20" s="101">
        <f t="shared" si="0"/>
        <v>0</v>
      </c>
    </row>
    <row r="21" spans="1:6" ht="15">
      <c r="A21" s="4" t="s">
        <v>92</v>
      </c>
      <c r="B21" s="30" t="s">
        <v>93</v>
      </c>
      <c r="C21" s="105">
        <v>1997000</v>
      </c>
      <c r="D21" s="105"/>
      <c r="E21" s="105"/>
      <c r="F21" s="101">
        <f t="shared" si="0"/>
        <v>1997000</v>
      </c>
    </row>
    <row r="22" spans="1:6" ht="15">
      <c r="A22" s="5" t="s">
        <v>94</v>
      </c>
      <c r="B22" s="30" t="s">
        <v>95</v>
      </c>
      <c r="C22" s="105">
        <v>112000</v>
      </c>
      <c r="D22" s="105"/>
      <c r="E22" s="105"/>
      <c r="F22" s="101">
        <f t="shared" si="0"/>
        <v>112000</v>
      </c>
    </row>
    <row r="23" spans="1:6" ht="15">
      <c r="A23" s="6" t="s">
        <v>363</v>
      </c>
      <c r="B23" s="33" t="s">
        <v>96</v>
      </c>
      <c r="C23" s="105">
        <v>2109000</v>
      </c>
      <c r="D23" s="105">
        <f>SUM(D20:D22)</f>
        <v>0</v>
      </c>
      <c r="E23" s="105">
        <f>SUM(E20:E22)</f>
        <v>0</v>
      </c>
      <c r="F23" s="101">
        <f t="shared" si="0"/>
        <v>2109000</v>
      </c>
    </row>
    <row r="24" spans="1:6" ht="15">
      <c r="A24" s="51" t="s">
        <v>450</v>
      </c>
      <c r="B24" s="52" t="s">
        <v>97</v>
      </c>
      <c r="C24" s="105">
        <v>58685000</v>
      </c>
      <c r="D24" s="105"/>
      <c r="E24" s="105"/>
      <c r="F24" s="101">
        <f t="shared" si="0"/>
        <v>58685000</v>
      </c>
    </row>
    <row r="25" spans="1:6" ht="15">
      <c r="A25" s="39" t="s">
        <v>421</v>
      </c>
      <c r="B25" s="52" t="s">
        <v>98</v>
      </c>
      <c r="C25" s="105">
        <v>14207000</v>
      </c>
      <c r="D25" s="105"/>
      <c r="E25" s="105"/>
      <c r="F25" s="101">
        <f t="shared" si="0"/>
        <v>14207000</v>
      </c>
    </row>
    <row r="26" spans="1:6" ht="15">
      <c r="A26" s="4" t="s">
        <v>99</v>
      </c>
      <c r="B26" s="30" t="s">
        <v>100</v>
      </c>
      <c r="C26" s="105">
        <v>787000</v>
      </c>
      <c r="D26" s="105"/>
      <c r="E26" s="105"/>
      <c r="F26" s="101">
        <f t="shared" si="0"/>
        <v>787000</v>
      </c>
    </row>
    <row r="27" spans="1:6" ht="15">
      <c r="A27" s="4" t="s">
        <v>101</v>
      </c>
      <c r="B27" s="30" t="s">
        <v>102</v>
      </c>
      <c r="C27" s="105">
        <v>2521000</v>
      </c>
      <c r="D27" s="105"/>
      <c r="E27" s="105"/>
      <c r="F27" s="101">
        <f t="shared" si="0"/>
        <v>2521000</v>
      </c>
    </row>
    <row r="28" spans="1:6" ht="15">
      <c r="A28" s="4" t="s">
        <v>103</v>
      </c>
      <c r="B28" s="30" t="s">
        <v>104</v>
      </c>
      <c r="C28" s="105"/>
      <c r="D28" s="105"/>
      <c r="E28" s="105"/>
      <c r="F28" s="101">
        <f t="shared" si="0"/>
        <v>0</v>
      </c>
    </row>
    <row r="29" spans="1:6" ht="15">
      <c r="A29" s="6" t="s">
        <v>364</v>
      </c>
      <c r="B29" s="33" t="s">
        <v>105</v>
      </c>
      <c r="C29" s="105">
        <v>3308000</v>
      </c>
      <c r="D29" s="105">
        <f>SUM(D26:D28)</f>
        <v>0</v>
      </c>
      <c r="E29" s="105">
        <f>SUM(E26:E28)</f>
        <v>0</v>
      </c>
      <c r="F29" s="101">
        <f t="shared" si="0"/>
        <v>3308000</v>
      </c>
    </row>
    <row r="30" spans="1:6" ht="15">
      <c r="A30" s="4" t="s">
        <v>106</v>
      </c>
      <c r="B30" s="30" t="s">
        <v>107</v>
      </c>
      <c r="C30" s="105">
        <v>101000</v>
      </c>
      <c r="D30" s="105"/>
      <c r="E30" s="105"/>
      <c r="F30" s="101">
        <f t="shared" si="0"/>
        <v>101000</v>
      </c>
    </row>
    <row r="31" spans="1:6" ht="15">
      <c r="A31" s="4" t="s">
        <v>108</v>
      </c>
      <c r="B31" s="30" t="s">
        <v>109</v>
      </c>
      <c r="C31" s="105">
        <v>96000</v>
      </c>
      <c r="D31" s="105"/>
      <c r="E31" s="105"/>
      <c r="F31" s="101">
        <f t="shared" si="0"/>
        <v>96000</v>
      </c>
    </row>
    <row r="32" spans="1:6" ht="15" customHeight="1">
      <c r="A32" s="6" t="s">
        <v>451</v>
      </c>
      <c r="B32" s="33" t="s">
        <v>110</v>
      </c>
      <c r="C32" s="105">
        <v>197000</v>
      </c>
      <c r="D32" s="105">
        <f>D31+D30</f>
        <v>0</v>
      </c>
      <c r="E32" s="105">
        <f>E31+E30</f>
        <v>0</v>
      </c>
      <c r="F32" s="101">
        <f t="shared" si="0"/>
        <v>197000</v>
      </c>
    </row>
    <row r="33" spans="1:6" ht="15">
      <c r="A33" s="4" t="s">
        <v>111</v>
      </c>
      <c r="B33" s="30" t="s">
        <v>112</v>
      </c>
      <c r="C33" s="105">
        <v>28000</v>
      </c>
      <c r="D33" s="105"/>
      <c r="E33" s="105"/>
      <c r="F33" s="101">
        <f t="shared" si="0"/>
        <v>28000</v>
      </c>
    </row>
    <row r="34" spans="1:6" ht="15">
      <c r="A34" s="4" t="s">
        <v>113</v>
      </c>
      <c r="B34" s="30" t="s">
        <v>114</v>
      </c>
      <c r="C34" s="105"/>
      <c r="D34" s="105"/>
      <c r="E34" s="105"/>
      <c r="F34" s="101">
        <f t="shared" si="0"/>
        <v>0</v>
      </c>
    </row>
    <row r="35" spans="1:6" ht="15">
      <c r="A35" s="4" t="s">
        <v>422</v>
      </c>
      <c r="B35" s="30" t="s">
        <v>115</v>
      </c>
      <c r="C35" s="105">
        <v>140000</v>
      </c>
      <c r="D35" s="105"/>
      <c r="E35" s="105"/>
      <c r="F35" s="101">
        <f t="shared" si="0"/>
        <v>140000</v>
      </c>
    </row>
    <row r="36" spans="1:6" ht="15">
      <c r="A36" s="4" t="s">
        <v>116</v>
      </c>
      <c r="B36" s="30" t="s">
        <v>117</v>
      </c>
      <c r="C36" s="105">
        <v>198000</v>
      </c>
      <c r="D36" s="105"/>
      <c r="E36" s="105"/>
      <c r="F36" s="101">
        <f t="shared" si="0"/>
        <v>198000</v>
      </c>
    </row>
    <row r="37" spans="1:6" ht="15">
      <c r="A37" s="9" t="s">
        <v>423</v>
      </c>
      <c r="B37" s="30" t="s">
        <v>118</v>
      </c>
      <c r="C37" s="105">
        <v>4000</v>
      </c>
      <c r="D37" s="105"/>
      <c r="E37" s="105"/>
      <c r="F37" s="101">
        <f t="shared" si="0"/>
        <v>4000</v>
      </c>
    </row>
    <row r="38" spans="1:6" ht="15">
      <c r="A38" s="5" t="s">
        <v>119</v>
      </c>
      <c r="B38" s="30" t="s">
        <v>120</v>
      </c>
      <c r="C38" s="105"/>
      <c r="D38" s="105"/>
      <c r="E38" s="105"/>
      <c r="F38" s="101">
        <f t="shared" si="0"/>
        <v>0</v>
      </c>
    </row>
    <row r="39" spans="1:6" ht="15">
      <c r="A39" s="4" t="s">
        <v>424</v>
      </c>
      <c r="B39" s="30" t="s">
        <v>121</v>
      </c>
      <c r="C39" s="105">
        <v>1536000</v>
      </c>
      <c r="D39" s="105"/>
      <c r="E39" s="105"/>
      <c r="F39" s="101">
        <f t="shared" si="0"/>
        <v>1536000</v>
      </c>
    </row>
    <row r="40" spans="1:6" ht="15">
      <c r="A40" s="6" t="s">
        <v>365</v>
      </c>
      <c r="B40" s="33" t="s">
        <v>122</v>
      </c>
      <c r="C40" s="105">
        <v>1906000</v>
      </c>
      <c r="D40" s="105">
        <f>SUM(D33:D39)</f>
        <v>0</v>
      </c>
      <c r="E40" s="105">
        <f>SUM(E33:E39)</f>
        <v>0</v>
      </c>
      <c r="F40" s="101">
        <f t="shared" si="0"/>
        <v>1906000</v>
      </c>
    </row>
    <row r="41" spans="1:6" ht="15">
      <c r="A41" s="4" t="s">
        <v>123</v>
      </c>
      <c r="B41" s="30" t="s">
        <v>124</v>
      </c>
      <c r="C41" s="105">
        <v>113000</v>
      </c>
      <c r="D41" s="105"/>
      <c r="E41" s="105"/>
      <c r="F41" s="101">
        <f t="shared" si="0"/>
        <v>113000</v>
      </c>
    </row>
    <row r="42" spans="1:6" ht="15">
      <c r="A42" s="4" t="s">
        <v>125</v>
      </c>
      <c r="B42" s="30" t="s">
        <v>126</v>
      </c>
      <c r="C42" s="105"/>
      <c r="D42" s="105"/>
      <c r="E42" s="105"/>
      <c r="F42" s="101">
        <f t="shared" si="0"/>
        <v>0</v>
      </c>
    </row>
    <row r="43" spans="1:6" ht="15">
      <c r="A43" s="6" t="s">
        <v>366</v>
      </c>
      <c r="B43" s="33" t="s">
        <v>127</v>
      </c>
      <c r="C43" s="105">
        <v>113000</v>
      </c>
      <c r="D43" s="105">
        <f>D42+D41</f>
        <v>0</v>
      </c>
      <c r="E43" s="105">
        <f>E42+E41</f>
        <v>0</v>
      </c>
      <c r="F43" s="101">
        <f t="shared" si="0"/>
        <v>113000</v>
      </c>
    </row>
    <row r="44" spans="1:6" ht="15">
      <c r="A44" s="4" t="s">
        <v>128</v>
      </c>
      <c r="B44" s="30" t="s">
        <v>129</v>
      </c>
      <c r="C44" s="105">
        <v>1159000</v>
      </c>
      <c r="D44" s="105"/>
      <c r="E44" s="105"/>
      <c r="F44" s="101">
        <f t="shared" si="0"/>
        <v>1159000</v>
      </c>
    </row>
    <row r="45" spans="1:6" ht="15">
      <c r="A45" s="4" t="s">
        <v>130</v>
      </c>
      <c r="B45" s="30" t="s">
        <v>131</v>
      </c>
      <c r="C45" s="105"/>
      <c r="D45" s="105"/>
      <c r="E45" s="105"/>
      <c r="F45" s="101">
        <f t="shared" si="0"/>
        <v>0</v>
      </c>
    </row>
    <row r="46" spans="1:6" ht="15">
      <c r="A46" s="4" t="s">
        <v>425</v>
      </c>
      <c r="B46" s="30" t="s">
        <v>132</v>
      </c>
      <c r="C46" s="105">
        <v>1000</v>
      </c>
      <c r="D46" s="105"/>
      <c r="E46" s="105"/>
      <c r="F46" s="101">
        <f t="shared" si="0"/>
        <v>1000</v>
      </c>
    </row>
    <row r="47" spans="1:6" ht="15">
      <c r="A47" s="4" t="s">
        <v>426</v>
      </c>
      <c r="B47" s="30" t="s">
        <v>133</v>
      </c>
      <c r="C47" s="105"/>
      <c r="D47" s="105"/>
      <c r="E47" s="105"/>
      <c r="F47" s="101">
        <f t="shared" si="0"/>
        <v>0</v>
      </c>
    </row>
    <row r="48" spans="1:6" ht="15">
      <c r="A48" s="4" t="s">
        <v>134</v>
      </c>
      <c r="B48" s="30" t="s">
        <v>135</v>
      </c>
      <c r="C48" s="105">
        <v>1000</v>
      </c>
      <c r="D48" s="105"/>
      <c r="E48" s="105"/>
      <c r="F48" s="101">
        <f t="shared" si="0"/>
        <v>1000</v>
      </c>
    </row>
    <row r="49" spans="1:6" ht="15">
      <c r="A49" s="6" t="s">
        <v>367</v>
      </c>
      <c r="B49" s="33" t="s">
        <v>136</v>
      </c>
      <c r="C49" s="105">
        <v>1161000</v>
      </c>
      <c r="D49" s="105">
        <f>SUM(D44:D48)</f>
        <v>0</v>
      </c>
      <c r="E49" s="105">
        <f>SUM(E44:E48)</f>
        <v>0</v>
      </c>
      <c r="F49" s="101">
        <f t="shared" si="0"/>
        <v>1161000</v>
      </c>
    </row>
    <row r="50" spans="1:6" ht="15">
      <c r="A50" s="39" t="s">
        <v>368</v>
      </c>
      <c r="B50" s="52" t="s">
        <v>137</v>
      </c>
      <c r="C50" s="105">
        <v>6685000</v>
      </c>
      <c r="D50" s="105">
        <f>D49+D43+D40+D32+D29</f>
        <v>0</v>
      </c>
      <c r="E50" s="105">
        <f>E49+E43+E40+E32+E29</f>
        <v>0</v>
      </c>
      <c r="F50" s="101">
        <f t="shared" si="0"/>
        <v>6685000</v>
      </c>
    </row>
    <row r="51" spans="1:6" ht="15">
      <c r="A51" s="12" t="s">
        <v>138</v>
      </c>
      <c r="B51" s="30" t="s">
        <v>139</v>
      </c>
      <c r="C51" s="105"/>
      <c r="D51" s="105"/>
      <c r="E51" s="105"/>
      <c r="F51" s="101">
        <f t="shared" si="0"/>
        <v>0</v>
      </c>
    </row>
    <row r="52" spans="1:6" ht="15">
      <c r="A52" s="12" t="s">
        <v>369</v>
      </c>
      <c r="B52" s="30" t="s">
        <v>140</v>
      </c>
      <c r="C52" s="105"/>
      <c r="D52" s="105"/>
      <c r="E52" s="105"/>
      <c r="F52" s="101">
        <f t="shared" si="0"/>
        <v>0</v>
      </c>
    </row>
    <row r="53" spans="1:6" ht="15">
      <c r="A53" s="16" t="s">
        <v>427</v>
      </c>
      <c r="B53" s="30" t="s">
        <v>141</v>
      </c>
      <c r="C53" s="105"/>
      <c r="D53" s="105"/>
      <c r="E53" s="105"/>
      <c r="F53" s="101">
        <f t="shared" si="0"/>
        <v>0</v>
      </c>
    </row>
    <row r="54" spans="1:6" ht="15">
      <c r="A54" s="16" t="s">
        <v>428</v>
      </c>
      <c r="B54" s="30" t="s">
        <v>142</v>
      </c>
      <c r="C54" s="105"/>
      <c r="D54" s="105"/>
      <c r="E54" s="105"/>
      <c r="F54" s="101">
        <f t="shared" si="0"/>
        <v>0</v>
      </c>
    </row>
    <row r="55" spans="1:6" ht="15">
      <c r="A55" s="16" t="s">
        <v>429</v>
      </c>
      <c r="B55" s="30" t="s">
        <v>143</v>
      </c>
      <c r="C55" s="105"/>
      <c r="D55" s="105"/>
      <c r="E55" s="105"/>
      <c r="F55" s="101">
        <f t="shared" si="0"/>
        <v>0</v>
      </c>
    </row>
    <row r="56" spans="1:6" ht="15">
      <c r="A56" s="12" t="s">
        <v>430</v>
      </c>
      <c r="B56" s="30" t="s">
        <v>144</v>
      </c>
      <c r="C56" s="105"/>
      <c r="D56" s="105"/>
      <c r="E56" s="105"/>
      <c r="F56" s="101">
        <f t="shared" si="0"/>
        <v>0</v>
      </c>
    </row>
    <row r="57" spans="1:6" ht="15">
      <c r="A57" s="12" t="s">
        <v>431</v>
      </c>
      <c r="B57" s="30" t="s">
        <v>145</v>
      </c>
      <c r="C57" s="105"/>
      <c r="D57" s="105"/>
      <c r="E57" s="105"/>
      <c r="F57" s="101">
        <f t="shared" si="0"/>
        <v>0</v>
      </c>
    </row>
    <row r="58" spans="1:6" ht="15">
      <c r="A58" s="12" t="s">
        <v>432</v>
      </c>
      <c r="B58" s="30" t="s">
        <v>146</v>
      </c>
      <c r="C58" s="105"/>
      <c r="D58" s="105"/>
      <c r="E58" s="105"/>
      <c r="F58" s="101">
        <f t="shared" si="0"/>
        <v>0</v>
      </c>
    </row>
    <row r="59" spans="1:6" ht="15">
      <c r="A59" s="49" t="s">
        <v>399</v>
      </c>
      <c r="B59" s="52" t="s">
        <v>147</v>
      </c>
      <c r="C59" s="105">
        <v>0</v>
      </c>
      <c r="D59" s="105"/>
      <c r="E59" s="105"/>
      <c r="F59" s="101">
        <f t="shared" si="0"/>
        <v>0</v>
      </c>
    </row>
    <row r="60" spans="1:6" ht="15">
      <c r="A60" s="11" t="s">
        <v>433</v>
      </c>
      <c r="B60" s="30" t="s">
        <v>148</v>
      </c>
      <c r="C60" s="105"/>
      <c r="D60" s="105"/>
      <c r="E60" s="105"/>
      <c r="F60" s="101">
        <f t="shared" si="0"/>
        <v>0</v>
      </c>
    </row>
    <row r="61" spans="1:6" ht="15">
      <c r="A61" s="11" t="s">
        <v>149</v>
      </c>
      <c r="B61" s="30" t="s">
        <v>150</v>
      </c>
      <c r="C61" s="105"/>
      <c r="D61" s="105"/>
      <c r="E61" s="105"/>
      <c r="F61" s="101">
        <f t="shared" si="0"/>
        <v>0</v>
      </c>
    </row>
    <row r="62" spans="1:6" ht="15">
      <c r="A62" s="11" t="s">
        <v>151</v>
      </c>
      <c r="B62" s="30" t="s">
        <v>152</v>
      </c>
      <c r="C62" s="105"/>
      <c r="D62" s="105"/>
      <c r="E62" s="105"/>
      <c r="F62" s="101">
        <f t="shared" si="0"/>
        <v>0</v>
      </c>
    </row>
    <row r="63" spans="1:6" ht="15">
      <c r="A63" s="11" t="s">
        <v>400</v>
      </c>
      <c r="B63" s="30" t="s">
        <v>153</v>
      </c>
      <c r="C63" s="105"/>
      <c r="D63" s="105"/>
      <c r="E63" s="105"/>
      <c r="F63" s="101">
        <f t="shared" si="0"/>
        <v>0</v>
      </c>
    </row>
    <row r="64" spans="1:6" ht="15">
      <c r="A64" s="11" t="s">
        <v>434</v>
      </c>
      <c r="B64" s="30" t="s">
        <v>154</v>
      </c>
      <c r="C64" s="105"/>
      <c r="D64" s="105"/>
      <c r="E64" s="105"/>
      <c r="F64" s="101">
        <f t="shared" si="0"/>
        <v>0</v>
      </c>
    </row>
    <row r="65" spans="1:6" ht="15">
      <c r="A65" s="11" t="s">
        <v>402</v>
      </c>
      <c r="B65" s="30" t="s">
        <v>155</v>
      </c>
      <c r="C65" s="105"/>
      <c r="D65" s="105"/>
      <c r="E65" s="105"/>
      <c r="F65" s="101">
        <f t="shared" si="0"/>
        <v>0</v>
      </c>
    </row>
    <row r="66" spans="1:6" ht="15">
      <c r="A66" s="11" t="s">
        <v>435</v>
      </c>
      <c r="B66" s="30" t="s">
        <v>156</v>
      </c>
      <c r="C66" s="105"/>
      <c r="D66" s="105"/>
      <c r="E66" s="105"/>
      <c r="F66" s="101">
        <f t="shared" si="0"/>
        <v>0</v>
      </c>
    </row>
    <row r="67" spans="1:6" ht="15">
      <c r="A67" s="11" t="s">
        <v>436</v>
      </c>
      <c r="B67" s="30" t="s">
        <v>157</v>
      </c>
      <c r="C67" s="105"/>
      <c r="D67" s="105"/>
      <c r="E67" s="105"/>
      <c r="F67" s="101">
        <f t="shared" si="0"/>
        <v>0</v>
      </c>
    </row>
    <row r="68" spans="1:6" ht="15">
      <c r="A68" s="11" t="s">
        <v>158</v>
      </c>
      <c r="B68" s="30" t="s">
        <v>159</v>
      </c>
      <c r="C68" s="105"/>
      <c r="D68" s="105"/>
      <c r="E68" s="105"/>
      <c r="F68" s="101">
        <f t="shared" si="0"/>
        <v>0</v>
      </c>
    </row>
    <row r="69" spans="1:6" ht="15">
      <c r="A69" s="19" t="s">
        <v>160</v>
      </c>
      <c r="B69" s="30" t="s">
        <v>161</v>
      </c>
      <c r="C69" s="105"/>
      <c r="D69" s="105"/>
      <c r="E69" s="105"/>
      <c r="F69" s="101">
        <f t="shared" si="0"/>
        <v>0</v>
      </c>
    </row>
    <row r="70" spans="1:6" ht="15">
      <c r="A70" s="11" t="s">
        <v>437</v>
      </c>
      <c r="B70" s="30" t="s">
        <v>162</v>
      </c>
      <c r="C70" s="105"/>
      <c r="D70" s="105"/>
      <c r="E70" s="105"/>
      <c r="F70" s="101">
        <f t="shared" si="0"/>
        <v>0</v>
      </c>
    </row>
    <row r="71" spans="1:6" ht="15">
      <c r="A71" s="19" t="s">
        <v>626</v>
      </c>
      <c r="B71" s="30" t="s">
        <v>163</v>
      </c>
      <c r="C71" s="105"/>
      <c r="D71" s="105"/>
      <c r="E71" s="105"/>
      <c r="F71" s="101">
        <f aca="true" t="shared" si="1" ref="F71:F122">E71+D71+C71</f>
        <v>0</v>
      </c>
    </row>
    <row r="72" spans="1:6" ht="15">
      <c r="A72" s="19" t="s">
        <v>627</v>
      </c>
      <c r="B72" s="30" t="s">
        <v>163</v>
      </c>
      <c r="C72" s="105"/>
      <c r="D72" s="105"/>
      <c r="E72" s="105"/>
      <c r="F72" s="101">
        <f t="shared" si="1"/>
        <v>0</v>
      </c>
    </row>
    <row r="73" spans="1:6" ht="15">
      <c r="A73" s="49" t="s">
        <v>405</v>
      </c>
      <c r="B73" s="52" t="s">
        <v>164</v>
      </c>
      <c r="C73" s="105">
        <v>0</v>
      </c>
      <c r="D73" s="105"/>
      <c r="E73" s="105"/>
      <c r="F73" s="101">
        <f t="shared" si="1"/>
        <v>0</v>
      </c>
    </row>
    <row r="74" spans="1:6" ht="15.75">
      <c r="A74" s="56" t="s">
        <v>663</v>
      </c>
      <c r="B74" s="52"/>
      <c r="C74" s="105">
        <v>79577000</v>
      </c>
      <c r="D74" s="105">
        <f>D73+D59+D50+D25+D24</f>
        <v>0</v>
      </c>
      <c r="E74" s="105">
        <f>E73+E59+E50+E25+E24</f>
        <v>0</v>
      </c>
      <c r="F74" s="101">
        <f t="shared" si="1"/>
        <v>79577000</v>
      </c>
    </row>
    <row r="75" spans="1:6" ht="15">
      <c r="A75" s="34" t="s">
        <v>165</v>
      </c>
      <c r="B75" s="30" t="s">
        <v>166</v>
      </c>
      <c r="C75" s="105"/>
      <c r="D75" s="105"/>
      <c r="E75" s="105"/>
      <c r="F75" s="101">
        <f t="shared" si="1"/>
        <v>0</v>
      </c>
    </row>
    <row r="76" spans="1:6" ht="15">
      <c r="A76" s="34" t="s">
        <v>438</v>
      </c>
      <c r="B76" s="30" t="s">
        <v>167</v>
      </c>
      <c r="C76" s="105">
        <v>543000</v>
      </c>
      <c r="D76" s="105"/>
      <c r="E76" s="105"/>
      <c r="F76" s="101">
        <f t="shared" si="1"/>
        <v>543000</v>
      </c>
    </row>
    <row r="77" spans="1:6" ht="15">
      <c r="A77" s="34" t="s">
        <v>168</v>
      </c>
      <c r="B77" s="30" t="s">
        <v>169</v>
      </c>
      <c r="C77" s="105"/>
      <c r="D77" s="105"/>
      <c r="E77" s="105"/>
      <c r="F77" s="101">
        <f t="shared" si="1"/>
        <v>0</v>
      </c>
    </row>
    <row r="78" spans="1:6" ht="15">
      <c r="A78" s="34" t="s">
        <v>170</v>
      </c>
      <c r="B78" s="30" t="s">
        <v>171</v>
      </c>
      <c r="C78" s="105">
        <v>72000</v>
      </c>
      <c r="D78" s="105"/>
      <c r="E78" s="105"/>
      <c r="F78" s="101">
        <f t="shared" si="1"/>
        <v>72000</v>
      </c>
    </row>
    <row r="79" spans="1:6" ht="15">
      <c r="A79" s="5" t="s">
        <v>172</v>
      </c>
      <c r="B79" s="30" t="s">
        <v>173</v>
      </c>
      <c r="C79" s="105"/>
      <c r="D79" s="105"/>
      <c r="E79" s="105"/>
      <c r="F79" s="101">
        <f t="shared" si="1"/>
        <v>0</v>
      </c>
    </row>
    <row r="80" spans="1:6" ht="15">
      <c r="A80" s="5" t="s">
        <v>174</v>
      </c>
      <c r="B80" s="30" t="s">
        <v>175</v>
      </c>
      <c r="C80" s="105"/>
      <c r="D80" s="105"/>
      <c r="E80" s="105"/>
      <c r="F80" s="101">
        <f t="shared" si="1"/>
        <v>0</v>
      </c>
    </row>
    <row r="81" spans="1:6" ht="15">
      <c r="A81" s="5" t="s">
        <v>176</v>
      </c>
      <c r="B81" s="30" t="s">
        <v>177</v>
      </c>
      <c r="C81" s="105">
        <v>166000</v>
      </c>
      <c r="D81" s="105"/>
      <c r="E81" s="105"/>
      <c r="F81" s="101">
        <f t="shared" si="1"/>
        <v>166000</v>
      </c>
    </row>
    <row r="82" spans="1:6" ht="15">
      <c r="A82" s="50" t="s">
        <v>407</v>
      </c>
      <c r="B82" s="52" t="s">
        <v>178</v>
      </c>
      <c r="C82" s="105">
        <v>781000</v>
      </c>
      <c r="D82" s="105"/>
      <c r="E82" s="105"/>
      <c r="F82" s="101">
        <f t="shared" si="1"/>
        <v>781000</v>
      </c>
    </row>
    <row r="83" spans="1:6" ht="15">
      <c r="A83" s="12" t="s">
        <v>179</v>
      </c>
      <c r="B83" s="30" t="s">
        <v>180</v>
      </c>
      <c r="C83" s="105"/>
      <c r="D83" s="105"/>
      <c r="E83" s="105"/>
      <c r="F83" s="101">
        <f t="shared" si="1"/>
        <v>0</v>
      </c>
    </row>
    <row r="84" spans="1:6" ht="15">
      <c r="A84" s="12" t="s">
        <v>181</v>
      </c>
      <c r="B84" s="30" t="s">
        <v>182</v>
      </c>
      <c r="C84" s="105"/>
      <c r="D84" s="105"/>
      <c r="E84" s="105"/>
      <c r="F84" s="101">
        <f t="shared" si="1"/>
        <v>0</v>
      </c>
    </row>
    <row r="85" spans="1:6" ht="15">
      <c r="A85" s="12" t="s">
        <v>183</v>
      </c>
      <c r="B85" s="30" t="s">
        <v>184</v>
      </c>
      <c r="C85" s="105"/>
      <c r="D85" s="105"/>
      <c r="E85" s="105"/>
      <c r="F85" s="101">
        <f t="shared" si="1"/>
        <v>0</v>
      </c>
    </row>
    <row r="86" spans="1:6" ht="15">
      <c r="A86" s="12" t="s">
        <v>185</v>
      </c>
      <c r="B86" s="30" t="s">
        <v>186</v>
      </c>
      <c r="C86" s="105"/>
      <c r="D86" s="105"/>
      <c r="E86" s="105"/>
      <c r="F86" s="101">
        <f t="shared" si="1"/>
        <v>0</v>
      </c>
    </row>
    <row r="87" spans="1:6" ht="15">
      <c r="A87" s="49" t="s">
        <v>408</v>
      </c>
      <c r="B87" s="52" t="s">
        <v>187</v>
      </c>
      <c r="C87" s="105">
        <v>0</v>
      </c>
      <c r="D87" s="105"/>
      <c r="E87" s="105"/>
      <c r="F87" s="101">
        <f t="shared" si="1"/>
        <v>0</v>
      </c>
    </row>
    <row r="88" spans="1:6" ht="15">
      <c r="A88" s="12" t="s">
        <v>188</v>
      </c>
      <c r="B88" s="30" t="s">
        <v>189</v>
      </c>
      <c r="C88" s="105"/>
      <c r="D88" s="105"/>
      <c r="E88" s="105"/>
      <c r="F88" s="101">
        <f t="shared" si="1"/>
        <v>0</v>
      </c>
    </row>
    <row r="89" spans="1:6" ht="15">
      <c r="A89" s="12" t="s">
        <v>439</v>
      </c>
      <c r="B89" s="30" t="s">
        <v>190</v>
      </c>
      <c r="C89" s="105"/>
      <c r="D89" s="105"/>
      <c r="E89" s="105"/>
      <c r="F89" s="101">
        <f t="shared" si="1"/>
        <v>0</v>
      </c>
    </row>
    <row r="90" spans="1:6" ht="15">
      <c r="A90" s="12" t="s">
        <v>440</v>
      </c>
      <c r="B90" s="30" t="s">
        <v>191</v>
      </c>
      <c r="C90" s="105"/>
      <c r="D90" s="105"/>
      <c r="E90" s="105"/>
      <c r="F90" s="101">
        <f t="shared" si="1"/>
        <v>0</v>
      </c>
    </row>
    <row r="91" spans="1:6" ht="15">
      <c r="A91" s="12" t="s">
        <v>441</v>
      </c>
      <c r="B91" s="30" t="s">
        <v>192</v>
      </c>
      <c r="C91" s="105"/>
      <c r="D91" s="105"/>
      <c r="E91" s="105"/>
      <c r="F91" s="101">
        <f t="shared" si="1"/>
        <v>0</v>
      </c>
    </row>
    <row r="92" spans="1:6" ht="15">
      <c r="A92" s="12" t="s">
        <v>442</v>
      </c>
      <c r="B92" s="30" t="s">
        <v>193</v>
      </c>
      <c r="C92" s="105"/>
      <c r="D92" s="105"/>
      <c r="E92" s="105"/>
      <c r="F92" s="101">
        <f t="shared" si="1"/>
        <v>0</v>
      </c>
    </row>
    <row r="93" spans="1:6" ht="15">
      <c r="A93" s="12" t="s">
        <v>443</v>
      </c>
      <c r="B93" s="30" t="s">
        <v>194</v>
      </c>
      <c r="C93" s="105"/>
      <c r="D93" s="105"/>
      <c r="E93" s="105"/>
      <c r="F93" s="101">
        <f t="shared" si="1"/>
        <v>0</v>
      </c>
    </row>
    <row r="94" spans="1:6" ht="15">
      <c r="A94" s="12" t="s">
        <v>195</v>
      </c>
      <c r="B94" s="30" t="s">
        <v>196</v>
      </c>
      <c r="C94" s="105"/>
      <c r="D94" s="105"/>
      <c r="E94" s="105"/>
      <c r="F94" s="101">
        <f t="shared" si="1"/>
        <v>0</v>
      </c>
    </row>
    <row r="95" spans="1:6" ht="15">
      <c r="A95" s="12" t="s">
        <v>444</v>
      </c>
      <c r="B95" s="30" t="s">
        <v>197</v>
      </c>
      <c r="C95" s="105"/>
      <c r="D95" s="105"/>
      <c r="E95" s="105"/>
      <c r="F95" s="101">
        <f t="shared" si="1"/>
        <v>0</v>
      </c>
    </row>
    <row r="96" spans="1:6" ht="15">
      <c r="A96" s="49" t="s">
        <v>409</v>
      </c>
      <c r="B96" s="52" t="s">
        <v>198</v>
      </c>
      <c r="C96" s="105"/>
      <c r="D96" s="105"/>
      <c r="E96" s="105"/>
      <c r="F96" s="101">
        <f t="shared" si="1"/>
        <v>0</v>
      </c>
    </row>
    <row r="97" spans="1:6" ht="15.75">
      <c r="A97" s="56" t="s">
        <v>664</v>
      </c>
      <c r="B97" s="52"/>
      <c r="C97" s="105"/>
      <c r="D97" s="105">
        <f>D96+D87+D82</f>
        <v>0</v>
      </c>
      <c r="E97" s="105">
        <f>E96+E87+E82</f>
        <v>0</v>
      </c>
      <c r="F97" s="101">
        <f t="shared" si="1"/>
        <v>0</v>
      </c>
    </row>
    <row r="98" spans="1:6" ht="15.75">
      <c r="A98" s="35" t="s">
        <v>452</v>
      </c>
      <c r="B98" s="36" t="s">
        <v>199</v>
      </c>
      <c r="C98" s="105">
        <v>80358000</v>
      </c>
      <c r="D98" s="105">
        <f>D97+D74</f>
        <v>0</v>
      </c>
      <c r="E98" s="105">
        <f>E97+E74</f>
        <v>0</v>
      </c>
      <c r="F98" s="101">
        <f t="shared" si="1"/>
        <v>80358000</v>
      </c>
    </row>
    <row r="99" spans="1:25" ht="15">
      <c r="A99" s="12" t="s">
        <v>445</v>
      </c>
      <c r="B99" s="4" t="s">
        <v>200</v>
      </c>
      <c r="C99" s="106"/>
      <c r="D99" s="106"/>
      <c r="E99" s="106"/>
      <c r="F99" s="101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2" t="s">
        <v>202</v>
      </c>
      <c r="B100" s="4" t="s">
        <v>203</v>
      </c>
      <c r="C100" s="106"/>
      <c r="D100" s="106"/>
      <c r="E100" s="106"/>
      <c r="F100" s="101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2" t="s">
        <v>446</v>
      </c>
      <c r="B101" s="4" t="s">
        <v>204</v>
      </c>
      <c r="C101" s="106"/>
      <c r="D101" s="106"/>
      <c r="E101" s="106"/>
      <c r="F101" s="101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4" t="s">
        <v>414</v>
      </c>
      <c r="B102" s="6" t="s">
        <v>205</v>
      </c>
      <c r="C102" s="107"/>
      <c r="D102" s="107"/>
      <c r="E102" s="107"/>
      <c r="F102" s="101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447</v>
      </c>
      <c r="B103" s="4" t="s">
        <v>206</v>
      </c>
      <c r="C103" s="108"/>
      <c r="D103" s="108"/>
      <c r="E103" s="108"/>
      <c r="F103" s="101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417</v>
      </c>
      <c r="B104" s="4" t="s">
        <v>209</v>
      </c>
      <c r="C104" s="108"/>
      <c r="D104" s="108"/>
      <c r="E104" s="108"/>
      <c r="F104" s="101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2" t="s">
        <v>210</v>
      </c>
      <c r="B105" s="4" t="s">
        <v>211</v>
      </c>
      <c r="C105" s="106"/>
      <c r="D105" s="106"/>
      <c r="E105" s="106"/>
      <c r="F105" s="101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2" t="s">
        <v>448</v>
      </c>
      <c r="B106" s="4" t="s">
        <v>212</v>
      </c>
      <c r="C106" s="106"/>
      <c r="D106" s="106"/>
      <c r="E106" s="106"/>
      <c r="F106" s="101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3" t="s">
        <v>415</v>
      </c>
      <c r="B107" s="6" t="s">
        <v>213</v>
      </c>
      <c r="C107" s="109"/>
      <c r="D107" s="109"/>
      <c r="E107" s="109"/>
      <c r="F107" s="101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214</v>
      </c>
      <c r="B108" s="4" t="s">
        <v>215</v>
      </c>
      <c r="C108" s="108"/>
      <c r="D108" s="108"/>
      <c r="E108" s="108"/>
      <c r="F108" s="101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216</v>
      </c>
      <c r="B109" s="4" t="s">
        <v>217</v>
      </c>
      <c r="C109" s="108"/>
      <c r="D109" s="108"/>
      <c r="E109" s="108"/>
      <c r="F109" s="101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3" t="s">
        <v>218</v>
      </c>
      <c r="B110" s="6" t="s">
        <v>219</v>
      </c>
      <c r="C110" s="108"/>
      <c r="D110" s="108"/>
      <c r="E110" s="108"/>
      <c r="F110" s="101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220</v>
      </c>
      <c r="B111" s="4" t="s">
        <v>221</v>
      </c>
      <c r="C111" s="108"/>
      <c r="D111" s="108"/>
      <c r="E111" s="108"/>
      <c r="F111" s="101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222</v>
      </c>
      <c r="B112" s="4" t="s">
        <v>223</v>
      </c>
      <c r="C112" s="108"/>
      <c r="D112" s="108"/>
      <c r="E112" s="108"/>
      <c r="F112" s="101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224</v>
      </c>
      <c r="B113" s="4" t="s">
        <v>225</v>
      </c>
      <c r="C113" s="108"/>
      <c r="D113" s="108"/>
      <c r="E113" s="108"/>
      <c r="F113" s="101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416</v>
      </c>
      <c r="B114" s="39" t="s">
        <v>226</v>
      </c>
      <c r="C114" s="109">
        <v>0</v>
      </c>
      <c r="D114" s="109"/>
      <c r="E114" s="109"/>
      <c r="F114" s="101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227</v>
      </c>
      <c r="B115" s="4" t="s">
        <v>228</v>
      </c>
      <c r="C115" s="108"/>
      <c r="D115" s="108"/>
      <c r="E115" s="108"/>
      <c r="F115" s="101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2" t="s">
        <v>229</v>
      </c>
      <c r="B116" s="4" t="s">
        <v>230</v>
      </c>
      <c r="C116" s="106"/>
      <c r="D116" s="106"/>
      <c r="E116" s="106"/>
      <c r="F116" s="101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449</v>
      </c>
      <c r="B117" s="4" t="s">
        <v>231</v>
      </c>
      <c r="C117" s="108"/>
      <c r="D117" s="108"/>
      <c r="E117" s="108"/>
      <c r="F117" s="101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418</v>
      </c>
      <c r="B118" s="4" t="s">
        <v>232</v>
      </c>
      <c r="C118" s="108"/>
      <c r="D118" s="108"/>
      <c r="E118" s="108"/>
      <c r="F118" s="101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419</v>
      </c>
      <c r="B119" s="39" t="s">
        <v>236</v>
      </c>
      <c r="C119" s="109"/>
      <c r="D119" s="109"/>
      <c r="E119" s="109"/>
      <c r="F119" s="101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2" t="s">
        <v>237</v>
      </c>
      <c r="B120" s="4" t="s">
        <v>238</v>
      </c>
      <c r="C120" s="106"/>
      <c r="D120" s="106"/>
      <c r="E120" s="106"/>
      <c r="F120" s="101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453</v>
      </c>
      <c r="B121" s="41" t="s">
        <v>239</v>
      </c>
      <c r="C121" s="109">
        <v>0</v>
      </c>
      <c r="D121" s="109"/>
      <c r="E121" s="109"/>
      <c r="F121" s="101">
        <f t="shared" si="1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99" t="s">
        <v>489</v>
      </c>
      <c r="B122" s="46"/>
      <c r="C122" s="105">
        <v>80358000</v>
      </c>
      <c r="D122" s="105">
        <f>D121+D98</f>
        <v>0</v>
      </c>
      <c r="E122" s="105">
        <f>E121+E98</f>
        <v>0</v>
      </c>
      <c r="F122" s="101">
        <f t="shared" si="1"/>
        <v>80358000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110"/>
      <c r="D123" s="110"/>
      <c r="E123" s="110"/>
      <c r="F123" s="110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110"/>
      <c r="D124" s="110"/>
      <c r="E124" s="110"/>
      <c r="F124" s="110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110"/>
      <c r="D125" s="110"/>
      <c r="E125" s="110"/>
      <c r="F125" s="110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110"/>
      <c r="D126" s="110"/>
      <c r="E126" s="110"/>
      <c r="F126" s="110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110"/>
      <c r="D127" s="110"/>
      <c r="E127" s="110"/>
      <c r="F127" s="110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110"/>
      <c r="D128" s="110"/>
      <c r="E128" s="110"/>
      <c r="F128" s="110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110"/>
      <c r="D129" s="110"/>
      <c r="E129" s="110"/>
      <c r="F129" s="110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110"/>
      <c r="D130" s="110"/>
      <c r="E130" s="110"/>
      <c r="F130" s="110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110"/>
      <c r="D131" s="110"/>
      <c r="E131" s="110"/>
      <c r="F131" s="110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110"/>
      <c r="D132" s="110"/>
      <c r="E132" s="110"/>
      <c r="F132" s="110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110"/>
      <c r="D133" s="110"/>
      <c r="E133" s="110"/>
      <c r="F133" s="110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110"/>
      <c r="D134" s="110"/>
      <c r="E134" s="110"/>
      <c r="F134" s="110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110"/>
      <c r="D135" s="110"/>
      <c r="E135" s="110"/>
      <c r="F135" s="110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110"/>
      <c r="D136" s="110"/>
      <c r="E136" s="110"/>
      <c r="F136" s="110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110"/>
      <c r="D137" s="110"/>
      <c r="E137" s="110"/>
      <c r="F137" s="110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110"/>
      <c r="D138" s="110"/>
      <c r="E138" s="110"/>
      <c r="F138" s="110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110"/>
      <c r="D139" s="110"/>
      <c r="E139" s="110"/>
      <c r="F139" s="110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110"/>
      <c r="D140" s="110"/>
      <c r="E140" s="110"/>
      <c r="F140" s="110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110"/>
      <c r="D141" s="110"/>
      <c r="E141" s="110"/>
      <c r="F141" s="110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110"/>
      <c r="D142" s="110"/>
      <c r="E142" s="110"/>
      <c r="F142" s="110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110"/>
      <c r="D143" s="110"/>
      <c r="E143" s="110"/>
      <c r="F143" s="110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110"/>
      <c r="D144" s="110"/>
      <c r="E144" s="110"/>
      <c r="F144" s="110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110"/>
      <c r="D145" s="110"/>
      <c r="E145" s="110"/>
      <c r="F145" s="110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110"/>
      <c r="D146" s="110"/>
      <c r="E146" s="110"/>
      <c r="F146" s="110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110"/>
      <c r="D147" s="110"/>
      <c r="E147" s="110"/>
      <c r="F147" s="110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110"/>
      <c r="D148" s="110"/>
      <c r="E148" s="110"/>
      <c r="F148" s="110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110"/>
      <c r="D149" s="110"/>
      <c r="E149" s="110"/>
      <c r="F149" s="110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110"/>
      <c r="D150" s="110"/>
      <c r="E150" s="110"/>
      <c r="F150" s="110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110"/>
      <c r="D151" s="110"/>
      <c r="E151" s="110"/>
      <c r="F151" s="110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110"/>
      <c r="D152" s="110"/>
      <c r="E152" s="110"/>
      <c r="F152" s="110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110"/>
      <c r="D153" s="110"/>
      <c r="E153" s="110"/>
      <c r="F153" s="110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110"/>
      <c r="D154" s="110"/>
      <c r="E154" s="110"/>
      <c r="F154" s="110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110"/>
      <c r="D155" s="110"/>
      <c r="E155" s="110"/>
      <c r="F155" s="110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110"/>
      <c r="D156" s="110"/>
      <c r="E156" s="110"/>
      <c r="F156" s="110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110"/>
      <c r="D157" s="110"/>
      <c r="E157" s="110"/>
      <c r="F157" s="110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110"/>
      <c r="D158" s="110"/>
      <c r="E158" s="110"/>
      <c r="F158" s="110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110"/>
      <c r="D159" s="110"/>
      <c r="E159" s="110"/>
      <c r="F159" s="110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110"/>
      <c r="D160" s="110"/>
      <c r="E160" s="110"/>
      <c r="F160" s="110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110"/>
      <c r="D161" s="110"/>
      <c r="E161" s="110"/>
      <c r="F161" s="110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110"/>
      <c r="D162" s="110"/>
      <c r="E162" s="110"/>
      <c r="F162" s="110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110"/>
      <c r="D163" s="110"/>
      <c r="E163" s="110"/>
      <c r="F163" s="110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110"/>
      <c r="D164" s="110"/>
      <c r="E164" s="110"/>
      <c r="F164" s="110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110"/>
      <c r="D165" s="110"/>
      <c r="E165" s="110"/>
      <c r="F165" s="110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110"/>
      <c r="D166" s="110"/>
      <c r="E166" s="110"/>
      <c r="F166" s="110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110"/>
      <c r="D167" s="110"/>
      <c r="E167" s="110"/>
      <c r="F167" s="110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110"/>
      <c r="D168" s="110"/>
      <c r="E168" s="110"/>
      <c r="F168" s="110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110"/>
      <c r="D169" s="110"/>
      <c r="E169" s="110"/>
      <c r="F169" s="110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110"/>
      <c r="D170" s="110"/>
      <c r="E170" s="110"/>
      <c r="F170" s="110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110"/>
      <c r="D171" s="110"/>
      <c r="E171" s="110"/>
      <c r="F171" s="110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 horizontalCentered="1"/>
  <pageMargins left="0.2362204724409449" right="0.31496062992125984" top="0.31496062992125984" bottom="0.3937007874015748" header="0.15748031496062992" footer="0.15748031496062992"/>
  <pageSetup fitToHeight="1" fitToWidth="1" horizontalDpi="300" verticalDpi="300" orientation="portrait" paperSize="9" scale="43" r:id="rId1"/>
  <headerFooter alignWithMargins="0">
    <oddHeader>&amp;R5.sz.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171"/>
  <sheetViews>
    <sheetView zoomScale="80" zoomScaleNormal="80" zoomScalePageLayoutView="0" workbookViewId="0" topLeftCell="A1">
      <pane xSplit="2" ySplit="5" topLeftCell="C117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D132" sqref="D132"/>
    </sheetView>
  </sheetViews>
  <sheetFormatPr defaultColWidth="9.140625" defaultRowHeight="15"/>
  <cols>
    <col min="1" max="1" width="98.7109375" style="0" customWidth="1"/>
    <col min="3" max="3" width="17.140625" style="103" customWidth="1"/>
    <col min="4" max="4" width="20.140625" style="103" customWidth="1"/>
    <col min="5" max="5" width="18.8515625" style="103" customWidth="1"/>
    <col min="6" max="6" width="15.7109375" style="103" customWidth="1"/>
  </cols>
  <sheetData>
    <row r="1" spans="1:6" ht="20.25" customHeight="1">
      <c r="A1" s="178" t="s">
        <v>386</v>
      </c>
      <c r="B1" s="179"/>
      <c r="C1" s="179"/>
      <c r="D1" s="179"/>
      <c r="E1" s="179"/>
      <c r="F1" s="180"/>
    </row>
    <row r="2" spans="1:6" ht="19.5" customHeight="1">
      <c r="A2" s="182" t="s">
        <v>718</v>
      </c>
      <c r="B2" s="179"/>
      <c r="C2" s="179"/>
      <c r="D2" s="179"/>
      <c r="E2" s="179"/>
      <c r="F2" s="180"/>
    </row>
    <row r="3" ht="18">
      <c r="A3" s="94"/>
    </row>
    <row r="4" ht="15">
      <c r="A4" s="95" t="s">
        <v>678</v>
      </c>
    </row>
    <row r="5" spans="1:6" ht="60">
      <c r="A5" s="1" t="s">
        <v>29</v>
      </c>
      <c r="B5" s="2" t="s">
        <v>30</v>
      </c>
      <c r="C5" s="104" t="s">
        <v>717</v>
      </c>
      <c r="D5" s="104" t="s">
        <v>540</v>
      </c>
      <c r="E5" s="104" t="s">
        <v>665</v>
      </c>
      <c r="F5" s="112" t="s">
        <v>647</v>
      </c>
    </row>
    <row r="6" spans="1:6" ht="15">
      <c r="A6" s="28" t="s">
        <v>31</v>
      </c>
      <c r="B6" s="29" t="s">
        <v>32</v>
      </c>
      <c r="C6" s="105">
        <v>26448000</v>
      </c>
      <c r="D6" s="105"/>
      <c r="E6" s="105"/>
      <c r="F6" s="101">
        <f>E6+D6+C6</f>
        <v>26448000</v>
      </c>
    </row>
    <row r="7" spans="1:6" ht="15">
      <c r="A7" s="28" t="s">
        <v>33</v>
      </c>
      <c r="B7" s="30" t="s">
        <v>34</v>
      </c>
      <c r="C7" s="105"/>
      <c r="D7" s="105"/>
      <c r="E7" s="105"/>
      <c r="F7" s="101">
        <f aca="true" t="shared" si="0" ref="F7:F70">E7+D7+C7</f>
        <v>0</v>
      </c>
    </row>
    <row r="8" spans="1:6" ht="15">
      <c r="A8" s="28" t="s">
        <v>35</v>
      </c>
      <c r="B8" s="30" t="s">
        <v>36</v>
      </c>
      <c r="C8" s="105">
        <v>1418000</v>
      </c>
      <c r="D8" s="105"/>
      <c r="E8" s="105"/>
      <c r="F8" s="101">
        <f t="shared" si="0"/>
        <v>1418000</v>
      </c>
    </row>
    <row r="9" spans="1:6" ht="15">
      <c r="A9" s="31" t="s">
        <v>37</v>
      </c>
      <c r="B9" s="30" t="s">
        <v>38</v>
      </c>
      <c r="C9" s="105">
        <v>28000</v>
      </c>
      <c r="D9" s="105"/>
      <c r="E9" s="105"/>
      <c r="F9" s="101">
        <f t="shared" si="0"/>
        <v>28000</v>
      </c>
    </row>
    <row r="10" spans="1:6" ht="15">
      <c r="A10" s="31" t="s">
        <v>39</v>
      </c>
      <c r="B10" s="30" t="s">
        <v>40</v>
      </c>
      <c r="C10" s="105"/>
      <c r="D10" s="105"/>
      <c r="E10" s="105"/>
      <c r="F10" s="101">
        <f t="shared" si="0"/>
        <v>0</v>
      </c>
    </row>
    <row r="11" spans="1:6" ht="15">
      <c r="A11" s="31" t="s">
        <v>74</v>
      </c>
      <c r="B11" s="30" t="s">
        <v>75</v>
      </c>
      <c r="C11" s="105"/>
      <c r="D11" s="105"/>
      <c r="E11" s="105"/>
      <c r="F11" s="101">
        <f t="shared" si="0"/>
        <v>0</v>
      </c>
    </row>
    <row r="12" spans="1:6" ht="15">
      <c r="A12" s="31" t="s">
        <v>76</v>
      </c>
      <c r="B12" s="30" t="s">
        <v>77</v>
      </c>
      <c r="C12" s="105">
        <v>1428000</v>
      </c>
      <c r="D12" s="105"/>
      <c r="E12" s="105"/>
      <c r="F12" s="101">
        <f t="shared" si="0"/>
        <v>1428000</v>
      </c>
    </row>
    <row r="13" spans="1:6" ht="15">
      <c r="A13" s="31" t="s">
        <v>78</v>
      </c>
      <c r="B13" s="30" t="s">
        <v>79</v>
      </c>
      <c r="C13" s="105"/>
      <c r="D13" s="105"/>
      <c r="E13" s="105"/>
      <c r="F13" s="101">
        <f t="shared" si="0"/>
        <v>0</v>
      </c>
    </row>
    <row r="14" spans="1:6" ht="15">
      <c r="A14" s="4" t="s">
        <v>80</v>
      </c>
      <c r="B14" s="30" t="s">
        <v>81</v>
      </c>
      <c r="C14" s="105">
        <v>206000</v>
      </c>
      <c r="D14" s="105"/>
      <c r="E14" s="105"/>
      <c r="F14" s="101">
        <f t="shared" si="0"/>
        <v>206000</v>
      </c>
    </row>
    <row r="15" spans="1:6" ht="15">
      <c r="A15" s="4" t="s">
        <v>82</v>
      </c>
      <c r="B15" s="30" t="s">
        <v>83</v>
      </c>
      <c r="C15" s="105">
        <v>314000</v>
      </c>
      <c r="D15" s="105"/>
      <c r="E15" s="105"/>
      <c r="F15" s="101">
        <f t="shared" si="0"/>
        <v>314000</v>
      </c>
    </row>
    <row r="16" spans="1:6" ht="15">
      <c r="A16" s="4" t="s">
        <v>84</v>
      </c>
      <c r="B16" s="30" t="s">
        <v>85</v>
      </c>
      <c r="C16" s="105"/>
      <c r="D16" s="105"/>
      <c r="E16" s="105"/>
      <c r="F16" s="101">
        <f t="shared" si="0"/>
        <v>0</v>
      </c>
    </row>
    <row r="17" spans="1:6" ht="15">
      <c r="A17" s="4" t="s">
        <v>86</v>
      </c>
      <c r="B17" s="30" t="s">
        <v>87</v>
      </c>
      <c r="C17" s="105"/>
      <c r="D17" s="105"/>
      <c r="E17" s="105"/>
      <c r="F17" s="101">
        <f t="shared" si="0"/>
        <v>0</v>
      </c>
    </row>
    <row r="18" spans="1:6" ht="15">
      <c r="A18" s="4" t="s">
        <v>420</v>
      </c>
      <c r="B18" s="30" t="s">
        <v>88</v>
      </c>
      <c r="C18" s="105">
        <v>776000</v>
      </c>
      <c r="D18" s="105"/>
      <c r="E18" s="105"/>
      <c r="F18" s="101">
        <f t="shared" si="0"/>
        <v>776000</v>
      </c>
    </row>
    <row r="19" spans="1:6" ht="15">
      <c r="A19" s="32" t="s">
        <v>362</v>
      </c>
      <c r="B19" s="33" t="s">
        <v>89</v>
      </c>
      <c r="C19" s="105">
        <v>30618000</v>
      </c>
      <c r="D19" s="105">
        <f>SUM(D6:D18)</f>
        <v>0</v>
      </c>
      <c r="E19" s="105">
        <f>SUM(E6:E18)</f>
        <v>0</v>
      </c>
      <c r="F19" s="101">
        <f t="shared" si="0"/>
        <v>30618000</v>
      </c>
    </row>
    <row r="20" spans="1:6" ht="15">
      <c r="A20" s="4" t="s">
        <v>90</v>
      </c>
      <c r="B20" s="30" t="s">
        <v>91</v>
      </c>
      <c r="C20" s="105"/>
      <c r="D20" s="105"/>
      <c r="E20" s="105"/>
      <c r="F20" s="101">
        <f t="shared" si="0"/>
        <v>0</v>
      </c>
    </row>
    <row r="21" spans="1:6" ht="15">
      <c r="A21" s="4" t="s">
        <v>92</v>
      </c>
      <c r="B21" s="30" t="s">
        <v>93</v>
      </c>
      <c r="C21" s="105">
        <v>494000</v>
      </c>
      <c r="D21" s="105"/>
      <c r="E21" s="105"/>
      <c r="F21" s="101">
        <f t="shared" si="0"/>
        <v>494000</v>
      </c>
    </row>
    <row r="22" spans="1:6" ht="15">
      <c r="A22" s="5" t="s">
        <v>94</v>
      </c>
      <c r="B22" s="30" t="s">
        <v>95</v>
      </c>
      <c r="C22" s="105">
        <v>221000</v>
      </c>
      <c r="D22" s="105"/>
      <c r="E22" s="105"/>
      <c r="F22" s="101">
        <f t="shared" si="0"/>
        <v>221000</v>
      </c>
    </row>
    <row r="23" spans="1:6" ht="15">
      <c r="A23" s="6" t="s">
        <v>363</v>
      </c>
      <c r="B23" s="33" t="s">
        <v>96</v>
      </c>
      <c r="C23" s="105">
        <v>715000</v>
      </c>
      <c r="D23" s="105">
        <f>SUM(D20:D22)</f>
        <v>0</v>
      </c>
      <c r="E23" s="105">
        <f>SUM(E20:E22)</f>
        <v>0</v>
      </c>
      <c r="F23" s="101">
        <f t="shared" si="0"/>
        <v>715000</v>
      </c>
    </row>
    <row r="24" spans="1:6" ht="15">
      <c r="A24" s="51" t="s">
        <v>450</v>
      </c>
      <c r="B24" s="52" t="s">
        <v>97</v>
      </c>
      <c r="C24" s="105">
        <v>31333000</v>
      </c>
      <c r="D24" s="105">
        <f>D23+D19</f>
        <v>0</v>
      </c>
      <c r="E24" s="105">
        <f>E23+E19</f>
        <v>0</v>
      </c>
      <c r="F24" s="101">
        <f t="shared" si="0"/>
        <v>31333000</v>
      </c>
    </row>
    <row r="25" spans="1:6" ht="15">
      <c r="A25" s="39" t="s">
        <v>421</v>
      </c>
      <c r="B25" s="52" t="s">
        <v>98</v>
      </c>
      <c r="C25" s="105">
        <v>8520000</v>
      </c>
      <c r="D25" s="105"/>
      <c r="E25" s="105"/>
      <c r="F25" s="101">
        <f t="shared" si="0"/>
        <v>8520000</v>
      </c>
    </row>
    <row r="26" spans="1:6" ht="15">
      <c r="A26" s="4" t="s">
        <v>99</v>
      </c>
      <c r="B26" s="30" t="s">
        <v>100</v>
      </c>
      <c r="C26" s="105">
        <v>1017000</v>
      </c>
      <c r="D26" s="105"/>
      <c r="E26" s="105"/>
      <c r="F26" s="101">
        <f t="shared" si="0"/>
        <v>1017000</v>
      </c>
    </row>
    <row r="27" spans="1:6" ht="15">
      <c r="A27" s="4" t="s">
        <v>101</v>
      </c>
      <c r="B27" s="30" t="s">
        <v>102</v>
      </c>
      <c r="C27" s="105">
        <v>1259000</v>
      </c>
      <c r="D27" s="105"/>
      <c r="E27" s="105"/>
      <c r="F27" s="101">
        <f t="shared" si="0"/>
        <v>1259000</v>
      </c>
    </row>
    <row r="28" spans="1:6" ht="15">
      <c r="A28" s="4" t="s">
        <v>103</v>
      </c>
      <c r="B28" s="30" t="s">
        <v>104</v>
      </c>
      <c r="C28" s="105"/>
      <c r="D28" s="105"/>
      <c r="E28" s="105"/>
      <c r="F28" s="101">
        <f t="shared" si="0"/>
        <v>0</v>
      </c>
    </row>
    <row r="29" spans="1:6" ht="15">
      <c r="A29" s="6" t="s">
        <v>364</v>
      </c>
      <c r="B29" s="33" t="s">
        <v>105</v>
      </c>
      <c r="C29" s="105">
        <v>2276000</v>
      </c>
      <c r="D29" s="105">
        <f>SUM(D26:D28)</f>
        <v>0</v>
      </c>
      <c r="E29" s="105">
        <f>SUM(E26:E28)</f>
        <v>0</v>
      </c>
      <c r="F29" s="101">
        <f t="shared" si="0"/>
        <v>2276000</v>
      </c>
    </row>
    <row r="30" spans="1:6" ht="15">
      <c r="A30" s="4" t="s">
        <v>106</v>
      </c>
      <c r="B30" s="30" t="s">
        <v>107</v>
      </c>
      <c r="C30" s="105">
        <v>169000</v>
      </c>
      <c r="D30" s="105"/>
      <c r="E30" s="105"/>
      <c r="F30" s="101">
        <f t="shared" si="0"/>
        <v>169000</v>
      </c>
    </row>
    <row r="31" spans="1:6" ht="15">
      <c r="A31" s="4" t="s">
        <v>108</v>
      </c>
      <c r="B31" s="30" t="s">
        <v>109</v>
      </c>
      <c r="C31" s="105">
        <v>491000</v>
      </c>
      <c r="D31" s="105"/>
      <c r="E31" s="105"/>
      <c r="F31" s="101">
        <f t="shared" si="0"/>
        <v>491000</v>
      </c>
    </row>
    <row r="32" spans="1:6" ht="15" customHeight="1">
      <c r="A32" s="6" t="s">
        <v>451</v>
      </c>
      <c r="B32" s="33" t="s">
        <v>110</v>
      </c>
      <c r="C32" s="105">
        <v>660000</v>
      </c>
      <c r="D32" s="105">
        <f>SUM(D30:D31)</f>
        <v>0</v>
      </c>
      <c r="E32" s="105">
        <f>SUM(E30:E31)</f>
        <v>0</v>
      </c>
      <c r="F32" s="101">
        <f t="shared" si="0"/>
        <v>660000</v>
      </c>
    </row>
    <row r="33" spans="1:6" ht="15">
      <c r="A33" s="4" t="s">
        <v>111</v>
      </c>
      <c r="B33" s="30" t="s">
        <v>112</v>
      </c>
      <c r="C33" s="105">
        <v>774000</v>
      </c>
      <c r="D33" s="105"/>
      <c r="E33" s="105"/>
      <c r="F33" s="101">
        <f t="shared" si="0"/>
        <v>774000</v>
      </c>
    </row>
    <row r="34" spans="1:6" ht="15">
      <c r="A34" s="4" t="s">
        <v>113</v>
      </c>
      <c r="B34" s="30" t="s">
        <v>114</v>
      </c>
      <c r="C34" s="105"/>
      <c r="D34" s="105"/>
      <c r="E34" s="105"/>
      <c r="F34" s="101">
        <f t="shared" si="0"/>
        <v>0</v>
      </c>
    </row>
    <row r="35" spans="1:6" ht="15">
      <c r="A35" s="4" t="s">
        <v>422</v>
      </c>
      <c r="B35" s="30" t="s">
        <v>115</v>
      </c>
      <c r="C35" s="105">
        <v>534000</v>
      </c>
      <c r="D35" s="105"/>
      <c r="E35" s="105"/>
      <c r="F35" s="101">
        <f t="shared" si="0"/>
        <v>534000</v>
      </c>
    </row>
    <row r="36" spans="1:6" ht="15">
      <c r="A36" s="4" t="s">
        <v>116</v>
      </c>
      <c r="B36" s="30" t="s">
        <v>117</v>
      </c>
      <c r="C36" s="105">
        <v>1504000</v>
      </c>
      <c r="D36" s="105"/>
      <c r="E36" s="105"/>
      <c r="F36" s="101">
        <f t="shared" si="0"/>
        <v>1504000</v>
      </c>
    </row>
    <row r="37" spans="1:6" ht="15">
      <c r="A37" s="9" t="s">
        <v>423</v>
      </c>
      <c r="B37" s="30" t="s">
        <v>118</v>
      </c>
      <c r="C37" s="105">
        <v>85000</v>
      </c>
      <c r="D37" s="105"/>
      <c r="E37" s="105"/>
      <c r="F37" s="101">
        <f t="shared" si="0"/>
        <v>85000</v>
      </c>
    </row>
    <row r="38" spans="1:6" ht="15">
      <c r="A38" s="5" t="s">
        <v>119</v>
      </c>
      <c r="B38" s="30" t="s">
        <v>120</v>
      </c>
      <c r="C38" s="105"/>
      <c r="D38" s="105"/>
      <c r="E38" s="105"/>
      <c r="F38" s="101">
        <f t="shared" si="0"/>
        <v>0</v>
      </c>
    </row>
    <row r="39" spans="1:6" ht="15">
      <c r="A39" s="4" t="s">
        <v>424</v>
      </c>
      <c r="B39" s="30" t="s">
        <v>121</v>
      </c>
      <c r="C39" s="105">
        <v>5327000</v>
      </c>
      <c r="D39" s="105"/>
      <c r="E39" s="105"/>
      <c r="F39" s="101">
        <f t="shared" si="0"/>
        <v>5327000</v>
      </c>
    </row>
    <row r="40" spans="1:6" ht="15">
      <c r="A40" s="6" t="s">
        <v>365</v>
      </c>
      <c r="B40" s="33" t="s">
        <v>122</v>
      </c>
      <c r="C40" s="105">
        <v>8224000</v>
      </c>
      <c r="D40" s="105">
        <f>SUM(D33:D39)</f>
        <v>0</v>
      </c>
      <c r="E40" s="105">
        <f>SUM(E33:E39)</f>
        <v>0</v>
      </c>
      <c r="F40" s="101">
        <f t="shared" si="0"/>
        <v>8224000</v>
      </c>
    </row>
    <row r="41" spans="1:6" ht="15">
      <c r="A41" s="4" t="s">
        <v>123</v>
      </c>
      <c r="B41" s="30" t="s">
        <v>124</v>
      </c>
      <c r="C41" s="105">
        <v>127000</v>
      </c>
      <c r="D41" s="105"/>
      <c r="E41" s="105"/>
      <c r="F41" s="101">
        <f t="shared" si="0"/>
        <v>127000</v>
      </c>
    </row>
    <row r="42" spans="1:6" ht="15">
      <c r="A42" s="4" t="s">
        <v>125</v>
      </c>
      <c r="B42" s="30" t="s">
        <v>126</v>
      </c>
      <c r="C42" s="105"/>
      <c r="D42" s="105"/>
      <c r="E42" s="105"/>
      <c r="F42" s="101">
        <f t="shared" si="0"/>
        <v>0</v>
      </c>
    </row>
    <row r="43" spans="1:6" ht="15">
      <c r="A43" s="6" t="s">
        <v>366</v>
      </c>
      <c r="B43" s="33" t="s">
        <v>127</v>
      </c>
      <c r="C43" s="105">
        <v>127000</v>
      </c>
      <c r="D43" s="105">
        <f>SUM(D41:D42)</f>
        <v>0</v>
      </c>
      <c r="E43" s="105">
        <f>SUM(E41:E42)</f>
        <v>0</v>
      </c>
      <c r="F43" s="101">
        <f t="shared" si="0"/>
        <v>127000</v>
      </c>
    </row>
    <row r="44" spans="1:6" ht="15">
      <c r="A44" s="4" t="s">
        <v>128</v>
      </c>
      <c r="B44" s="30" t="s">
        <v>129</v>
      </c>
      <c r="C44" s="105">
        <v>1892000</v>
      </c>
      <c r="D44" s="105"/>
      <c r="E44" s="105"/>
      <c r="F44" s="101">
        <f t="shared" si="0"/>
        <v>1892000</v>
      </c>
    </row>
    <row r="45" spans="1:6" ht="15">
      <c r="A45" s="4" t="s">
        <v>130</v>
      </c>
      <c r="B45" s="30" t="s">
        <v>131</v>
      </c>
      <c r="C45" s="105"/>
      <c r="D45" s="105"/>
      <c r="E45" s="105"/>
      <c r="F45" s="101">
        <f t="shared" si="0"/>
        <v>0</v>
      </c>
    </row>
    <row r="46" spans="1:6" ht="15">
      <c r="A46" s="4" t="s">
        <v>425</v>
      </c>
      <c r="B46" s="30" t="s">
        <v>132</v>
      </c>
      <c r="C46" s="105">
        <v>42000</v>
      </c>
      <c r="D46" s="105"/>
      <c r="E46" s="105"/>
      <c r="F46" s="101">
        <f t="shared" si="0"/>
        <v>42000</v>
      </c>
    </row>
    <row r="47" spans="1:6" ht="15">
      <c r="A47" s="4" t="s">
        <v>426</v>
      </c>
      <c r="B47" s="30" t="s">
        <v>133</v>
      </c>
      <c r="C47" s="105"/>
      <c r="D47" s="105"/>
      <c r="E47" s="105"/>
      <c r="F47" s="101">
        <f t="shared" si="0"/>
        <v>0</v>
      </c>
    </row>
    <row r="48" spans="1:6" ht="15">
      <c r="A48" s="4" t="s">
        <v>134</v>
      </c>
      <c r="B48" s="30" t="s">
        <v>135</v>
      </c>
      <c r="C48" s="105">
        <v>6000</v>
      </c>
      <c r="D48" s="105"/>
      <c r="E48" s="105"/>
      <c r="F48" s="101">
        <f t="shared" si="0"/>
        <v>6000</v>
      </c>
    </row>
    <row r="49" spans="1:6" ht="15">
      <c r="A49" s="6" t="s">
        <v>367</v>
      </c>
      <c r="B49" s="33" t="s">
        <v>136</v>
      </c>
      <c r="C49" s="105">
        <v>1940000</v>
      </c>
      <c r="D49" s="105">
        <f>SUM(D44:D48)</f>
        <v>0</v>
      </c>
      <c r="E49" s="105">
        <f>SUM(E44:E48)</f>
        <v>0</v>
      </c>
      <c r="F49" s="101">
        <f t="shared" si="0"/>
        <v>1940000</v>
      </c>
    </row>
    <row r="50" spans="1:6" ht="15">
      <c r="A50" s="39" t="s">
        <v>368</v>
      </c>
      <c r="B50" s="52" t="s">
        <v>137</v>
      </c>
      <c r="C50" s="105">
        <v>13227000</v>
      </c>
      <c r="D50" s="105">
        <f>D49+D43+D40+D32+D29</f>
        <v>0</v>
      </c>
      <c r="E50" s="105">
        <f>E49+E43+E40+E32+E29</f>
        <v>0</v>
      </c>
      <c r="F50" s="101">
        <f t="shared" si="0"/>
        <v>13227000</v>
      </c>
    </row>
    <row r="51" spans="1:6" ht="15">
      <c r="A51" s="12" t="s">
        <v>138</v>
      </c>
      <c r="B51" s="30" t="s">
        <v>139</v>
      </c>
      <c r="C51" s="105"/>
      <c r="D51" s="105"/>
      <c r="E51" s="105"/>
      <c r="F51" s="101">
        <f t="shared" si="0"/>
        <v>0</v>
      </c>
    </row>
    <row r="52" spans="1:6" ht="15">
      <c r="A52" s="12" t="s">
        <v>369</v>
      </c>
      <c r="B52" s="30" t="s">
        <v>140</v>
      </c>
      <c r="C52" s="105"/>
      <c r="D52" s="105"/>
      <c r="E52" s="105"/>
      <c r="F52" s="101">
        <f t="shared" si="0"/>
        <v>0</v>
      </c>
    </row>
    <row r="53" spans="1:6" ht="15">
      <c r="A53" s="16" t="s">
        <v>427</v>
      </c>
      <c r="B53" s="30" t="s">
        <v>141</v>
      </c>
      <c r="C53" s="105"/>
      <c r="D53" s="105"/>
      <c r="E53" s="105"/>
      <c r="F53" s="101">
        <f t="shared" si="0"/>
        <v>0</v>
      </c>
    </row>
    <row r="54" spans="1:6" ht="15">
      <c r="A54" s="16" t="s">
        <v>428</v>
      </c>
      <c r="B54" s="30" t="s">
        <v>142</v>
      </c>
      <c r="C54" s="105"/>
      <c r="D54" s="105"/>
      <c r="E54" s="105"/>
      <c r="F54" s="101">
        <f t="shared" si="0"/>
        <v>0</v>
      </c>
    </row>
    <row r="55" spans="1:6" ht="15">
      <c r="A55" s="16" t="s">
        <v>429</v>
      </c>
      <c r="B55" s="30" t="s">
        <v>143</v>
      </c>
      <c r="C55" s="105"/>
      <c r="D55" s="105"/>
      <c r="E55" s="105"/>
      <c r="F55" s="101">
        <f t="shared" si="0"/>
        <v>0</v>
      </c>
    </row>
    <row r="56" spans="1:6" ht="15">
      <c r="A56" s="12" t="s">
        <v>430</v>
      </c>
      <c r="B56" s="30" t="s">
        <v>144</v>
      </c>
      <c r="C56" s="105"/>
      <c r="D56" s="105"/>
      <c r="E56" s="105"/>
      <c r="F56" s="101">
        <f t="shared" si="0"/>
        <v>0</v>
      </c>
    </row>
    <row r="57" spans="1:6" ht="15">
      <c r="A57" s="12" t="s">
        <v>431</v>
      </c>
      <c r="B57" s="30" t="s">
        <v>145</v>
      </c>
      <c r="C57" s="105"/>
      <c r="D57" s="105"/>
      <c r="E57" s="105"/>
      <c r="F57" s="101">
        <f t="shared" si="0"/>
        <v>0</v>
      </c>
    </row>
    <row r="58" spans="1:6" ht="15">
      <c r="A58" s="12" t="s">
        <v>432</v>
      </c>
      <c r="B58" s="30" t="s">
        <v>146</v>
      </c>
      <c r="C58" s="105"/>
      <c r="D58" s="105"/>
      <c r="E58" s="105"/>
      <c r="F58" s="101">
        <f t="shared" si="0"/>
        <v>0</v>
      </c>
    </row>
    <row r="59" spans="1:6" ht="15">
      <c r="A59" s="49" t="s">
        <v>399</v>
      </c>
      <c r="B59" s="52" t="s">
        <v>147</v>
      </c>
      <c r="C59" s="105">
        <v>0</v>
      </c>
      <c r="D59" s="105"/>
      <c r="E59" s="105"/>
      <c r="F59" s="101">
        <f t="shared" si="0"/>
        <v>0</v>
      </c>
    </row>
    <row r="60" spans="1:6" ht="15">
      <c r="A60" s="11" t="s">
        <v>433</v>
      </c>
      <c r="B60" s="30" t="s">
        <v>148</v>
      </c>
      <c r="C60" s="105"/>
      <c r="D60" s="105"/>
      <c r="E60" s="105"/>
      <c r="F60" s="101">
        <f t="shared" si="0"/>
        <v>0</v>
      </c>
    </row>
    <row r="61" spans="1:6" ht="15">
      <c r="A61" s="11" t="s">
        <v>149</v>
      </c>
      <c r="B61" s="30" t="s">
        <v>150</v>
      </c>
      <c r="C61" s="105"/>
      <c r="D61" s="105"/>
      <c r="E61" s="105"/>
      <c r="F61" s="101">
        <f t="shared" si="0"/>
        <v>0</v>
      </c>
    </row>
    <row r="62" spans="1:6" ht="15">
      <c r="A62" s="11" t="s">
        <v>151</v>
      </c>
      <c r="B62" s="30" t="s">
        <v>152</v>
      </c>
      <c r="C62" s="105"/>
      <c r="D62" s="105"/>
      <c r="E62" s="105"/>
      <c r="F62" s="101">
        <f t="shared" si="0"/>
        <v>0</v>
      </c>
    </row>
    <row r="63" spans="1:6" ht="15">
      <c r="A63" s="11" t="s">
        <v>400</v>
      </c>
      <c r="B63" s="30" t="s">
        <v>153</v>
      </c>
      <c r="C63" s="105"/>
      <c r="D63" s="105"/>
      <c r="E63" s="105"/>
      <c r="F63" s="101">
        <f t="shared" si="0"/>
        <v>0</v>
      </c>
    </row>
    <row r="64" spans="1:6" ht="15">
      <c r="A64" s="11" t="s">
        <v>434</v>
      </c>
      <c r="B64" s="30" t="s">
        <v>154</v>
      </c>
      <c r="C64" s="105"/>
      <c r="D64" s="105"/>
      <c r="E64" s="105"/>
      <c r="F64" s="101">
        <f t="shared" si="0"/>
        <v>0</v>
      </c>
    </row>
    <row r="65" spans="1:6" ht="15">
      <c r="A65" s="11" t="s">
        <v>402</v>
      </c>
      <c r="B65" s="30" t="s">
        <v>155</v>
      </c>
      <c r="C65" s="105"/>
      <c r="D65" s="105"/>
      <c r="E65" s="105"/>
      <c r="F65" s="101">
        <f t="shared" si="0"/>
        <v>0</v>
      </c>
    </row>
    <row r="66" spans="1:6" ht="15">
      <c r="A66" s="11" t="s">
        <v>435</v>
      </c>
      <c r="B66" s="30" t="s">
        <v>156</v>
      </c>
      <c r="C66" s="105"/>
      <c r="D66" s="105"/>
      <c r="E66" s="105"/>
      <c r="F66" s="101">
        <f t="shared" si="0"/>
        <v>0</v>
      </c>
    </row>
    <row r="67" spans="1:6" ht="15">
      <c r="A67" s="11" t="s">
        <v>436</v>
      </c>
      <c r="B67" s="30" t="s">
        <v>157</v>
      </c>
      <c r="C67" s="105"/>
      <c r="D67" s="105"/>
      <c r="E67" s="105"/>
      <c r="F67" s="101">
        <f t="shared" si="0"/>
        <v>0</v>
      </c>
    </row>
    <row r="68" spans="1:6" ht="15">
      <c r="A68" s="11" t="s">
        <v>158</v>
      </c>
      <c r="B68" s="30" t="s">
        <v>159</v>
      </c>
      <c r="C68" s="105"/>
      <c r="D68" s="105"/>
      <c r="E68" s="105"/>
      <c r="F68" s="101">
        <f t="shared" si="0"/>
        <v>0</v>
      </c>
    </row>
    <row r="69" spans="1:6" ht="15">
      <c r="A69" s="19" t="s">
        <v>160</v>
      </c>
      <c r="B69" s="30" t="s">
        <v>161</v>
      </c>
      <c r="C69" s="105"/>
      <c r="D69" s="105"/>
      <c r="E69" s="105"/>
      <c r="F69" s="101">
        <f t="shared" si="0"/>
        <v>0</v>
      </c>
    </row>
    <row r="70" spans="1:6" ht="15">
      <c r="A70" s="11" t="s">
        <v>437</v>
      </c>
      <c r="B70" s="30" t="s">
        <v>162</v>
      </c>
      <c r="C70" s="105"/>
      <c r="D70" s="105"/>
      <c r="E70" s="105"/>
      <c r="F70" s="101">
        <f t="shared" si="0"/>
        <v>0</v>
      </c>
    </row>
    <row r="71" spans="1:6" ht="15">
      <c r="A71" s="19" t="s">
        <v>626</v>
      </c>
      <c r="B71" s="30" t="s">
        <v>163</v>
      </c>
      <c r="C71" s="105"/>
      <c r="D71" s="105"/>
      <c r="E71" s="105"/>
      <c r="F71" s="101">
        <f aca="true" t="shared" si="1" ref="F71:F122">E71+D71+C71</f>
        <v>0</v>
      </c>
    </row>
    <row r="72" spans="1:6" ht="15">
      <c r="A72" s="19" t="s">
        <v>627</v>
      </c>
      <c r="B72" s="30" t="s">
        <v>163</v>
      </c>
      <c r="C72" s="105"/>
      <c r="D72" s="105"/>
      <c r="E72" s="105"/>
      <c r="F72" s="101">
        <f t="shared" si="1"/>
        <v>0</v>
      </c>
    </row>
    <row r="73" spans="1:6" ht="15">
      <c r="A73" s="49" t="s">
        <v>405</v>
      </c>
      <c r="B73" s="52" t="s">
        <v>164</v>
      </c>
      <c r="C73" s="105">
        <v>0</v>
      </c>
      <c r="D73" s="105"/>
      <c r="E73" s="105"/>
      <c r="F73" s="101">
        <f t="shared" si="1"/>
        <v>0</v>
      </c>
    </row>
    <row r="74" spans="1:6" ht="15.75">
      <c r="A74" s="56" t="s">
        <v>663</v>
      </c>
      <c r="B74" s="52"/>
      <c r="C74" s="105">
        <v>53080000</v>
      </c>
      <c r="D74" s="105">
        <f>D73+D59+D50+D25+D24</f>
        <v>0</v>
      </c>
      <c r="E74" s="105">
        <f>E73+E59+E50+E25+E24</f>
        <v>0</v>
      </c>
      <c r="F74" s="101">
        <f t="shared" si="1"/>
        <v>53080000</v>
      </c>
    </row>
    <row r="75" spans="1:6" ht="15">
      <c r="A75" s="34" t="s">
        <v>165</v>
      </c>
      <c r="B75" s="30" t="s">
        <v>166</v>
      </c>
      <c r="C75" s="105">
        <v>260000</v>
      </c>
      <c r="D75" s="105"/>
      <c r="E75" s="105"/>
      <c r="F75" s="101">
        <f t="shared" si="1"/>
        <v>260000</v>
      </c>
    </row>
    <row r="76" spans="1:6" ht="15">
      <c r="A76" s="34" t="s">
        <v>438</v>
      </c>
      <c r="B76" s="30" t="s">
        <v>167</v>
      </c>
      <c r="C76" s="105"/>
      <c r="D76" s="105"/>
      <c r="E76" s="105"/>
      <c r="F76" s="101">
        <f t="shared" si="1"/>
        <v>0</v>
      </c>
    </row>
    <row r="77" spans="1:6" ht="15">
      <c r="A77" s="34" t="s">
        <v>168</v>
      </c>
      <c r="B77" s="30" t="s">
        <v>169</v>
      </c>
      <c r="C77" s="105">
        <v>89000</v>
      </c>
      <c r="D77" s="105"/>
      <c r="E77" s="105"/>
      <c r="F77" s="101">
        <f t="shared" si="1"/>
        <v>89000</v>
      </c>
    </row>
    <row r="78" spans="1:6" ht="15">
      <c r="A78" s="34" t="s">
        <v>170</v>
      </c>
      <c r="B78" s="30" t="s">
        <v>171</v>
      </c>
      <c r="C78" s="105">
        <v>231000</v>
      </c>
      <c r="D78" s="105"/>
      <c r="E78" s="105"/>
      <c r="F78" s="101">
        <f t="shared" si="1"/>
        <v>231000</v>
      </c>
    </row>
    <row r="79" spans="1:6" ht="15">
      <c r="A79" s="5" t="s">
        <v>172</v>
      </c>
      <c r="B79" s="30" t="s">
        <v>173</v>
      </c>
      <c r="C79" s="105"/>
      <c r="D79" s="105"/>
      <c r="E79" s="105"/>
      <c r="F79" s="101">
        <f t="shared" si="1"/>
        <v>0</v>
      </c>
    </row>
    <row r="80" spans="1:6" ht="15">
      <c r="A80" s="5" t="s">
        <v>174</v>
      </c>
      <c r="B80" s="30" t="s">
        <v>175</v>
      </c>
      <c r="C80" s="105"/>
      <c r="D80" s="105"/>
      <c r="E80" s="105"/>
      <c r="F80" s="101">
        <f t="shared" si="1"/>
        <v>0</v>
      </c>
    </row>
    <row r="81" spans="1:6" ht="15">
      <c r="A81" s="5" t="s">
        <v>176</v>
      </c>
      <c r="B81" s="30" t="s">
        <v>177</v>
      </c>
      <c r="C81" s="105">
        <v>157000</v>
      </c>
      <c r="D81" s="105"/>
      <c r="E81" s="105"/>
      <c r="F81" s="101">
        <f t="shared" si="1"/>
        <v>157000</v>
      </c>
    </row>
    <row r="82" spans="1:6" ht="15">
      <c r="A82" s="50" t="s">
        <v>407</v>
      </c>
      <c r="B82" s="52" t="s">
        <v>178</v>
      </c>
      <c r="C82" s="105">
        <v>737000</v>
      </c>
      <c r="D82" s="105">
        <f>SUM(D75:D81)</f>
        <v>0</v>
      </c>
      <c r="E82" s="105">
        <f>SUM(E75:E81)</f>
        <v>0</v>
      </c>
      <c r="F82" s="101">
        <f t="shared" si="1"/>
        <v>737000</v>
      </c>
    </row>
    <row r="83" spans="1:6" ht="15">
      <c r="A83" s="12" t="s">
        <v>179</v>
      </c>
      <c r="B83" s="30" t="s">
        <v>180</v>
      </c>
      <c r="C83" s="105"/>
      <c r="D83" s="105"/>
      <c r="E83" s="105"/>
      <c r="F83" s="101">
        <f t="shared" si="1"/>
        <v>0</v>
      </c>
    </row>
    <row r="84" spans="1:6" ht="15">
      <c r="A84" s="12" t="s">
        <v>181</v>
      </c>
      <c r="B84" s="30" t="s">
        <v>182</v>
      </c>
      <c r="C84" s="105"/>
      <c r="D84" s="105"/>
      <c r="E84" s="105"/>
      <c r="F84" s="101">
        <f t="shared" si="1"/>
        <v>0</v>
      </c>
    </row>
    <row r="85" spans="1:6" ht="15">
      <c r="A85" s="12" t="s">
        <v>183</v>
      </c>
      <c r="B85" s="30" t="s">
        <v>184</v>
      </c>
      <c r="C85" s="105"/>
      <c r="D85" s="105"/>
      <c r="E85" s="105"/>
      <c r="F85" s="101">
        <f t="shared" si="1"/>
        <v>0</v>
      </c>
    </row>
    <row r="86" spans="1:6" ht="15">
      <c r="A86" s="12" t="s">
        <v>185</v>
      </c>
      <c r="B86" s="30" t="s">
        <v>186</v>
      </c>
      <c r="C86" s="105"/>
      <c r="D86" s="105"/>
      <c r="E86" s="105"/>
      <c r="F86" s="101">
        <f t="shared" si="1"/>
        <v>0</v>
      </c>
    </row>
    <row r="87" spans="1:6" ht="15">
      <c r="A87" s="49" t="s">
        <v>408</v>
      </c>
      <c r="B87" s="52" t="s">
        <v>187</v>
      </c>
      <c r="C87" s="105">
        <v>0</v>
      </c>
      <c r="D87" s="105"/>
      <c r="E87" s="105"/>
      <c r="F87" s="101">
        <f t="shared" si="1"/>
        <v>0</v>
      </c>
    </row>
    <row r="88" spans="1:6" ht="15">
      <c r="A88" s="12" t="s">
        <v>188</v>
      </c>
      <c r="B88" s="30" t="s">
        <v>189</v>
      </c>
      <c r="C88" s="105"/>
      <c r="D88" s="105"/>
      <c r="E88" s="105"/>
      <c r="F88" s="101">
        <f t="shared" si="1"/>
        <v>0</v>
      </c>
    </row>
    <row r="89" spans="1:6" ht="15">
      <c r="A89" s="12" t="s">
        <v>439</v>
      </c>
      <c r="B89" s="30" t="s">
        <v>190</v>
      </c>
      <c r="C89" s="105"/>
      <c r="D89" s="105"/>
      <c r="E89" s="105"/>
      <c r="F89" s="101">
        <f t="shared" si="1"/>
        <v>0</v>
      </c>
    </row>
    <row r="90" spans="1:6" ht="15">
      <c r="A90" s="12" t="s">
        <v>440</v>
      </c>
      <c r="B90" s="30" t="s">
        <v>191</v>
      </c>
      <c r="C90" s="105"/>
      <c r="D90" s="105"/>
      <c r="E90" s="105"/>
      <c r="F90" s="101">
        <f t="shared" si="1"/>
        <v>0</v>
      </c>
    </row>
    <row r="91" spans="1:6" ht="15">
      <c r="A91" s="12" t="s">
        <v>441</v>
      </c>
      <c r="B91" s="30" t="s">
        <v>192</v>
      </c>
      <c r="C91" s="105"/>
      <c r="D91" s="105"/>
      <c r="E91" s="105"/>
      <c r="F91" s="101">
        <f t="shared" si="1"/>
        <v>0</v>
      </c>
    </row>
    <row r="92" spans="1:6" ht="15">
      <c r="A92" s="12" t="s">
        <v>442</v>
      </c>
      <c r="B92" s="30" t="s">
        <v>193</v>
      </c>
      <c r="C92" s="105"/>
      <c r="D92" s="105"/>
      <c r="E92" s="105"/>
      <c r="F92" s="101">
        <f t="shared" si="1"/>
        <v>0</v>
      </c>
    </row>
    <row r="93" spans="1:6" ht="15">
      <c r="A93" s="12" t="s">
        <v>443</v>
      </c>
      <c r="B93" s="30" t="s">
        <v>194</v>
      </c>
      <c r="C93" s="105"/>
      <c r="D93" s="105"/>
      <c r="E93" s="105"/>
      <c r="F93" s="101">
        <f t="shared" si="1"/>
        <v>0</v>
      </c>
    </row>
    <row r="94" spans="1:6" ht="15">
      <c r="A94" s="12" t="s">
        <v>195</v>
      </c>
      <c r="B94" s="30" t="s">
        <v>196</v>
      </c>
      <c r="C94" s="105"/>
      <c r="D94" s="105"/>
      <c r="E94" s="105"/>
      <c r="F94" s="101">
        <f t="shared" si="1"/>
        <v>0</v>
      </c>
    </row>
    <row r="95" spans="1:6" ht="15">
      <c r="A95" s="12" t="s">
        <v>444</v>
      </c>
      <c r="B95" s="30" t="s">
        <v>197</v>
      </c>
      <c r="C95" s="105"/>
      <c r="D95" s="105"/>
      <c r="E95" s="105"/>
      <c r="F95" s="101">
        <f t="shared" si="1"/>
        <v>0</v>
      </c>
    </row>
    <row r="96" spans="1:6" ht="15">
      <c r="A96" s="49" t="s">
        <v>409</v>
      </c>
      <c r="B96" s="52" t="s">
        <v>198</v>
      </c>
      <c r="C96" s="105"/>
      <c r="D96" s="105"/>
      <c r="E96" s="105"/>
      <c r="F96" s="101">
        <f t="shared" si="1"/>
        <v>0</v>
      </c>
    </row>
    <row r="97" spans="1:6" ht="15.75">
      <c r="A97" s="56" t="s">
        <v>664</v>
      </c>
      <c r="B97" s="52"/>
      <c r="C97" s="105"/>
      <c r="D97" s="105">
        <f>D96+D87+D82</f>
        <v>0</v>
      </c>
      <c r="E97" s="105">
        <f>E96+E87+E82</f>
        <v>0</v>
      </c>
      <c r="F97" s="101">
        <f t="shared" si="1"/>
        <v>0</v>
      </c>
    </row>
    <row r="98" spans="1:6" ht="15.75">
      <c r="A98" s="35" t="s">
        <v>452</v>
      </c>
      <c r="B98" s="36" t="s">
        <v>199</v>
      </c>
      <c r="C98" s="105">
        <v>53817000</v>
      </c>
      <c r="D98" s="105">
        <f>D97+D74</f>
        <v>0</v>
      </c>
      <c r="E98" s="105">
        <f>E97+E74</f>
        <v>0</v>
      </c>
      <c r="F98" s="101">
        <f t="shared" si="1"/>
        <v>53817000</v>
      </c>
    </row>
    <row r="99" spans="1:25" ht="15">
      <c r="A99" s="12" t="s">
        <v>445</v>
      </c>
      <c r="B99" s="4" t="s">
        <v>200</v>
      </c>
      <c r="C99" s="106"/>
      <c r="D99" s="106"/>
      <c r="E99" s="106"/>
      <c r="F99" s="101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2" t="s">
        <v>202</v>
      </c>
      <c r="B100" s="4" t="s">
        <v>203</v>
      </c>
      <c r="C100" s="106"/>
      <c r="D100" s="106"/>
      <c r="E100" s="106"/>
      <c r="F100" s="101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2" t="s">
        <v>446</v>
      </c>
      <c r="B101" s="4" t="s">
        <v>204</v>
      </c>
      <c r="C101" s="106"/>
      <c r="D101" s="106"/>
      <c r="E101" s="106"/>
      <c r="F101" s="101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4" t="s">
        <v>414</v>
      </c>
      <c r="B102" s="6" t="s">
        <v>205</v>
      </c>
      <c r="C102" s="107"/>
      <c r="D102" s="107"/>
      <c r="E102" s="107"/>
      <c r="F102" s="101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447</v>
      </c>
      <c r="B103" s="4" t="s">
        <v>206</v>
      </c>
      <c r="C103" s="108"/>
      <c r="D103" s="108"/>
      <c r="E103" s="108"/>
      <c r="F103" s="101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417</v>
      </c>
      <c r="B104" s="4" t="s">
        <v>209</v>
      </c>
      <c r="C104" s="108"/>
      <c r="D104" s="108"/>
      <c r="E104" s="108"/>
      <c r="F104" s="101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2" t="s">
        <v>210</v>
      </c>
      <c r="B105" s="4" t="s">
        <v>211</v>
      </c>
      <c r="C105" s="106"/>
      <c r="D105" s="106"/>
      <c r="E105" s="106"/>
      <c r="F105" s="101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2" t="s">
        <v>448</v>
      </c>
      <c r="B106" s="4" t="s">
        <v>212</v>
      </c>
      <c r="C106" s="106"/>
      <c r="D106" s="106"/>
      <c r="E106" s="106"/>
      <c r="F106" s="101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3" t="s">
        <v>415</v>
      </c>
      <c r="B107" s="6" t="s">
        <v>213</v>
      </c>
      <c r="C107" s="109"/>
      <c r="D107" s="109"/>
      <c r="E107" s="109"/>
      <c r="F107" s="101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214</v>
      </c>
      <c r="B108" s="4" t="s">
        <v>215</v>
      </c>
      <c r="C108" s="108"/>
      <c r="D108" s="108"/>
      <c r="E108" s="108"/>
      <c r="F108" s="101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216</v>
      </c>
      <c r="B109" s="4" t="s">
        <v>217</v>
      </c>
      <c r="C109" s="108"/>
      <c r="D109" s="108"/>
      <c r="E109" s="108"/>
      <c r="F109" s="101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3" t="s">
        <v>218</v>
      </c>
      <c r="B110" s="6" t="s">
        <v>219</v>
      </c>
      <c r="C110" s="108"/>
      <c r="D110" s="108"/>
      <c r="E110" s="108"/>
      <c r="F110" s="101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220</v>
      </c>
      <c r="B111" s="4" t="s">
        <v>221</v>
      </c>
      <c r="C111" s="108"/>
      <c r="D111" s="108"/>
      <c r="E111" s="108"/>
      <c r="F111" s="101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222</v>
      </c>
      <c r="B112" s="4" t="s">
        <v>223</v>
      </c>
      <c r="C112" s="108"/>
      <c r="D112" s="108"/>
      <c r="E112" s="108"/>
      <c r="F112" s="101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224</v>
      </c>
      <c r="B113" s="4" t="s">
        <v>225</v>
      </c>
      <c r="C113" s="108"/>
      <c r="D113" s="108"/>
      <c r="E113" s="108"/>
      <c r="F113" s="101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416</v>
      </c>
      <c r="B114" s="39" t="s">
        <v>226</v>
      </c>
      <c r="C114" s="109">
        <v>0</v>
      </c>
      <c r="D114" s="109"/>
      <c r="E114" s="109"/>
      <c r="F114" s="101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227</v>
      </c>
      <c r="B115" s="4" t="s">
        <v>228</v>
      </c>
      <c r="C115" s="108"/>
      <c r="D115" s="108"/>
      <c r="E115" s="108"/>
      <c r="F115" s="101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2" t="s">
        <v>229</v>
      </c>
      <c r="B116" s="4" t="s">
        <v>230</v>
      </c>
      <c r="C116" s="106"/>
      <c r="D116" s="106"/>
      <c r="E116" s="106"/>
      <c r="F116" s="101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449</v>
      </c>
      <c r="B117" s="4" t="s">
        <v>231</v>
      </c>
      <c r="C117" s="108"/>
      <c r="D117" s="108"/>
      <c r="E117" s="108"/>
      <c r="F117" s="101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418</v>
      </c>
      <c r="B118" s="4" t="s">
        <v>232</v>
      </c>
      <c r="C118" s="108"/>
      <c r="D118" s="108"/>
      <c r="E118" s="108"/>
      <c r="F118" s="101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419</v>
      </c>
      <c r="B119" s="39" t="s">
        <v>236</v>
      </c>
      <c r="C119" s="109"/>
      <c r="D119" s="109"/>
      <c r="E119" s="109"/>
      <c r="F119" s="101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2" t="s">
        <v>237</v>
      </c>
      <c r="B120" s="4" t="s">
        <v>238</v>
      </c>
      <c r="C120" s="106"/>
      <c r="D120" s="106"/>
      <c r="E120" s="106"/>
      <c r="F120" s="101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453</v>
      </c>
      <c r="B121" s="41" t="s">
        <v>239</v>
      </c>
      <c r="C121" s="109">
        <v>0</v>
      </c>
      <c r="D121" s="109"/>
      <c r="E121" s="109"/>
      <c r="F121" s="101">
        <f t="shared" si="1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99" t="s">
        <v>489</v>
      </c>
      <c r="B122" s="46"/>
      <c r="C122" s="105">
        <v>53817000</v>
      </c>
      <c r="D122" s="105">
        <f>D121+D98</f>
        <v>0</v>
      </c>
      <c r="E122" s="105">
        <f>E121+E98</f>
        <v>0</v>
      </c>
      <c r="F122" s="101">
        <f t="shared" si="1"/>
        <v>53817000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110"/>
      <c r="D123" s="110"/>
      <c r="E123" s="110"/>
      <c r="F123" s="110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110"/>
      <c r="D124" s="110"/>
      <c r="E124" s="110"/>
      <c r="F124" s="110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110"/>
      <c r="D125" s="110"/>
      <c r="E125" s="110"/>
      <c r="F125" s="110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110"/>
      <c r="D126" s="110"/>
      <c r="E126" s="110"/>
      <c r="F126" s="110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110"/>
      <c r="D127" s="110"/>
      <c r="E127" s="110"/>
      <c r="F127" s="110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110"/>
      <c r="D128" s="110"/>
      <c r="E128" s="110"/>
      <c r="F128" s="110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110"/>
      <c r="D129" s="110"/>
      <c r="E129" s="110"/>
      <c r="F129" s="110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110"/>
      <c r="D130" s="110"/>
      <c r="E130" s="110"/>
      <c r="F130" s="110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110"/>
      <c r="D131" s="110"/>
      <c r="E131" s="110"/>
      <c r="F131" s="110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110"/>
      <c r="D132" s="110"/>
      <c r="E132" s="110"/>
      <c r="F132" s="110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110"/>
      <c r="D133" s="110"/>
      <c r="E133" s="110"/>
      <c r="F133" s="110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110"/>
      <c r="D134" s="110"/>
      <c r="E134" s="110"/>
      <c r="F134" s="110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110"/>
      <c r="D135" s="110"/>
      <c r="E135" s="110"/>
      <c r="F135" s="110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110"/>
      <c r="D136" s="110"/>
      <c r="E136" s="110"/>
      <c r="F136" s="110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110"/>
      <c r="D137" s="110"/>
      <c r="E137" s="110"/>
      <c r="F137" s="110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110"/>
      <c r="D138" s="110"/>
      <c r="E138" s="110"/>
      <c r="F138" s="110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110"/>
      <c r="D139" s="110"/>
      <c r="E139" s="110"/>
      <c r="F139" s="110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110"/>
      <c r="D140" s="110"/>
      <c r="E140" s="110"/>
      <c r="F140" s="110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110"/>
      <c r="D141" s="110"/>
      <c r="E141" s="110"/>
      <c r="F141" s="110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110"/>
      <c r="D142" s="110"/>
      <c r="E142" s="110"/>
      <c r="F142" s="110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110"/>
      <c r="D143" s="110"/>
      <c r="E143" s="110"/>
      <c r="F143" s="110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110"/>
      <c r="D144" s="110"/>
      <c r="E144" s="110"/>
      <c r="F144" s="110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110"/>
      <c r="D145" s="110"/>
      <c r="E145" s="110"/>
      <c r="F145" s="110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110"/>
      <c r="D146" s="110"/>
      <c r="E146" s="110"/>
      <c r="F146" s="110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110"/>
      <c r="D147" s="110"/>
      <c r="E147" s="110"/>
      <c r="F147" s="110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110"/>
      <c r="D148" s="110"/>
      <c r="E148" s="110"/>
      <c r="F148" s="110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110"/>
      <c r="D149" s="110"/>
      <c r="E149" s="110"/>
      <c r="F149" s="110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110"/>
      <c r="D150" s="110"/>
      <c r="E150" s="110"/>
      <c r="F150" s="110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110"/>
      <c r="D151" s="110"/>
      <c r="E151" s="110"/>
      <c r="F151" s="110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110"/>
      <c r="D152" s="110"/>
      <c r="E152" s="110"/>
      <c r="F152" s="110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110"/>
      <c r="D153" s="110"/>
      <c r="E153" s="110"/>
      <c r="F153" s="110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110"/>
      <c r="D154" s="110"/>
      <c r="E154" s="110"/>
      <c r="F154" s="110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110"/>
      <c r="D155" s="110"/>
      <c r="E155" s="110"/>
      <c r="F155" s="110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110"/>
      <c r="D156" s="110"/>
      <c r="E156" s="110"/>
      <c r="F156" s="110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110"/>
      <c r="D157" s="110"/>
      <c r="E157" s="110"/>
      <c r="F157" s="110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110"/>
      <c r="D158" s="110"/>
      <c r="E158" s="110"/>
      <c r="F158" s="110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110"/>
      <c r="D159" s="110"/>
      <c r="E159" s="110"/>
      <c r="F159" s="110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110"/>
      <c r="D160" s="110"/>
      <c r="E160" s="110"/>
      <c r="F160" s="110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110"/>
      <c r="D161" s="110"/>
      <c r="E161" s="110"/>
      <c r="F161" s="110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110"/>
      <c r="D162" s="110"/>
      <c r="E162" s="110"/>
      <c r="F162" s="110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110"/>
      <c r="D163" s="110"/>
      <c r="E163" s="110"/>
      <c r="F163" s="110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110"/>
      <c r="D164" s="110"/>
      <c r="E164" s="110"/>
      <c r="F164" s="110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110"/>
      <c r="D165" s="110"/>
      <c r="E165" s="110"/>
      <c r="F165" s="110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110"/>
      <c r="D166" s="110"/>
      <c r="E166" s="110"/>
      <c r="F166" s="110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110"/>
      <c r="D167" s="110"/>
      <c r="E167" s="110"/>
      <c r="F167" s="110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110"/>
      <c r="D168" s="110"/>
      <c r="E168" s="110"/>
      <c r="F168" s="110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110"/>
      <c r="D169" s="110"/>
      <c r="E169" s="110"/>
      <c r="F169" s="110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110"/>
      <c r="D170" s="110"/>
      <c r="E170" s="110"/>
      <c r="F170" s="110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110"/>
      <c r="D171" s="110"/>
      <c r="E171" s="110"/>
      <c r="F171" s="110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 horizontalCentered="1"/>
  <pageMargins left="0.2362204724409449" right="0.1968503937007874" top="0.35433070866141736" bottom="0.3937007874015748" header="0.15748031496062992" footer="0.15748031496062992"/>
  <pageSetup fitToHeight="1" fitToWidth="1" horizontalDpi="300" verticalDpi="300" orientation="portrait" paperSize="9" scale="43" r:id="rId1"/>
  <headerFooter alignWithMargins="0">
    <oddHeader>&amp;R6.sz.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171"/>
  <sheetViews>
    <sheetView zoomScale="80" zoomScaleNormal="80" zoomScalePageLayoutView="0" workbookViewId="0" topLeftCell="A1">
      <pane xSplit="2" ySplit="5" topLeftCell="C9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D5" sqref="D5:D122"/>
    </sheetView>
  </sheetViews>
  <sheetFormatPr defaultColWidth="9.140625" defaultRowHeight="15"/>
  <cols>
    <col min="1" max="1" width="98.00390625" style="0" bestFit="1" customWidth="1"/>
    <col min="3" max="3" width="17.140625" style="170" customWidth="1"/>
    <col min="4" max="4" width="20.140625" style="170" customWidth="1"/>
    <col min="5" max="5" width="18.8515625" style="170" customWidth="1"/>
    <col min="6" max="6" width="15.7109375" style="170" customWidth="1"/>
  </cols>
  <sheetData>
    <row r="1" spans="1:6" ht="20.25" customHeight="1">
      <c r="A1" s="178" t="s">
        <v>386</v>
      </c>
      <c r="B1" s="179"/>
      <c r="C1" s="179"/>
      <c r="D1" s="179"/>
      <c r="E1" s="179"/>
      <c r="F1" s="180"/>
    </row>
    <row r="2" spans="1:6" ht="19.5" customHeight="1">
      <c r="A2" s="182" t="s">
        <v>536</v>
      </c>
      <c r="B2" s="179"/>
      <c r="C2" s="179"/>
      <c r="D2" s="179"/>
      <c r="E2" s="179"/>
      <c r="F2" s="180"/>
    </row>
    <row r="3" ht="18">
      <c r="A3" s="94"/>
    </row>
    <row r="4" ht="15">
      <c r="A4" s="95" t="s">
        <v>682</v>
      </c>
    </row>
    <row r="5" spans="1:6" ht="45">
      <c r="A5" s="1" t="s">
        <v>29</v>
      </c>
      <c r="B5" s="2" t="s">
        <v>30</v>
      </c>
      <c r="C5" s="104" t="s">
        <v>539</v>
      </c>
      <c r="D5" s="104" t="s">
        <v>717</v>
      </c>
      <c r="E5" s="104" t="s">
        <v>665</v>
      </c>
      <c r="F5" s="112" t="s">
        <v>647</v>
      </c>
    </row>
    <row r="6" spans="1:6" ht="15">
      <c r="A6" s="28" t="s">
        <v>31</v>
      </c>
      <c r="B6" s="29" t="s">
        <v>32</v>
      </c>
      <c r="C6" s="105"/>
      <c r="D6" s="105">
        <v>17570000</v>
      </c>
      <c r="E6" s="105"/>
      <c r="F6" s="171">
        <f aca="true" t="shared" si="0" ref="F6:F37">E6+D6+C6</f>
        <v>17570000</v>
      </c>
    </row>
    <row r="7" spans="1:6" ht="15">
      <c r="A7" s="28" t="s">
        <v>33</v>
      </c>
      <c r="B7" s="30" t="s">
        <v>34</v>
      </c>
      <c r="C7" s="105"/>
      <c r="D7" s="105"/>
      <c r="E7" s="105"/>
      <c r="F7" s="171">
        <f t="shared" si="0"/>
        <v>0</v>
      </c>
    </row>
    <row r="8" spans="1:6" ht="15">
      <c r="A8" s="28" t="s">
        <v>35</v>
      </c>
      <c r="B8" s="30" t="s">
        <v>36</v>
      </c>
      <c r="C8" s="105"/>
      <c r="D8" s="105">
        <v>788000</v>
      </c>
      <c r="E8" s="105"/>
      <c r="F8" s="171">
        <f t="shared" si="0"/>
        <v>788000</v>
      </c>
    </row>
    <row r="9" spans="1:6" ht="15">
      <c r="A9" s="31" t="s">
        <v>37</v>
      </c>
      <c r="B9" s="30" t="s">
        <v>38</v>
      </c>
      <c r="C9" s="105"/>
      <c r="D9" s="105">
        <v>224000</v>
      </c>
      <c r="E9" s="105"/>
      <c r="F9" s="171">
        <f t="shared" si="0"/>
        <v>224000</v>
      </c>
    </row>
    <row r="10" spans="1:6" ht="15">
      <c r="A10" s="31" t="s">
        <v>39</v>
      </c>
      <c r="B10" s="30" t="s">
        <v>40</v>
      </c>
      <c r="C10" s="105"/>
      <c r="D10" s="105"/>
      <c r="E10" s="105"/>
      <c r="F10" s="171">
        <f t="shared" si="0"/>
        <v>0</v>
      </c>
    </row>
    <row r="11" spans="1:6" ht="15">
      <c r="A11" s="31" t="s">
        <v>74</v>
      </c>
      <c r="B11" s="30" t="s">
        <v>75</v>
      </c>
      <c r="C11" s="105"/>
      <c r="D11" s="105"/>
      <c r="E11" s="105"/>
      <c r="F11" s="171">
        <f t="shared" si="0"/>
        <v>0</v>
      </c>
    </row>
    <row r="12" spans="1:6" ht="15">
      <c r="A12" s="31" t="s">
        <v>76</v>
      </c>
      <c r="B12" s="30" t="s">
        <v>77</v>
      </c>
      <c r="C12" s="105"/>
      <c r="D12" s="105">
        <v>1110000</v>
      </c>
      <c r="E12" s="105"/>
      <c r="F12" s="171">
        <f t="shared" si="0"/>
        <v>1110000</v>
      </c>
    </row>
    <row r="13" spans="1:6" ht="15">
      <c r="A13" s="31" t="s">
        <v>78</v>
      </c>
      <c r="B13" s="30" t="s">
        <v>79</v>
      </c>
      <c r="C13" s="105"/>
      <c r="D13" s="105"/>
      <c r="E13" s="105"/>
      <c r="F13" s="171">
        <f t="shared" si="0"/>
        <v>0</v>
      </c>
    </row>
    <row r="14" spans="1:6" ht="15">
      <c r="A14" s="4" t="s">
        <v>80</v>
      </c>
      <c r="B14" s="30" t="s">
        <v>81</v>
      </c>
      <c r="C14" s="105"/>
      <c r="D14" s="105">
        <v>139000</v>
      </c>
      <c r="E14" s="105"/>
      <c r="F14" s="171">
        <f t="shared" si="0"/>
        <v>139000</v>
      </c>
    </row>
    <row r="15" spans="1:6" ht="15">
      <c r="A15" s="4" t="s">
        <v>82</v>
      </c>
      <c r="B15" s="30" t="s">
        <v>83</v>
      </c>
      <c r="C15" s="105"/>
      <c r="D15" s="105">
        <v>58000</v>
      </c>
      <c r="E15" s="105"/>
      <c r="F15" s="171">
        <f t="shared" si="0"/>
        <v>58000</v>
      </c>
    </row>
    <row r="16" spans="1:6" ht="15">
      <c r="A16" s="4" t="s">
        <v>84</v>
      </c>
      <c r="B16" s="30" t="s">
        <v>85</v>
      </c>
      <c r="C16" s="105"/>
      <c r="D16" s="105"/>
      <c r="E16" s="105"/>
      <c r="F16" s="171">
        <f t="shared" si="0"/>
        <v>0</v>
      </c>
    </row>
    <row r="17" spans="1:6" ht="15">
      <c r="A17" s="4" t="s">
        <v>86</v>
      </c>
      <c r="B17" s="30" t="s">
        <v>87</v>
      </c>
      <c r="C17" s="105"/>
      <c r="D17" s="105"/>
      <c r="E17" s="105"/>
      <c r="F17" s="171">
        <f t="shared" si="0"/>
        <v>0</v>
      </c>
    </row>
    <row r="18" spans="1:6" ht="15">
      <c r="A18" s="4" t="s">
        <v>420</v>
      </c>
      <c r="B18" s="30" t="s">
        <v>88</v>
      </c>
      <c r="C18" s="105"/>
      <c r="D18" s="105">
        <v>100000</v>
      </c>
      <c r="E18" s="105"/>
      <c r="F18" s="171">
        <f t="shared" si="0"/>
        <v>100000</v>
      </c>
    </row>
    <row r="19" spans="1:6" ht="15">
      <c r="A19" s="32" t="s">
        <v>362</v>
      </c>
      <c r="B19" s="33" t="s">
        <v>89</v>
      </c>
      <c r="C19" s="105">
        <f>SUM(C6:C18)</f>
        <v>0</v>
      </c>
      <c r="D19" s="105">
        <v>19989000</v>
      </c>
      <c r="E19" s="105">
        <f>SUM(E6:E18)</f>
        <v>0</v>
      </c>
      <c r="F19" s="171">
        <f t="shared" si="0"/>
        <v>19989000</v>
      </c>
    </row>
    <row r="20" spans="1:6" ht="15">
      <c r="A20" s="4" t="s">
        <v>90</v>
      </c>
      <c r="B20" s="30" t="s">
        <v>91</v>
      </c>
      <c r="C20" s="105"/>
      <c r="D20" s="105">
        <v>50000</v>
      </c>
      <c r="E20" s="105"/>
      <c r="F20" s="171">
        <f t="shared" si="0"/>
        <v>50000</v>
      </c>
    </row>
    <row r="21" spans="1:6" ht="15">
      <c r="A21" s="4" t="s">
        <v>92</v>
      </c>
      <c r="B21" s="30" t="s">
        <v>93</v>
      </c>
      <c r="C21" s="105"/>
      <c r="D21" s="105"/>
      <c r="E21" s="105"/>
      <c r="F21" s="171">
        <f t="shared" si="0"/>
        <v>0</v>
      </c>
    </row>
    <row r="22" spans="1:6" ht="15">
      <c r="A22" s="5" t="s">
        <v>94</v>
      </c>
      <c r="B22" s="30" t="s">
        <v>95</v>
      </c>
      <c r="C22" s="105"/>
      <c r="D22" s="105"/>
      <c r="E22" s="105"/>
      <c r="F22" s="171">
        <f t="shared" si="0"/>
        <v>0</v>
      </c>
    </row>
    <row r="23" spans="1:6" ht="15">
      <c r="A23" s="6" t="s">
        <v>363</v>
      </c>
      <c r="B23" s="33" t="s">
        <v>96</v>
      </c>
      <c r="C23" s="105">
        <f>SUM(C20:C22)</f>
        <v>0</v>
      </c>
      <c r="D23" s="105">
        <v>50000</v>
      </c>
      <c r="E23" s="105">
        <f>SUM(E20:E22)</f>
        <v>0</v>
      </c>
      <c r="F23" s="171">
        <f t="shared" si="0"/>
        <v>50000</v>
      </c>
    </row>
    <row r="24" spans="1:6" ht="15">
      <c r="A24" s="51" t="s">
        <v>450</v>
      </c>
      <c r="B24" s="52" t="s">
        <v>97</v>
      </c>
      <c r="C24" s="105">
        <f>C23+C19</f>
        <v>0</v>
      </c>
      <c r="D24" s="105">
        <v>20039000</v>
      </c>
      <c r="E24" s="105"/>
      <c r="F24" s="171">
        <f t="shared" si="0"/>
        <v>20039000</v>
      </c>
    </row>
    <row r="25" spans="1:6" ht="15">
      <c r="A25" s="39" t="s">
        <v>421</v>
      </c>
      <c r="B25" s="52" t="s">
        <v>98</v>
      </c>
      <c r="C25" s="105"/>
      <c r="D25" s="105">
        <v>5519000</v>
      </c>
      <c r="E25" s="105"/>
      <c r="F25" s="171">
        <f t="shared" si="0"/>
        <v>5519000</v>
      </c>
    </row>
    <row r="26" spans="1:6" ht="15">
      <c r="A26" s="4" t="s">
        <v>99</v>
      </c>
      <c r="B26" s="30" t="s">
        <v>100</v>
      </c>
      <c r="C26" s="105"/>
      <c r="D26" s="105">
        <v>361000</v>
      </c>
      <c r="E26" s="105"/>
      <c r="F26" s="171">
        <f t="shared" si="0"/>
        <v>361000</v>
      </c>
    </row>
    <row r="27" spans="1:6" ht="15">
      <c r="A27" s="4" t="s">
        <v>101</v>
      </c>
      <c r="B27" s="30" t="s">
        <v>102</v>
      </c>
      <c r="C27" s="105"/>
      <c r="D27" s="105">
        <v>3415000</v>
      </c>
      <c r="E27" s="105"/>
      <c r="F27" s="171">
        <f t="shared" si="0"/>
        <v>3415000</v>
      </c>
    </row>
    <row r="28" spans="1:6" ht="15">
      <c r="A28" s="4" t="s">
        <v>103</v>
      </c>
      <c r="B28" s="30" t="s">
        <v>104</v>
      </c>
      <c r="C28" s="105"/>
      <c r="D28" s="105"/>
      <c r="E28" s="105"/>
      <c r="F28" s="171">
        <f t="shared" si="0"/>
        <v>0</v>
      </c>
    </row>
    <row r="29" spans="1:6" ht="15">
      <c r="A29" s="6" t="s">
        <v>364</v>
      </c>
      <c r="B29" s="33" t="s">
        <v>105</v>
      </c>
      <c r="C29" s="105">
        <f>SUM(C26:C28)</f>
        <v>0</v>
      </c>
      <c r="D29" s="105">
        <v>3776000</v>
      </c>
      <c r="E29" s="105">
        <f>SUM(E26:E28)</f>
        <v>0</v>
      </c>
      <c r="F29" s="171">
        <f t="shared" si="0"/>
        <v>3776000</v>
      </c>
    </row>
    <row r="30" spans="1:6" ht="15">
      <c r="A30" s="4" t="s">
        <v>106</v>
      </c>
      <c r="B30" s="30" t="s">
        <v>107</v>
      </c>
      <c r="C30" s="105"/>
      <c r="D30" s="105">
        <v>120000</v>
      </c>
      <c r="E30" s="105"/>
      <c r="F30" s="171">
        <f t="shared" si="0"/>
        <v>120000</v>
      </c>
    </row>
    <row r="31" spans="1:6" ht="15">
      <c r="A31" s="4" t="s">
        <v>108</v>
      </c>
      <c r="B31" s="30" t="s">
        <v>109</v>
      </c>
      <c r="C31" s="105"/>
      <c r="D31" s="105">
        <v>72000</v>
      </c>
      <c r="E31" s="105"/>
      <c r="F31" s="171">
        <f t="shared" si="0"/>
        <v>72000</v>
      </c>
    </row>
    <row r="32" spans="1:6" ht="15" customHeight="1">
      <c r="A32" s="6" t="s">
        <v>451</v>
      </c>
      <c r="B32" s="33" t="s">
        <v>110</v>
      </c>
      <c r="C32" s="105">
        <f>C31+C30</f>
        <v>0</v>
      </c>
      <c r="D32" s="105">
        <v>192000</v>
      </c>
      <c r="E32" s="105">
        <f>E31+E30</f>
        <v>0</v>
      </c>
      <c r="F32" s="171">
        <f t="shared" si="0"/>
        <v>192000</v>
      </c>
    </row>
    <row r="33" spans="1:6" ht="15">
      <c r="A33" s="4" t="s">
        <v>111</v>
      </c>
      <c r="B33" s="30" t="s">
        <v>112</v>
      </c>
      <c r="C33" s="105"/>
      <c r="D33" s="105">
        <v>3745000</v>
      </c>
      <c r="E33" s="105"/>
      <c r="F33" s="171">
        <f t="shared" si="0"/>
        <v>3745000</v>
      </c>
    </row>
    <row r="34" spans="1:6" ht="15">
      <c r="A34" s="4" t="s">
        <v>113</v>
      </c>
      <c r="B34" s="30" t="s">
        <v>114</v>
      </c>
      <c r="C34" s="105"/>
      <c r="D34" s="105"/>
      <c r="E34" s="105"/>
      <c r="F34" s="171">
        <f t="shared" si="0"/>
        <v>0</v>
      </c>
    </row>
    <row r="35" spans="1:6" ht="15">
      <c r="A35" s="4" t="s">
        <v>422</v>
      </c>
      <c r="B35" s="30" t="s">
        <v>115</v>
      </c>
      <c r="C35" s="105"/>
      <c r="D35" s="105">
        <v>141000</v>
      </c>
      <c r="E35" s="105"/>
      <c r="F35" s="171">
        <f t="shared" si="0"/>
        <v>141000</v>
      </c>
    </row>
    <row r="36" spans="1:6" ht="15">
      <c r="A36" s="4" t="s">
        <v>116</v>
      </c>
      <c r="B36" s="30" t="s">
        <v>117</v>
      </c>
      <c r="C36" s="105"/>
      <c r="D36" s="105">
        <v>500000</v>
      </c>
      <c r="E36" s="105"/>
      <c r="F36" s="171">
        <f t="shared" si="0"/>
        <v>500000</v>
      </c>
    </row>
    <row r="37" spans="1:6" ht="15">
      <c r="A37" s="9" t="s">
        <v>423</v>
      </c>
      <c r="B37" s="30" t="s">
        <v>118</v>
      </c>
      <c r="C37" s="105"/>
      <c r="D37" s="105"/>
      <c r="E37" s="105"/>
      <c r="F37" s="171">
        <f t="shared" si="0"/>
        <v>0</v>
      </c>
    </row>
    <row r="38" spans="1:6" ht="15">
      <c r="A38" s="5" t="s">
        <v>119</v>
      </c>
      <c r="B38" s="30" t="s">
        <v>120</v>
      </c>
      <c r="C38" s="105"/>
      <c r="D38" s="105"/>
      <c r="E38" s="105"/>
      <c r="F38" s="171">
        <f aca="true" t="shared" si="1" ref="F38:F69">E38+D38+C38</f>
        <v>0</v>
      </c>
    </row>
    <row r="39" spans="1:6" ht="15">
      <c r="A39" s="4" t="s">
        <v>424</v>
      </c>
      <c r="B39" s="30" t="s">
        <v>121</v>
      </c>
      <c r="C39" s="105"/>
      <c r="D39" s="105">
        <v>2053000</v>
      </c>
      <c r="E39" s="105"/>
      <c r="F39" s="171">
        <f t="shared" si="1"/>
        <v>2053000</v>
      </c>
    </row>
    <row r="40" spans="1:6" ht="15">
      <c r="A40" s="6" t="s">
        <v>365</v>
      </c>
      <c r="B40" s="33" t="s">
        <v>122</v>
      </c>
      <c r="C40" s="105">
        <f>SUM(C33:C39)</f>
        <v>0</v>
      </c>
      <c r="D40" s="105">
        <v>6439000</v>
      </c>
      <c r="E40" s="105">
        <f>SUM(E33:E39)</f>
        <v>0</v>
      </c>
      <c r="F40" s="171">
        <f t="shared" si="1"/>
        <v>6439000</v>
      </c>
    </row>
    <row r="41" spans="1:6" ht="15">
      <c r="A41" s="4" t="s">
        <v>123</v>
      </c>
      <c r="B41" s="30" t="s">
        <v>124</v>
      </c>
      <c r="C41" s="105"/>
      <c r="D41" s="105">
        <v>120000</v>
      </c>
      <c r="E41" s="105"/>
      <c r="F41" s="171">
        <f t="shared" si="1"/>
        <v>120000</v>
      </c>
    </row>
    <row r="42" spans="1:6" ht="15">
      <c r="A42" s="4" t="s">
        <v>125</v>
      </c>
      <c r="B42" s="30" t="s">
        <v>126</v>
      </c>
      <c r="C42" s="105"/>
      <c r="D42" s="105"/>
      <c r="E42" s="105"/>
      <c r="F42" s="171">
        <f t="shared" si="1"/>
        <v>0</v>
      </c>
    </row>
    <row r="43" spans="1:6" ht="15">
      <c r="A43" s="6" t="s">
        <v>366</v>
      </c>
      <c r="B43" s="33" t="s">
        <v>127</v>
      </c>
      <c r="C43" s="105">
        <f>C42+C41</f>
        <v>0</v>
      </c>
      <c r="D43" s="105">
        <v>120000</v>
      </c>
      <c r="E43" s="105">
        <f>E42+E41</f>
        <v>0</v>
      </c>
      <c r="F43" s="171">
        <f t="shared" si="1"/>
        <v>120000</v>
      </c>
    </row>
    <row r="44" spans="1:6" ht="15">
      <c r="A44" s="4" t="s">
        <v>128</v>
      </c>
      <c r="B44" s="30" t="s">
        <v>129</v>
      </c>
      <c r="C44" s="105"/>
      <c r="D44" s="105">
        <v>2080000</v>
      </c>
      <c r="E44" s="105"/>
      <c r="F44" s="171">
        <f t="shared" si="1"/>
        <v>2080000</v>
      </c>
    </row>
    <row r="45" spans="1:6" ht="15">
      <c r="A45" s="4" t="s">
        <v>130</v>
      </c>
      <c r="B45" s="30" t="s">
        <v>131</v>
      </c>
      <c r="C45" s="105"/>
      <c r="D45" s="105">
        <v>33000</v>
      </c>
      <c r="E45" s="105"/>
      <c r="F45" s="171">
        <f t="shared" si="1"/>
        <v>33000</v>
      </c>
    </row>
    <row r="46" spans="1:6" ht="15">
      <c r="A46" s="4" t="s">
        <v>425</v>
      </c>
      <c r="B46" s="30" t="s">
        <v>132</v>
      </c>
      <c r="C46" s="105"/>
      <c r="D46" s="105">
        <v>27000</v>
      </c>
      <c r="E46" s="105"/>
      <c r="F46" s="171">
        <f t="shared" si="1"/>
        <v>27000</v>
      </c>
    </row>
    <row r="47" spans="1:6" ht="15">
      <c r="A47" s="4" t="s">
        <v>426</v>
      </c>
      <c r="B47" s="30" t="s">
        <v>133</v>
      </c>
      <c r="C47" s="105"/>
      <c r="D47" s="105"/>
      <c r="E47" s="105"/>
      <c r="F47" s="171">
        <f t="shared" si="1"/>
        <v>0</v>
      </c>
    </row>
    <row r="48" spans="1:6" ht="15">
      <c r="A48" s="4" t="s">
        <v>134</v>
      </c>
      <c r="B48" s="30" t="s">
        <v>135</v>
      </c>
      <c r="C48" s="105"/>
      <c r="D48" s="105">
        <v>177000</v>
      </c>
      <c r="E48" s="105"/>
      <c r="F48" s="171">
        <f t="shared" si="1"/>
        <v>177000</v>
      </c>
    </row>
    <row r="49" spans="1:6" ht="15">
      <c r="A49" s="6" t="s">
        <v>367</v>
      </c>
      <c r="B49" s="33" t="s">
        <v>136</v>
      </c>
      <c r="C49" s="105">
        <f>SUM(C44:C48)</f>
        <v>0</v>
      </c>
      <c r="D49" s="105">
        <v>2317000</v>
      </c>
      <c r="E49" s="105">
        <f>SUM(E44:E48)</f>
        <v>0</v>
      </c>
      <c r="F49" s="171">
        <f t="shared" si="1"/>
        <v>2317000</v>
      </c>
    </row>
    <row r="50" spans="1:6" ht="15">
      <c r="A50" s="39" t="s">
        <v>368</v>
      </c>
      <c r="B50" s="52" t="s">
        <v>137</v>
      </c>
      <c r="C50" s="105">
        <f>C49+C43+C40+C32+C29</f>
        <v>0</v>
      </c>
      <c r="D50" s="105">
        <v>12844000</v>
      </c>
      <c r="E50" s="105">
        <f>E49+E43+E40+E32+E29</f>
        <v>0</v>
      </c>
      <c r="F50" s="171">
        <f t="shared" si="1"/>
        <v>12844000</v>
      </c>
    </row>
    <row r="51" spans="1:6" ht="15">
      <c r="A51" s="12" t="s">
        <v>138</v>
      </c>
      <c r="B51" s="30" t="s">
        <v>139</v>
      </c>
      <c r="C51" s="105"/>
      <c r="D51" s="105"/>
      <c r="E51" s="105"/>
      <c r="F51" s="171">
        <f t="shared" si="1"/>
        <v>0</v>
      </c>
    </row>
    <row r="52" spans="1:6" ht="15">
      <c r="A52" s="12" t="s">
        <v>369</v>
      </c>
      <c r="B52" s="30" t="s">
        <v>140</v>
      </c>
      <c r="C52" s="105"/>
      <c r="D52" s="105"/>
      <c r="E52" s="105"/>
      <c r="F52" s="171">
        <f t="shared" si="1"/>
        <v>0</v>
      </c>
    </row>
    <row r="53" spans="1:6" ht="15">
      <c r="A53" s="16" t="s">
        <v>427</v>
      </c>
      <c r="B53" s="30" t="s">
        <v>141</v>
      </c>
      <c r="C53" s="105"/>
      <c r="D53" s="105"/>
      <c r="E53" s="105"/>
      <c r="F53" s="171">
        <f t="shared" si="1"/>
        <v>0</v>
      </c>
    </row>
    <row r="54" spans="1:6" ht="15">
      <c r="A54" s="16" t="s">
        <v>428</v>
      </c>
      <c r="B54" s="30" t="s">
        <v>142</v>
      </c>
      <c r="C54" s="105"/>
      <c r="D54" s="105"/>
      <c r="E54" s="105"/>
      <c r="F54" s="171">
        <f t="shared" si="1"/>
        <v>0</v>
      </c>
    </row>
    <row r="55" spans="1:6" ht="15">
      <c r="A55" s="16" t="s">
        <v>429</v>
      </c>
      <c r="B55" s="30" t="s">
        <v>143</v>
      </c>
      <c r="C55" s="105"/>
      <c r="D55" s="105"/>
      <c r="E55" s="105"/>
      <c r="F55" s="171">
        <f t="shared" si="1"/>
        <v>0</v>
      </c>
    </row>
    <row r="56" spans="1:6" ht="15">
      <c r="A56" s="12" t="s">
        <v>430</v>
      </c>
      <c r="B56" s="30" t="s">
        <v>144</v>
      </c>
      <c r="C56" s="105"/>
      <c r="D56" s="105"/>
      <c r="E56" s="105"/>
      <c r="F56" s="171">
        <f t="shared" si="1"/>
        <v>0</v>
      </c>
    </row>
    <row r="57" spans="1:6" ht="15">
      <c r="A57" s="12" t="s">
        <v>431</v>
      </c>
      <c r="B57" s="30" t="s">
        <v>145</v>
      </c>
      <c r="C57" s="105"/>
      <c r="D57" s="105"/>
      <c r="E57" s="105"/>
      <c r="F57" s="171">
        <f t="shared" si="1"/>
        <v>0</v>
      </c>
    </row>
    <row r="58" spans="1:6" ht="15">
      <c r="A58" s="12" t="s">
        <v>432</v>
      </c>
      <c r="B58" s="30" t="s">
        <v>146</v>
      </c>
      <c r="C58" s="105"/>
      <c r="D58" s="105"/>
      <c r="E58" s="105"/>
      <c r="F58" s="171">
        <f t="shared" si="1"/>
        <v>0</v>
      </c>
    </row>
    <row r="59" spans="1:6" ht="15">
      <c r="A59" s="49" t="s">
        <v>399</v>
      </c>
      <c r="B59" s="52" t="s">
        <v>147</v>
      </c>
      <c r="C59" s="105"/>
      <c r="D59" s="105">
        <v>0</v>
      </c>
      <c r="E59" s="105"/>
      <c r="F59" s="171">
        <f t="shared" si="1"/>
        <v>0</v>
      </c>
    </row>
    <row r="60" spans="1:6" ht="15">
      <c r="A60" s="11" t="s">
        <v>433</v>
      </c>
      <c r="B60" s="30" t="s">
        <v>148</v>
      </c>
      <c r="C60" s="105"/>
      <c r="D60" s="105"/>
      <c r="E60" s="105"/>
      <c r="F60" s="171">
        <f t="shared" si="1"/>
        <v>0</v>
      </c>
    </row>
    <row r="61" spans="1:6" ht="15">
      <c r="A61" s="11" t="s">
        <v>149</v>
      </c>
      <c r="B61" s="30" t="s">
        <v>150</v>
      </c>
      <c r="C61" s="105"/>
      <c r="D61" s="105"/>
      <c r="E61" s="105"/>
      <c r="F61" s="171">
        <f t="shared" si="1"/>
        <v>0</v>
      </c>
    </row>
    <row r="62" spans="1:6" ht="15">
      <c r="A62" s="11" t="s">
        <v>151</v>
      </c>
      <c r="B62" s="30" t="s">
        <v>152</v>
      </c>
      <c r="C62" s="105"/>
      <c r="D62" s="105"/>
      <c r="E62" s="105"/>
      <c r="F62" s="171">
        <f t="shared" si="1"/>
        <v>0</v>
      </c>
    </row>
    <row r="63" spans="1:6" ht="15">
      <c r="A63" s="11" t="s">
        <v>400</v>
      </c>
      <c r="B63" s="30" t="s">
        <v>153</v>
      </c>
      <c r="C63" s="105"/>
      <c r="D63" s="105"/>
      <c r="E63" s="105"/>
      <c r="F63" s="171">
        <f t="shared" si="1"/>
        <v>0</v>
      </c>
    </row>
    <row r="64" spans="1:6" ht="15">
      <c r="A64" s="11" t="s">
        <v>434</v>
      </c>
      <c r="B64" s="30" t="s">
        <v>154</v>
      </c>
      <c r="C64" s="105"/>
      <c r="D64" s="105"/>
      <c r="E64" s="105"/>
      <c r="F64" s="171">
        <f t="shared" si="1"/>
        <v>0</v>
      </c>
    </row>
    <row r="65" spans="1:6" ht="15">
      <c r="A65" s="11" t="s">
        <v>402</v>
      </c>
      <c r="B65" s="30" t="s">
        <v>155</v>
      </c>
      <c r="C65" s="105"/>
      <c r="D65" s="105"/>
      <c r="E65" s="105"/>
      <c r="F65" s="171">
        <f t="shared" si="1"/>
        <v>0</v>
      </c>
    </row>
    <row r="66" spans="1:6" ht="15">
      <c r="A66" s="11" t="s">
        <v>435</v>
      </c>
      <c r="B66" s="30" t="s">
        <v>156</v>
      </c>
      <c r="C66" s="105"/>
      <c r="D66" s="105"/>
      <c r="E66" s="105"/>
      <c r="F66" s="171">
        <f t="shared" si="1"/>
        <v>0</v>
      </c>
    </row>
    <row r="67" spans="1:6" ht="15">
      <c r="A67" s="11" t="s">
        <v>436</v>
      </c>
      <c r="B67" s="30" t="s">
        <v>157</v>
      </c>
      <c r="C67" s="105"/>
      <c r="D67" s="105"/>
      <c r="E67" s="105"/>
      <c r="F67" s="171">
        <f t="shared" si="1"/>
        <v>0</v>
      </c>
    </row>
    <row r="68" spans="1:6" ht="15">
      <c r="A68" s="11" t="s">
        <v>158</v>
      </c>
      <c r="B68" s="30" t="s">
        <v>159</v>
      </c>
      <c r="C68" s="105"/>
      <c r="D68" s="105"/>
      <c r="E68" s="105"/>
      <c r="F68" s="171">
        <f t="shared" si="1"/>
        <v>0</v>
      </c>
    </row>
    <row r="69" spans="1:6" ht="15">
      <c r="A69" s="19" t="s">
        <v>160</v>
      </c>
      <c r="B69" s="30" t="s">
        <v>161</v>
      </c>
      <c r="C69" s="105"/>
      <c r="D69" s="105"/>
      <c r="E69" s="105"/>
      <c r="F69" s="171">
        <f t="shared" si="1"/>
        <v>0</v>
      </c>
    </row>
    <row r="70" spans="1:6" ht="15">
      <c r="A70" s="11" t="s">
        <v>437</v>
      </c>
      <c r="B70" s="30" t="s">
        <v>162</v>
      </c>
      <c r="C70" s="105"/>
      <c r="D70" s="105"/>
      <c r="E70" s="105"/>
      <c r="F70" s="171">
        <f aca="true" t="shared" si="2" ref="F70:F101">E70+D70+C70</f>
        <v>0</v>
      </c>
    </row>
    <row r="71" spans="1:6" ht="15">
      <c r="A71" s="19" t="s">
        <v>626</v>
      </c>
      <c r="B71" s="30" t="s">
        <v>163</v>
      </c>
      <c r="C71" s="105"/>
      <c r="D71" s="105"/>
      <c r="E71" s="105"/>
      <c r="F71" s="171">
        <f t="shared" si="2"/>
        <v>0</v>
      </c>
    </row>
    <row r="72" spans="1:6" ht="15">
      <c r="A72" s="19" t="s">
        <v>627</v>
      </c>
      <c r="B72" s="30" t="s">
        <v>163</v>
      </c>
      <c r="C72" s="105"/>
      <c r="D72" s="105"/>
      <c r="E72" s="105"/>
      <c r="F72" s="171">
        <f t="shared" si="2"/>
        <v>0</v>
      </c>
    </row>
    <row r="73" spans="1:6" ht="15">
      <c r="A73" s="49" t="s">
        <v>405</v>
      </c>
      <c r="B73" s="52" t="s">
        <v>164</v>
      </c>
      <c r="C73" s="105"/>
      <c r="D73" s="105">
        <v>0</v>
      </c>
      <c r="E73" s="105"/>
      <c r="F73" s="171">
        <f t="shared" si="2"/>
        <v>0</v>
      </c>
    </row>
    <row r="74" spans="1:6" ht="15.75">
      <c r="A74" s="56" t="s">
        <v>663</v>
      </c>
      <c r="B74" s="52"/>
      <c r="C74" s="105">
        <f>C73+C59+C50+C25+C24</f>
        <v>0</v>
      </c>
      <c r="D74" s="105">
        <v>38402000</v>
      </c>
      <c r="E74" s="105">
        <f>E73+E59+E50+E25+E24</f>
        <v>0</v>
      </c>
      <c r="F74" s="171">
        <f t="shared" si="2"/>
        <v>38402000</v>
      </c>
    </row>
    <row r="75" spans="1:6" ht="15">
      <c r="A75" s="34" t="s">
        <v>165</v>
      </c>
      <c r="B75" s="30" t="s">
        <v>166</v>
      </c>
      <c r="C75" s="105"/>
      <c r="D75" s="105"/>
      <c r="E75" s="105"/>
      <c r="F75" s="171">
        <f t="shared" si="2"/>
        <v>0</v>
      </c>
    </row>
    <row r="76" spans="1:6" ht="15">
      <c r="A76" s="34" t="s">
        <v>438</v>
      </c>
      <c r="B76" s="30" t="s">
        <v>167</v>
      </c>
      <c r="C76" s="105"/>
      <c r="D76" s="105">
        <v>554000</v>
      </c>
      <c r="E76" s="105"/>
      <c r="F76" s="171">
        <f t="shared" si="2"/>
        <v>554000</v>
      </c>
    </row>
    <row r="77" spans="1:6" ht="15">
      <c r="A77" s="34" t="s">
        <v>168</v>
      </c>
      <c r="B77" s="30" t="s">
        <v>169</v>
      </c>
      <c r="C77" s="105"/>
      <c r="D77" s="105"/>
      <c r="E77" s="105"/>
      <c r="F77" s="171">
        <f t="shared" si="2"/>
        <v>0</v>
      </c>
    </row>
    <row r="78" spans="1:6" ht="15">
      <c r="A78" s="34" t="s">
        <v>170</v>
      </c>
      <c r="B78" s="30" t="s">
        <v>171</v>
      </c>
      <c r="C78" s="105"/>
      <c r="D78" s="105">
        <v>104000</v>
      </c>
      <c r="E78" s="105"/>
      <c r="F78" s="171">
        <f t="shared" si="2"/>
        <v>104000</v>
      </c>
    </row>
    <row r="79" spans="1:6" ht="15">
      <c r="A79" s="5" t="s">
        <v>172</v>
      </c>
      <c r="B79" s="30" t="s">
        <v>173</v>
      </c>
      <c r="C79" s="105"/>
      <c r="D79" s="105"/>
      <c r="E79" s="105"/>
      <c r="F79" s="171">
        <f t="shared" si="2"/>
        <v>0</v>
      </c>
    </row>
    <row r="80" spans="1:6" ht="15">
      <c r="A80" s="5" t="s">
        <v>174</v>
      </c>
      <c r="B80" s="30" t="s">
        <v>175</v>
      </c>
      <c r="C80" s="105"/>
      <c r="D80" s="105"/>
      <c r="E80" s="105"/>
      <c r="F80" s="171">
        <f t="shared" si="2"/>
        <v>0</v>
      </c>
    </row>
    <row r="81" spans="1:6" ht="15">
      <c r="A81" s="5" t="s">
        <v>176</v>
      </c>
      <c r="B81" s="30" t="s">
        <v>177</v>
      </c>
      <c r="C81" s="105"/>
      <c r="D81" s="105"/>
      <c r="E81" s="105"/>
      <c r="F81" s="171">
        <f t="shared" si="2"/>
        <v>0</v>
      </c>
    </row>
    <row r="82" spans="1:6" ht="15">
      <c r="A82" s="50" t="s">
        <v>407</v>
      </c>
      <c r="B82" s="52" t="s">
        <v>178</v>
      </c>
      <c r="C82" s="105"/>
      <c r="D82" s="105">
        <v>658000</v>
      </c>
      <c r="E82" s="105"/>
      <c r="F82" s="171">
        <f t="shared" si="2"/>
        <v>658000</v>
      </c>
    </row>
    <row r="83" spans="1:6" ht="15">
      <c r="A83" s="12" t="s">
        <v>179</v>
      </c>
      <c r="B83" s="30" t="s">
        <v>180</v>
      </c>
      <c r="C83" s="105"/>
      <c r="D83" s="105"/>
      <c r="E83" s="105"/>
      <c r="F83" s="171">
        <f t="shared" si="2"/>
        <v>0</v>
      </c>
    </row>
    <row r="84" spans="1:6" ht="15">
      <c r="A84" s="12" t="s">
        <v>181</v>
      </c>
      <c r="B84" s="30" t="s">
        <v>182</v>
      </c>
      <c r="C84" s="105"/>
      <c r="D84" s="105"/>
      <c r="E84" s="105"/>
      <c r="F84" s="171">
        <f t="shared" si="2"/>
        <v>0</v>
      </c>
    </row>
    <row r="85" spans="1:6" ht="15">
      <c r="A85" s="12" t="s">
        <v>183</v>
      </c>
      <c r="B85" s="30" t="s">
        <v>184</v>
      </c>
      <c r="C85" s="105"/>
      <c r="D85" s="105"/>
      <c r="E85" s="105"/>
      <c r="F85" s="171">
        <f t="shared" si="2"/>
        <v>0</v>
      </c>
    </row>
    <row r="86" spans="1:6" ht="15">
      <c r="A86" s="12" t="s">
        <v>185</v>
      </c>
      <c r="B86" s="30" t="s">
        <v>186</v>
      </c>
      <c r="C86" s="105"/>
      <c r="D86" s="105"/>
      <c r="E86" s="105"/>
      <c r="F86" s="171">
        <f t="shared" si="2"/>
        <v>0</v>
      </c>
    </row>
    <row r="87" spans="1:6" ht="15">
      <c r="A87" s="49" t="s">
        <v>408</v>
      </c>
      <c r="B87" s="52" t="s">
        <v>187</v>
      </c>
      <c r="C87" s="105"/>
      <c r="D87" s="105">
        <v>0</v>
      </c>
      <c r="E87" s="105"/>
      <c r="F87" s="171">
        <f t="shared" si="2"/>
        <v>0</v>
      </c>
    </row>
    <row r="88" spans="1:6" ht="15">
      <c r="A88" s="12" t="s">
        <v>188</v>
      </c>
      <c r="B88" s="30" t="s">
        <v>189</v>
      </c>
      <c r="C88" s="105"/>
      <c r="D88" s="105"/>
      <c r="E88" s="105"/>
      <c r="F88" s="171">
        <f t="shared" si="2"/>
        <v>0</v>
      </c>
    </row>
    <row r="89" spans="1:6" ht="15">
      <c r="A89" s="12" t="s">
        <v>439</v>
      </c>
      <c r="B89" s="30" t="s">
        <v>190</v>
      </c>
      <c r="C89" s="105"/>
      <c r="D89" s="105"/>
      <c r="E89" s="105"/>
      <c r="F89" s="171">
        <f t="shared" si="2"/>
        <v>0</v>
      </c>
    </row>
    <row r="90" spans="1:6" ht="15">
      <c r="A90" s="12" t="s">
        <v>440</v>
      </c>
      <c r="B90" s="30" t="s">
        <v>191</v>
      </c>
      <c r="C90" s="105"/>
      <c r="D90" s="105"/>
      <c r="E90" s="105"/>
      <c r="F90" s="171">
        <f t="shared" si="2"/>
        <v>0</v>
      </c>
    </row>
    <row r="91" spans="1:6" ht="15">
      <c r="A91" s="12" t="s">
        <v>441</v>
      </c>
      <c r="B91" s="30" t="s">
        <v>192</v>
      </c>
      <c r="C91" s="105"/>
      <c r="D91" s="105"/>
      <c r="E91" s="105"/>
      <c r="F91" s="171">
        <f t="shared" si="2"/>
        <v>0</v>
      </c>
    </row>
    <row r="92" spans="1:6" ht="15">
      <c r="A92" s="12" t="s">
        <v>442</v>
      </c>
      <c r="B92" s="30" t="s">
        <v>193</v>
      </c>
      <c r="C92" s="105"/>
      <c r="D92" s="105"/>
      <c r="E92" s="105"/>
      <c r="F92" s="171">
        <f t="shared" si="2"/>
        <v>0</v>
      </c>
    </row>
    <row r="93" spans="1:6" ht="15">
      <c r="A93" s="12" t="s">
        <v>443</v>
      </c>
      <c r="B93" s="30" t="s">
        <v>194</v>
      </c>
      <c r="C93" s="105"/>
      <c r="D93" s="105"/>
      <c r="E93" s="105"/>
      <c r="F93" s="171">
        <f t="shared" si="2"/>
        <v>0</v>
      </c>
    </row>
    <row r="94" spans="1:6" ht="15">
      <c r="A94" s="12" t="s">
        <v>195</v>
      </c>
      <c r="B94" s="30" t="s">
        <v>196</v>
      </c>
      <c r="C94" s="105"/>
      <c r="D94" s="105"/>
      <c r="E94" s="105"/>
      <c r="F94" s="171">
        <f t="shared" si="2"/>
        <v>0</v>
      </c>
    </row>
    <row r="95" spans="1:6" ht="15">
      <c r="A95" s="12" t="s">
        <v>444</v>
      </c>
      <c r="B95" s="30" t="s">
        <v>197</v>
      </c>
      <c r="C95" s="105"/>
      <c r="D95" s="105"/>
      <c r="E95" s="105"/>
      <c r="F95" s="171">
        <f t="shared" si="2"/>
        <v>0</v>
      </c>
    </row>
    <row r="96" spans="1:6" ht="15">
      <c r="A96" s="49" t="s">
        <v>409</v>
      </c>
      <c r="B96" s="52" t="s">
        <v>198</v>
      </c>
      <c r="C96" s="105"/>
      <c r="D96" s="105"/>
      <c r="E96" s="105"/>
      <c r="F96" s="171">
        <f t="shared" si="2"/>
        <v>0</v>
      </c>
    </row>
    <row r="97" spans="1:6" ht="15.75">
      <c r="A97" s="56" t="s">
        <v>664</v>
      </c>
      <c r="B97" s="52"/>
      <c r="C97" s="105">
        <f>C96+C87+C82</f>
        <v>0</v>
      </c>
      <c r="D97" s="105"/>
      <c r="E97" s="105">
        <f>E96+E87+E82</f>
        <v>0</v>
      </c>
      <c r="F97" s="171">
        <f t="shared" si="2"/>
        <v>0</v>
      </c>
    </row>
    <row r="98" spans="1:6" ht="15.75">
      <c r="A98" s="35" t="s">
        <v>452</v>
      </c>
      <c r="B98" s="36" t="s">
        <v>199</v>
      </c>
      <c r="C98" s="105">
        <f>C97+C74</f>
        <v>0</v>
      </c>
      <c r="D98" s="105">
        <v>39060000</v>
      </c>
      <c r="E98" s="105">
        <f>E97+E74</f>
        <v>0</v>
      </c>
      <c r="F98" s="171">
        <f t="shared" si="2"/>
        <v>39060000</v>
      </c>
    </row>
    <row r="99" spans="1:25" ht="15">
      <c r="A99" s="12" t="s">
        <v>445</v>
      </c>
      <c r="B99" s="4" t="s">
        <v>200</v>
      </c>
      <c r="C99" s="106"/>
      <c r="D99" s="106"/>
      <c r="E99" s="106"/>
      <c r="F99" s="171">
        <f t="shared" si="2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2" t="s">
        <v>202</v>
      </c>
      <c r="B100" s="4" t="s">
        <v>203</v>
      </c>
      <c r="C100" s="106"/>
      <c r="D100" s="106"/>
      <c r="E100" s="106"/>
      <c r="F100" s="171">
        <f t="shared" si="2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2" t="s">
        <v>446</v>
      </c>
      <c r="B101" s="4" t="s">
        <v>204</v>
      </c>
      <c r="C101" s="106"/>
      <c r="D101" s="106"/>
      <c r="E101" s="106"/>
      <c r="F101" s="171">
        <f t="shared" si="2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4" t="s">
        <v>414</v>
      </c>
      <c r="B102" s="6" t="s">
        <v>205</v>
      </c>
      <c r="C102" s="107"/>
      <c r="D102" s="107"/>
      <c r="E102" s="107"/>
      <c r="F102" s="171">
        <f aca="true" t="shared" si="3" ref="F102:F122">E102+D102+C102</f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447</v>
      </c>
      <c r="B103" s="4" t="s">
        <v>206</v>
      </c>
      <c r="C103" s="108"/>
      <c r="D103" s="108"/>
      <c r="E103" s="108"/>
      <c r="F103" s="171">
        <f t="shared" si="3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417</v>
      </c>
      <c r="B104" s="4" t="s">
        <v>209</v>
      </c>
      <c r="C104" s="108"/>
      <c r="D104" s="108"/>
      <c r="E104" s="108"/>
      <c r="F104" s="171">
        <f t="shared" si="3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2" t="s">
        <v>210</v>
      </c>
      <c r="B105" s="4" t="s">
        <v>211</v>
      </c>
      <c r="C105" s="106"/>
      <c r="D105" s="106"/>
      <c r="E105" s="106"/>
      <c r="F105" s="171">
        <f t="shared" si="3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2" t="s">
        <v>448</v>
      </c>
      <c r="B106" s="4" t="s">
        <v>212</v>
      </c>
      <c r="C106" s="106"/>
      <c r="D106" s="106"/>
      <c r="E106" s="106"/>
      <c r="F106" s="171">
        <f t="shared" si="3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3" t="s">
        <v>415</v>
      </c>
      <c r="B107" s="6" t="s">
        <v>213</v>
      </c>
      <c r="C107" s="109"/>
      <c r="D107" s="109"/>
      <c r="E107" s="109"/>
      <c r="F107" s="171">
        <f t="shared" si="3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214</v>
      </c>
      <c r="B108" s="4" t="s">
        <v>215</v>
      </c>
      <c r="C108" s="108"/>
      <c r="D108" s="108"/>
      <c r="E108" s="108"/>
      <c r="F108" s="171">
        <f t="shared" si="3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216</v>
      </c>
      <c r="B109" s="4" t="s">
        <v>217</v>
      </c>
      <c r="C109" s="108"/>
      <c r="D109" s="108"/>
      <c r="E109" s="108"/>
      <c r="F109" s="171">
        <f t="shared" si="3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3" t="s">
        <v>218</v>
      </c>
      <c r="B110" s="6" t="s">
        <v>219</v>
      </c>
      <c r="C110" s="108"/>
      <c r="D110" s="108"/>
      <c r="E110" s="108"/>
      <c r="F110" s="171">
        <f t="shared" si="3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220</v>
      </c>
      <c r="B111" s="4" t="s">
        <v>221</v>
      </c>
      <c r="C111" s="108"/>
      <c r="D111" s="108"/>
      <c r="E111" s="108"/>
      <c r="F111" s="171">
        <f t="shared" si="3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222</v>
      </c>
      <c r="B112" s="4" t="s">
        <v>223</v>
      </c>
      <c r="C112" s="108"/>
      <c r="D112" s="108"/>
      <c r="E112" s="108"/>
      <c r="F112" s="171">
        <f t="shared" si="3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224</v>
      </c>
      <c r="B113" s="4" t="s">
        <v>225</v>
      </c>
      <c r="C113" s="108"/>
      <c r="D113" s="108"/>
      <c r="E113" s="108"/>
      <c r="F113" s="171">
        <f t="shared" si="3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416</v>
      </c>
      <c r="B114" s="39" t="s">
        <v>226</v>
      </c>
      <c r="C114" s="109"/>
      <c r="D114" s="109">
        <v>0</v>
      </c>
      <c r="E114" s="109"/>
      <c r="F114" s="171">
        <f t="shared" si="3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227</v>
      </c>
      <c r="B115" s="4" t="s">
        <v>228</v>
      </c>
      <c r="C115" s="108"/>
      <c r="D115" s="108"/>
      <c r="E115" s="108"/>
      <c r="F115" s="171">
        <f t="shared" si="3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2" t="s">
        <v>229</v>
      </c>
      <c r="B116" s="4" t="s">
        <v>230</v>
      </c>
      <c r="C116" s="106"/>
      <c r="D116" s="106"/>
      <c r="E116" s="106"/>
      <c r="F116" s="171">
        <f t="shared" si="3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449</v>
      </c>
      <c r="B117" s="4" t="s">
        <v>231</v>
      </c>
      <c r="C117" s="108"/>
      <c r="D117" s="108"/>
      <c r="E117" s="108"/>
      <c r="F117" s="171">
        <f t="shared" si="3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418</v>
      </c>
      <c r="B118" s="4" t="s">
        <v>232</v>
      </c>
      <c r="C118" s="108"/>
      <c r="D118" s="108"/>
      <c r="E118" s="108"/>
      <c r="F118" s="171">
        <f t="shared" si="3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419</v>
      </c>
      <c r="B119" s="39" t="s">
        <v>236</v>
      </c>
      <c r="C119" s="109"/>
      <c r="D119" s="109"/>
      <c r="E119" s="109"/>
      <c r="F119" s="171">
        <f t="shared" si="3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2" t="s">
        <v>237</v>
      </c>
      <c r="B120" s="4" t="s">
        <v>238</v>
      </c>
      <c r="C120" s="106"/>
      <c r="D120" s="106"/>
      <c r="E120" s="106"/>
      <c r="F120" s="171">
        <f t="shared" si="3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453</v>
      </c>
      <c r="B121" s="41" t="s">
        <v>239</v>
      </c>
      <c r="C121" s="109"/>
      <c r="D121" s="109">
        <v>0</v>
      </c>
      <c r="E121" s="109"/>
      <c r="F121" s="171">
        <f t="shared" si="3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99" t="s">
        <v>489</v>
      </c>
      <c r="B122" s="46"/>
      <c r="C122" s="105">
        <f>C121+C98</f>
        <v>0</v>
      </c>
      <c r="D122" s="105">
        <v>39060000</v>
      </c>
      <c r="E122" s="105">
        <f>E121+E98</f>
        <v>0</v>
      </c>
      <c r="F122" s="171">
        <f t="shared" si="3"/>
        <v>39060000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172"/>
      <c r="D123" s="172"/>
      <c r="E123" s="172"/>
      <c r="F123" s="172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172"/>
      <c r="D124" s="172"/>
      <c r="E124" s="172"/>
      <c r="F124" s="172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172"/>
      <c r="D125" s="172"/>
      <c r="E125" s="172"/>
      <c r="F125" s="172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172"/>
      <c r="D126" s="172"/>
      <c r="E126" s="172"/>
      <c r="F126" s="172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172"/>
      <c r="D127" s="172"/>
      <c r="E127" s="172"/>
      <c r="F127" s="172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172"/>
      <c r="D128" s="172"/>
      <c r="E128" s="172"/>
      <c r="F128" s="172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172"/>
      <c r="D129" s="172"/>
      <c r="E129" s="172"/>
      <c r="F129" s="172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172"/>
      <c r="D130" s="172"/>
      <c r="E130" s="172"/>
      <c r="F130" s="172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172"/>
      <c r="D131" s="172"/>
      <c r="E131" s="172"/>
      <c r="F131" s="172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172"/>
      <c r="D132" s="172"/>
      <c r="E132" s="172"/>
      <c r="F132" s="172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172"/>
      <c r="D133" s="172"/>
      <c r="E133" s="172"/>
      <c r="F133" s="172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172"/>
      <c r="D134" s="172"/>
      <c r="E134" s="172"/>
      <c r="F134" s="172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172"/>
      <c r="D135" s="172"/>
      <c r="E135" s="172"/>
      <c r="F135" s="172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172"/>
      <c r="D136" s="172"/>
      <c r="E136" s="172"/>
      <c r="F136" s="172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172"/>
      <c r="D137" s="172"/>
      <c r="E137" s="172"/>
      <c r="F137" s="172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172"/>
      <c r="D138" s="172"/>
      <c r="E138" s="172"/>
      <c r="F138" s="172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172"/>
      <c r="D139" s="172"/>
      <c r="E139" s="172"/>
      <c r="F139" s="172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172"/>
      <c r="D140" s="172"/>
      <c r="E140" s="172"/>
      <c r="F140" s="172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172"/>
      <c r="D141" s="172"/>
      <c r="E141" s="172"/>
      <c r="F141" s="172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172"/>
      <c r="D142" s="172"/>
      <c r="E142" s="172"/>
      <c r="F142" s="172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172"/>
      <c r="D143" s="172"/>
      <c r="E143" s="172"/>
      <c r="F143" s="172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172"/>
      <c r="D144" s="172"/>
      <c r="E144" s="172"/>
      <c r="F144" s="172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172"/>
      <c r="D145" s="172"/>
      <c r="E145" s="172"/>
      <c r="F145" s="172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172"/>
      <c r="D146" s="172"/>
      <c r="E146" s="172"/>
      <c r="F146" s="172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172"/>
      <c r="D147" s="172"/>
      <c r="E147" s="172"/>
      <c r="F147" s="172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172"/>
      <c r="D148" s="172"/>
      <c r="E148" s="172"/>
      <c r="F148" s="172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172"/>
      <c r="D149" s="172"/>
      <c r="E149" s="172"/>
      <c r="F149" s="172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172"/>
      <c r="D150" s="172"/>
      <c r="E150" s="172"/>
      <c r="F150" s="172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172"/>
      <c r="D151" s="172"/>
      <c r="E151" s="172"/>
      <c r="F151" s="172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172"/>
      <c r="D152" s="172"/>
      <c r="E152" s="172"/>
      <c r="F152" s="172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172"/>
      <c r="D153" s="172"/>
      <c r="E153" s="172"/>
      <c r="F153" s="172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172"/>
      <c r="D154" s="172"/>
      <c r="E154" s="172"/>
      <c r="F154" s="172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172"/>
      <c r="D155" s="172"/>
      <c r="E155" s="172"/>
      <c r="F155" s="172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172"/>
      <c r="D156" s="172"/>
      <c r="E156" s="172"/>
      <c r="F156" s="172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172"/>
      <c r="D157" s="172"/>
      <c r="E157" s="172"/>
      <c r="F157" s="172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172"/>
      <c r="D158" s="172"/>
      <c r="E158" s="172"/>
      <c r="F158" s="172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172"/>
      <c r="D159" s="172"/>
      <c r="E159" s="172"/>
      <c r="F159" s="172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172"/>
      <c r="D160" s="172"/>
      <c r="E160" s="172"/>
      <c r="F160" s="172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172"/>
      <c r="D161" s="172"/>
      <c r="E161" s="172"/>
      <c r="F161" s="172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172"/>
      <c r="D162" s="172"/>
      <c r="E162" s="172"/>
      <c r="F162" s="172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172"/>
      <c r="D163" s="172"/>
      <c r="E163" s="172"/>
      <c r="F163" s="172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172"/>
      <c r="D164" s="172"/>
      <c r="E164" s="172"/>
      <c r="F164" s="172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172"/>
      <c r="D165" s="172"/>
      <c r="E165" s="172"/>
      <c r="F165" s="172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172"/>
      <c r="D166" s="172"/>
      <c r="E166" s="172"/>
      <c r="F166" s="172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172"/>
      <c r="D167" s="172"/>
      <c r="E167" s="172"/>
      <c r="F167" s="172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172"/>
      <c r="D168" s="172"/>
      <c r="E168" s="172"/>
      <c r="F168" s="172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172"/>
      <c r="D169" s="172"/>
      <c r="E169" s="172"/>
      <c r="F169" s="172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172"/>
      <c r="D170" s="172"/>
      <c r="E170" s="172"/>
      <c r="F170" s="172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172"/>
      <c r="D171" s="172"/>
      <c r="E171" s="172"/>
      <c r="F171" s="172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 horizontalCentered="1"/>
  <pageMargins left="0.2362204724409449" right="0.31496062992125984" top="0.31496062992125984" bottom="0.3937007874015748" header="0.15748031496062992" footer="0.15748031496062992"/>
  <pageSetup fitToHeight="1" fitToWidth="1" horizontalDpi="300" verticalDpi="300" orientation="portrait" paperSize="9" scale="43" r:id="rId1"/>
  <headerFooter alignWithMargins="0">
    <oddHeader>&amp;R7.sz.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6"/>
  <sheetViews>
    <sheetView zoomScale="80" zoomScaleNormal="80" zoomScalePageLayoutView="0" workbookViewId="0" topLeftCell="A1">
      <pane xSplit="2" ySplit="5" topLeftCell="D70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E73" sqref="E73"/>
    </sheetView>
  </sheetViews>
  <sheetFormatPr defaultColWidth="9.140625" defaultRowHeight="15"/>
  <cols>
    <col min="1" max="1" width="92.57421875" style="0" customWidth="1"/>
    <col min="3" max="3" width="16.7109375" style="103" customWidth="1"/>
    <col min="4" max="5" width="15.28125" style="103" customWidth="1"/>
    <col min="6" max="6" width="17.57421875" style="103" customWidth="1"/>
    <col min="7" max="8" width="15.28125" style="0" customWidth="1"/>
  </cols>
  <sheetData>
    <row r="1" spans="1:6" ht="24" customHeight="1">
      <c r="A1" s="178" t="s">
        <v>386</v>
      </c>
      <c r="B1" s="183"/>
      <c r="C1" s="183"/>
      <c r="D1" s="183"/>
      <c r="E1" s="183"/>
      <c r="F1" s="180"/>
    </row>
    <row r="2" spans="1:8" ht="24" customHeight="1">
      <c r="A2" s="182" t="s">
        <v>721</v>
      </c>
      <c r="B2" s="179"/>
      <c r="C2" s="179"/>
      <c r="D2" s="179"/>
      <c r="E2" s="179"/>
      <c r="F2" s="180"/>
      <c r="H2" s="74"/>
    </row>
    <row r="3" ht="18">
      <c r="A3" s="48"/>
    </row>
    <row r="4" ht="15">
      <c r="A4" s="3" t="s">
        <v>683</v>
      </c>
    </row>
    <row r="5" spans="1:8" ht="60">
      <c r="A5" s="1" t="s">
        <v>29</v>
      </c>
      <c r="B5" s="2" t="s">
        <v>656</v>
      </c>
      <c r="C5" s="113" t="s">
        <v>539</v>
      </c>
      <c r="D5" s="113" t="s">
        <v>540</v>
      </c>
      <c r="E5" s="113" t="s">
        <v>665</v>
      </c>
      <c r="F5" s="114" t="s">
        <v>647</v>
      </c>
      <c r="G5" s="117" t="s">
        <v>684</v>
      </c>
      <c r="H5" s="117" t="s">
        <v>685</v>
      </c>
    </row>
    <row r="6" spans="1:8" ht="15" customHeight="1">
      <c r="A6" s="31" t="s">
        <v>240</v>
      </c>
      <c r="B6" s="5" t="s">
        <v>241</v>
      </c>
      <c r="C6" s="101">
        <f>'9. bevételek önkormányzat'!C6+'10.Faluház bevétel'!C6+'11. Óvoda bevétel'!C6+'12. Pmh. bevétel'!C6+'13.Bölcsőde'!C6</f>
        <v>65145442</v>
      </c>
      <c r="D6" s="101">
        <f>'9. bevételek önkormányzat'!D6+'10.Faluház bevétel'!D6+'11. Óvoda bevétel'!D6+'12. Pmh. bevétel'!D6+'13.Bölcsőde'!D6</f>
        <v>0</v>
      </c>
      <c r="E6" s="101">
        <f>'9. bevételek önkormányzat'!E6+'10.Faluház bevétel'!E6+'11. Óvoda bevétel'!E6+'12. Pmh. bevétel'!E6+'13.Bölcsőde'!E6</f>
        <v>0</v>
      </c>
      <c r="F6" s="101">
        <f>'9. bevételek önkormányzat'!F6+'10.Faluház bevétel'!F6+'12. Pmh. bevétel'!F6+'11. Óvoda bevétel'!F6+'13.Bölcsőde'!F6</f>
        <v>65145442</v>
      </c>
      <c r="G6" s="27"/>
      <c r="H6" s="111">
        <f>F6-G6</f>
        <v>65145442</v>
      </c>
    </row>
    <row r="7" spans="1:8" ht="15" customHeight="1">
      <c r="A7" s="4" t="s">
        <v>242</v>
      </c>
      <c r="B7" s="5" t="s">
        <v>243</v>
      </c>
      <c r="C7" s="101">
        <f>'9. bevételek önkormányzat'!C7+'10.Faluház bevétel'!C7+'11. Óvoda bevétel'!C7+'12. Pmh. bevétel'!C7+'13.Bölcsőde'!C7</f>
        <v>59603243</v>
      </c>
      <c r="D7" s="101">
        <f>'9. bevételek önkormányzat'!D7+'10.Faluház bevétel'!D7+'11. Óvoda bevétel'!D7+'12. Pmh. bevétel'!D7+'13.Bölcsőde'!D7</f>
        <v>0</v>
      </c>
      <c r="E7" s="101">
        <f>'9. bevételek önkormányzat'!E7+'10.Faluház bevétel'!E7+'11. Óvoda bevétel'!E7+'12. Pmh. bevétel'!E7+'13.Bölcsőde'!E7</f>
        <v>0</v>
      </c>
      <c r="F7" s="101">
        <f>'9. bevételek önkormányzat'!F7+'10.Faluház bevétel'!F7+'12. Pmh. bevétel'!F7+'11. Óvoda bevétel'!F7+'13.Bölcsőde'!F7</f>
        <v>59603243</v>
      </c>
      <c r="G7" s="27"/>
      <c r="H7" s="111">
        <f aca="true" t="shared" si="0" ref="H7:H70">F7-G7</f>
        <v>59603243</v>
      </c>
    </row>
    <row r="8" spans="1:8" ht="15" customHeight="1">
      <c r="A8" s="4" t="s">
        <v>244</v>
      </c>
      <c r="B8" s="5" t="s">
        <v>245</v>
      </c>
      <c r="C8" s="101">
        <f>'9. bevételek önkormányzat'!C8+'10.Faluház bevétel'!C8+'11. Óvoda bevétel'!C8+'12. Pmh. bevétel'!C8+'13.Bölcsőde'!C8</f>
        <v>60562718</v>
      </c>
      <c r="D8" s="101">
        <f>'9. bevételek önkormányzat'!D8+'10.Faluház bevétel'!D8+'11. Óvoda bevétel'!D8+'12. Pmh. bevétel'!D8+'13.Bölcsőde'!D8</f>
        <v>0</v>
      </c>
      <c r="E8" s="101">
        <f>'9. bevételek önkormányzat'!E8+'10.Faluház bevétel'!E8+'11. Óvoda bevétel'!E8+'12. Pmh. bevétel'!E8+'13.Bölcsőde'!E8</f>
        <v>0</v>
      </c>
      <c r="F8" s="101">
        <f>'9. bevételek önkormányzat'!F8+'10.Faluház bevétel'!F8+'12. Pmh. bevétel'!F8+'11. Óvoda bevétel'!F8+'13.Bölcsőde'!F8</f>
        <v>60562718</v>
      </c>
      <c r="G8" s="27"/>
      <c r="H8" s="111">
        <f t="shared" si="0"/>
        <v>60562718</v>
      </c>
    </row>
    <row r="9" spans="1:8" ht="15" customHeight="1">
      <c r="A9" s="4" t="s">
        <v>246</v>
      </c>
      <c r="B9" s="5" t="s">
        <v>247</v>
      </c>
      <c r="C9" s="101">
        <f>'9. bevételek önkormányzat'!C9+'10.Faluház bevétel'!C9+'11. Óvoda bevétel'!C9+'12. Pmh. bevétel'!C9+'13.Bölcsőde'!C9</f>
        <v>2933220</v>
      </c>
      <c r="D9" s="101">
        <f>'9. bevételek önkormányzat'!D9+'10.Faluház bevétel'!D9+'11. Óvoda bevétel'!D9+'12. Pmh. bevétel'!D9+'13.Bölcsőde'!D9</f>
        <v>0</v>
      </c>
      <c r="E9" s="101">
        <f>'9. bevételek önkormányzat'!E9+'10.Faluház bevétel'!E9+'11. Óvoda bevétel'!E9+'12. Pmh. bevétel'!E9+'13.Bölcsőde'!E9</f>
        <v>0</v>
      </c>
      <c r="F9" s="101">
        <f>'9. bevételek önkormányzat'!F9+'10.Faluház bevétel'!F9+'12. Pmh. bevétel'!F9+'11. Óvoda bevétel'!F9+'13.Bölcsőde'!F9</f>
        <v>2933220</v>
      </c>
      <c r="G9" s="27"/>
      <c r="H9" s="111">
        <f t="shared" si="0"/>
        <v>2933220</v>
      </c>
    </row>
    <row r="10" spans="1:8" ht="15" customHeight="1">
      <c r="A10" s="4" t="s">
        <v>248</v>
      </c>
      <c r="B10" s="5" t="s">
        <v>249</v>
      </c>
      <c r="C10" s="101">
        <f>'9. bevételek önkormányzat'!C10+'10.Faluház bevétel'!C10+'11. Óvoda bevétel'!C10+'12. Pmh. bevétel'!C10+'13.Bölcsőde'!C10</f>
        <v>1444371</v>
      </c>
      <c r="D10" s="101">
        <f>'9. bevételek önkormányzat'!D10+'10.Faluház bevétel'!D10+'11. Óvoda bevétel'!D10+'12. Pmh. bevétel'!D10+'13.Bölcsőde'!D10</f>
        <v>0</v>
      </c>
      <c r="E10" s="101">
        <f>'9. bevételek önkormányzat'!E10+'10.Faluház bevétel'!E10+'11. Óvoda bevétel'!E10+'12. Pmh. bevétel'!E10+'13.Bölcsőde'!E10</f>
        <v>0</v>
      </c>
      <c r="F10" s="101">
        <f>'9. bevételek önkormányzat'!F10+'10.Faluház bevétel'!F10+'12. Pmh. bevétel'!F10+'11. Óvoda bevétel'!F10+'13.Bölcsőde'!F10</f>
        <v>1444371</v>
      </c>
      <c r="G10" s="27"/>
      <c r="H10" s="111">
        <f t="shared" si="0"/>
        <v>1444371</v>
      </c>
    </row>
    <row r="11" spans="1:8" ht="15" customHeight="1">
      <c r="A11" s="4" t="s">
        <v>250</v>
      </c>
      <c r="B11" s="5" t="s">
        <v>251</v>
      </c>
      <c r="C11" s="101">
        <f>'9. bevételek önkormányzat'!C11+'10.Faluház bevétel'!C11+'11. Óvoda bevétel'!C11+'12. Pmh. bevétel'!C11+'13.Bölcsőde'!C11</f>
        <v>0</v>
      </c>
      <c r="D11" s="101">
        <f>'9. bevételek önkormányzat'!D11+'10.Faluház bevétel'!D11+'11. Óvoda bevétel'!D11+'12. Pmh. bevétel'!D11+'13.Bölcsőde'!D11</f>
        <v>0</v>
      </c>
      <c r="E11" s="101">
        <f>'9. bevételek önkormányzat'!E11+'10.Faluház bevétel'!E11+'11. Óvoda bevétel'!E11+'12. Pmh. bevétel'!E11+'13.Bölcsőde'!E11</f>
        <v>0</v>
      </c>
      <c r="F11" s="101">
        <f>'9. bevételek önkormányzat'!F11+'10.Faluház bevétel'!F11+'12. Pmh. bevétel'!F11+'11. Óvoda bevétel'!F11+'13.Bölcsőde'!F11</f>
        <v>0</v>
      </c>
      <c r="G11" s="27"/>
      <c r="H11" s="111">
        <f t="shared" si="0"/>
        <v>0</v>
      </c>
    </row>
    <row r="12" spans="1:8" ht="15" customHeight="1">
      <c r="A12" s="6" t="s">
        <v>492</v>
      </c>
      <c r="B12" s="7" t="s">
        <v>252</v>
      </c>
      <c r="C12" s="101">
        <f>'9. bevételek önkormányzat'!C12+'10.Faluház bevétel'!C12+'11. Óvoda bevétel'!C12+'12. Pmh. bevétel'!C12+'13.Bölcsőde'!C12</f>
        <v>189688994</v>
      </c>
      <c r="D12" s="101">
        <f>'9. bevételek önkormányzat'!D12+'10.Faluház bevétel'!D12+'11. Óvoda bevétel'!D12+'12. Pmh. bevétel'!D12+'13.Bölcsőde'!D12</f>
        <v>0</v>
      </c>
      <c r="E12" s="101">
        <f>'9. bevételek önkormányzat'!E12+'10.Faluház bevétel'!E12+'11. Óvoda bevétel'!E12+'12. Pmh. bevétel'!E12+'13.Bölcsőde'!E12</f>
        <v>0</v>
      </c>
      <c r="F12" s="101">
        <f>'9. bevételek önkormányzat'!F12+'10.Faluház bevétel'!F12+'12. Pmh. bevétel'!F12+'11. Óvoda bevétel'!F12+'13.Bölcsőde'!F12</f>
        <v>189688994</v>
      </c>
      <c r="G12" s="27"/>
      <c r="H12" s="111">
        <f t="shared" si="0"/>
        <v>189688994</v>
      </c>
    </row>
    <row r="13" spans="1:8" ht="15" customHeight="1">
      <c r="A13" s="4" t="s">
        <v>253</v>
      </c>
      <c r="B13" s="5" t="s">
        <v>254</v>
      </c>
      <c r="C13" s="101">
        <f>'9. bevételek önkormányzat'!C13+'10.Faluház bevétel'!C13+'11. Óvoda bevétel'!C13+'12. Pmh. bevétel'!C13+'13.Bölcsőde'!C13</f>
        <v>0</v>
      </c>
      <c r="D13" s="101">
        <f>'9. bevételek önkormányzat'!D13+'10.Faluház bevétel'!D13+'11. Óvoda bevétel'!D13+'12. Pmh. bevétel'!D13+'13.Bölcsőde'!D13</f>
        <v>0</v>
      </c>
      <c r="E13" s="101">
        <f>'9. bevételek önkormányzat'!E13+'10.Faluház bevétel'!E13+'11. Óvoda bevétel'!E13+'12. Pmh. bevétel'!E13+'13.Bölcsőde'!E13</f>
        <v>0</v>
      </c>
      <c r="F13" s="101">
        <f>'9. bevételek önkormányzat'!F13+'10.Faluház bevétel'!F13+'12. Pmh. bevétel'!F13+'11. Óvoda bevétel'!F13+'13.Bölcsőde'!F13</f>
        <v>0</v>
      </c>
      <c r="G13" s="27"/>
      <c r="H13" s="111">
        <f t="shared" si="0"/>
        <v>0</v>
      </c>
    </row>
    <row r="14" spans="1:8" ht="15" customHeight="1">
      <c r="A14" s="4" t="s">
        <v>255</v>
      </c>
      <c r="B14" s="5" t="s">
        <v>256</v>
      </c>
      <c r="C14" s="101">
        <f>'9. bevételek önkormányzat'!C14+'10.Faluház bevétel'!C14+'11. Óvoda bevétel'!C14+'12. Pmh. bevétel'!C14+'13.Bölcsőde'!C14</f>
        <v>0</v>
      </c>
      <c r="D14" s="101">
        <f>'9. bevételek önkormányzat'!D14+'10.Faluház bevétel'!D14+'11. Óvoda bevétel'!D14+'12. Pmh. bevétel'!D14+'13.Bölcsőde'!D14</f>
        <v>0</v>
      </c>
      <c r="E14" s="101">
        <f>'9. bevételek önkormányzat'!E14+'10.Faluház bevétel'!E14+'11. Óvoda bevétel'!E14+'12. Pmh. bevétel'!E14+'13.Bölcsőde'!E14</f>
        <v>0</v>
      </c>
      <c r="F14" s="101">
        <f>'9. bevételek önkormányzat'!F14+'10.Faluház bevétel'!F14+'12. Pmh. bevétel'!F14+'11. Óvoda bevétel'!F14+'13.Bölcsőde'!F14</f>
        <v>0</v>
      </c>
      <c r="G14" s="27"/>
      <c r="H14" s="111">
        <f t="shared" si="0"/>
        <v>0</v>
      </c>
    </row>
    <row r="15" spans="1:8" ht="15" customHeight="1">
      <c r="A15" s="4" t="s">
        <v>454</v>
      </c>
      <c r="B15" s="5" t="s">
        <v>257</v>
      </c>
      <c r="C15" s="101">
        <f>'9. bevételek önkormányzat'!C15+'10.Faluház bevétel'!C15+'11. Óvoda bevétel'!C15+'12. Pmh. bevétel'!C15+'13.Bölcsőde'!C15</f>
        <v>0</v>
      </c>
      <c r="D15" s="101">
        <f>'9. bevételek önkormányzat'!D15+'10.Faluház bevétel'!D15+'11. Óvoda bevétel'!D15+'12. Pmh. bevétel'!D15+'13.Bölcsőde'!D15</f>
        <v>0</v>
      </c>
      <c r="E15" s="101">
        <f>'9. bevételek önkormányzat'!E15+'10.Faluház bevétel'!E15+'11. Óvoda bevétel'!E15+'12. Pmh. bevétel'!E15+'13.Bölcsőde'!E15</f>
        <v>0</v>
      </c>
      <c r="F15" s="101">
        <f>'9. bevételek önkormányzat'!F15+'10.Faluház bevétel'!F15+'12. Pmh. bevétel'!F15+'11. Óvoda bevétel'!F15+'13.Bölcsőde'!F15</f>
        <v>0</v>
      </c>
      <c r="G15" s="27"/>
      <c r="H15" s="111">
        <f t="shared" si="0"/>
        <v>0</v>
      </c>
    </row>
    <row r="16" spans="1:8" ht="15" customHeight="1">
      <c r="A16" s="4" t="s">
        <v>455</v>
      </c>
      <c r="B16" s="5" t="s">
        <v>258</v>
      </c>
      <c r="C16" s="101">
        <f>'9. bevételek önkormányzat'!C16+'10.Faluház bevétel'!C16+'11. Óvoda bevétel'!C16+'12. Pmh. bevétel'!C16+'13.Bölcsőde'!C16</f>
        <v>150000</v>
      </c>
      <c r="D16" s="101">
        <f>'9. bevételek önkormányzat'!D16+'10.Faluház bevétel'!D16+'11. Óvoda bevétel'!D16+'12. Pmh. bevétel'!D16+'13.Bölcsőde'!D16</f>
        <v>0</v>
      </c>
      <c r="E16" s="101">
        <f>'9. bevételek önkormányzat'!E16+'10.Faluház bevétel'!E16+'11. Óvoda bevétel'!E16+'12. Pmh. bevétel'!E16+'13.Bölcsőde'!E16</f>
        <v>0</v>
      </c>
      <c r="F16" s="101">
        <v>150000</v>
      </c>
      <c r="G16" s="27"/>
      <c r="H16" s="111">
        <f t="shared" si="0"/>
        <v>150000</v>
      </c>
    </row>
    <row r="17" spans="1:8" ht="15" customHeight="1">
      <c r="A17" s="4" t="s">
        <v>456</v>
      </c>
      <c r="B17" s="5" t="s">
        <v>259</v>
      </c>
      <c r="C17" s="101">
        <f>'9. bevételek önkormányzat'!C17+'10.Faluház bevétel'!C17+'11. Óvoda bevétel'!C17+'12. Pmh. bevétel'!C17+'13.Bölcsőde'!C17</f>
        <v>40230000</v>
      </c>
      <c r="D17" s="101">
        <f>'9. bevételek önkormányzat'!D17+'10.Faluház bevétel'!D17+'11. Óvoda bevétel'!D17+'12. Pmh. bevétel'!D17+'13.Bölcsőde'!D17</f>
        <v>0</v>
      </c>
      <c r="E17" s="101">
        <f>'9. bevételek önkormányzat'!E17+'10.Faluház bevétel'!E17+'11. Óvoda bevétel'!E17+'12. Pmh. bevétel'!E17+'13.Bölcsőde'!E17</f>
        <v>0</v>
      </c>
      <c r="F17" s="101">
        <f>'9. bevételek önkormányzat'!F17+'10.Faluház bevétel'!F17+'12. Pmh. bevétel'!F17+'11. Óvoda bevétel'!F17+'13.Bölcsőde'!F17</f>
        <v>40230000</v>
      </c>
      <c r="G17" s="27"/>
      <c r="H17" s="111">
        <f t="shared" si="0"/>
        <v>40230000</v>
      </c>
    </row>
    <row r="18" spans="1:8" ht="15" customHeight="1">
      <c r="A18" s="39" t="s">
        <v>493</v>
      </c>
      <c r="B18" s="50" t="s">
        <v>260</v>
      </c>
      <c r="C18" s="101">
        <f>'9. bevételek önkormányzat'!C18+'10.Faluház bevétel'!C18+'11. Óvoda bevétel'!C18+'12. Pmh. bevétel'!C18+'13.Bölcsőde'!C18</f>
        <v>230068994</v>
      </c>
      <c r="D18" s="101">
        <f>'9. bevételek önkormányzat'!D18+'10.Faluház bevétel'!D18+'11. Óvoda bevétel'!D18+'12. Pmh. bevétel'!D18+'13.Bölcsőde'!D18</f>
        <v>0</v>
      </c>
      <c r="E18" s="101">
        <f>'9. bevételek önkormányzat'!E18+'10.Faluház bevétel'!E18+'11. Óvoda bevétel'!E18+'12. Pmh. bevétel'!E18+'13.Bölcsőde'!E18</f>
        <v>0</v>
      </c>
      <c r="F18" s="101">
        <f>'9. bevételek önkormányzat'!F18+'10.Faluház bevétel'!F18+'12. Pmh. bevétel'!F18+'11. Óvoda bevétel'!F18+'13.Bölcsőde'!F18</f>
        <v>230068994</v>
      </c>
      <c r="G18" s="27"/>
      <c r="H18" s="111">
        <f t="shared" si="0"/>
        <v>230068994</v>
      </c>
    </row>
    <row r="19" spans="1:8" ht="15" customHeight="1">
      <c r="A19" s="4" t="s">
        <v>460</v>
      </c>
      <c r="B19" s="5" t="s">
        <v>269</v>
      </c>
      <c r="C19" s="101">
        <f>'9. bevételek önkormányzat'!C19+'10.Faluház bevétel'!C19+'11. Óvoda bevétel'!C19+'12. Pmh. bevétel'!C19+'13.Bölcsőde'!C19</f>
        <v>0</v>
      </c>
      <c r="D19" s="101">
        <f>'9. bevételek önkormányzat'!D19+'10.Faluház bevétel'!D19+'11. Óvoda bevétel'!D19+'12. Pmh. bevétel'!D19+'13.Bölcsőde'!D19</f>
        <v>0</v>
      </c>
      <c r="E19" s="101">
        <f>'9. bevételek önkormányzat'!E19+'10.Faluház bevétel'!E19+'11. Óvoda bevétel'!E19+'12. Pmh. bevétel'!E19+'13.Bölcsőde'!E19</f>
        <v>0</v>
      </c>
      <c r="F19" s="101">
        <f>'9. bevételek önkormányzat'!F19+'10.Faluház bevétel'!F19+'12. Pmh. bevétel'!F19+'11. Óvoda bevétel'!F19+'13.Bölcsőde'!F19</f>
        <v>0</v>
      </c>
      <c r="G19" s="27"/>
      <c r="H19" s="111">
        <f t="shared" si="0"/>
        <v>0</v>
      </c>
    </row>
    <row r="20" spans="1:8" ht="15" customHeight="1">
      <c r="A20" s="4" t="s">
        <v>461</v>
      </c>
      <c r="B20" s="5" t="s">
        <v>270</v>
      </c>
      <c r="C20" s="101">
        <f>'9. bevételek önkormányzat'!C20+'10.Faluház bevétel'!C20+'11. Óvoda bevétel'!C20+'12. Pmh. bevétel'!C20+'13.Bölcsőde'!C20</f>
        <v>0</v>
      </c>
      <c r="D20" s="101">
        <f>'9. bevételek önkormányzat'!D20+'10.Faluház bevétel'!D20+'11. Óvoda bevétel'!D20+'12. Pmh. bevétel'!D20+'13.Bölcsőde'!D20</f>
        <v>0</v>
      </c>
      <c r="E20" s="101">
        <f>'9. bevételek önkormányzat'!E20+'10.Faluház bevétel'!E20+'11. Óvoda bevétel'!E20+'12. Pmh. bevétel'!E20+'13.Bölcsőde'!E20</f>
        <v>0</v>
      </c>
      <c r="F20" s="101">
        <f>'9. bevételek önkormányzat'!F20+'10.Faluház bevétel'!F20+'12. Pmh. bevétel'!F20+'11. Óvoda bevétel'!F20+'13.Bölcsőde'!F20</f>
        <v>0</v>
      </c>
      <c r="G20" s="27"/>
      <c r="H20" s="111">
        <f t="shared" si="0"/>
        <v>0</v>
      </c>
    </row>
    <row r="21" spans="1:8" ht="15" customHeight="1">
      <c r="A21" s="6" t="s">
        <v>495</v>
      </c>
      <c r="B21" s="7" t="s">
        <v>271</v>
      </c>
      <c r="C21" s="101">
        <f>'9. bevételek önkormányzat'!C21+'10.Faluház bevétel'!C21+'11. Óvoda bevétel'!C21+'12. Pmh. bevétel'!C21+'13.Bölcsőde'!C21</f>
        <v>0</v>
      </c>
      <c r="D21" s="101">
        <f>'9. bevételek önkormányzat'!D21+'10.Faluház bevétel'!D21+'11. Óvoda bevétel'!D21+'12. Pmh. bevétel'!D21+'13.Bölcsőde'!D21</f>
        <v>0</v>
      </c>
      <c r="E21" s="101">
        <f>'9. bevételek önkormányzat'!E21+'10.Faluház bevétel'!E21+'11. Óvoda bevétel'!E21+'12. Pmh. bevétel'!E21+'13.Bölcsőde'!E21</f>
        <v>0</v>
      </c>
      <c r="F21" s="101">
        <f>'9. bevételek önkormányzat'!F21+'10.Faluház bevétel'!F21+'12. Pmh. bevétel'!F21+'11. Óvoda bevétel'!F21+'13.Bölcsőde'!F21</f>
        <v>0</v>
      </c>
      <c r="G21" s="27"/>
      <c r="H21" s="111">
        <f t="shared" si="0"/>
        <v>0</v>
      </c>
    </row>
    <row r="22" spans="1:8" ht="15" customHeight="1">
      <c r="A22" s="4" t="s">
        <v>462</v>
      </c>
      <c r="B22" s="5" t="s">
        <v>272</v>
      </c>
      <c r="C22" s="101">
        <f>'9. bevételek önkormányzat'!C22+'10.Faluház bevétel'!C22+'11. Óvoda bevétel'!C22+'12. Pmh. bevétel'!C22+'13.Bölcsőde'!C22</f>
        <v>0</v>
      </c>
      <c r="D22" s="101">
        <f>'9. bevételek önkormányzat'!D22+'10.Faluház bevétel'!D22+'11. Óvoda bevétel'!D22+'12. Pmh. bevétel'!D22+'13.Bölcsőde'!D22</f>
        <v>0</v>
      </c>
      <c r="E22" s="101">
        <f>'9. bevételek önkormányzat'!E22+'10.Faluház bevétel'!E22+'11. Óvoda bevétel'!E22+'12. Pmh. bevétel'!E22+'13.Bölcsőde'!E22</f>
        <v>0</v>
      </c>
      <c r="F22" s="101">
        <f>'9. bevételek önkormányzat'!F22+'10.Faluház bevétel'!F22+'12. Pmh. bevétel'!F22+'11. Óvoda bevétel'!F22+'13.Bölcsőde'!F22</f>
        <v>0</v>
      </c>
      <c r="G22" s="27"/>
      <c r="H22" s="111">
        <f t="shared" si="0"/>
        <v>0</v>
      </c>
    </row>
    <row r="23" spans="1:8" ht="15" customHeight="1">
      <c r="A23" s="4" t="s">
        <v>463</v>
      </c>
      <c r="B23" s="5" t="s">
        <v>273</v>
      </c>
      <c r="C23" s="101">
        <f>'9. bevételek önkormányzat'!C23+'10.Faluház bevétel'!C23+'11. Óvoda bevétel'!C23+'12. Pmh. bevétel'!C23+'13.Bölcsőde'!C23</f>
        <v>0</v>
      </c>
      <c r="D23" s="101">
        <f>'9. bevételek önkormányzat'!D23+'10.Faluház bevétel'!D23+'11. Óvoda bevétel'!D23+'12. Pmh. bevétel'!D23+'13.Bölcsőde'!D23</f>
        <v>0</v>
      </c>
      <c r="E23" s="101">
        <f>'9. bevételek önkormányzat'!E23+'10.Faluház bevétel'!E23+'11. Óvoda bevétel'!E23+'12. Pmh. bevétel'!E23+'13.Bölcsőde'!E23</f>
        <v>0</v>
      </c>
      <c r="F23" s="101">
        <f>'9. bevételek önkormányzat'!F23+'10.Faluház bevétel'!F23+'12. Pmh. bevétel'!F23+'11. Óvoda bevétel'!F23+'13.Bölcsőde'!F23</f>
        <v>0</v>
      </c>
      <c r="G23" s="27"/>
      <c r="H23" s="111">
        <f t="shared" si="0"/>
        <v>0</v>
      </c>
    </row>
    <row r="24" spans="1:8" ht="15" customHeight="1">
      <c r="A24" s="4" t="s">
        <v>464</v>
      </c>
      <c r="B24" s="5" t="s">
        <v>274</v>
      </c>
      <c r="C24" s="101">
        <f>'9. bevételek önkormányzat'!C24+'10.Faluház bevétel'!C24+'11. Óvoda bevétel'!C24+'12. Pmh. bevétel'!C24+'13.Bölcsőde'!C24</f>
        <v>90042000</v>
      </c>
      <c r="D24" s="101">
        <f>'9. bevételek önkormányzat'!D24+'10.Faluház bevétel'!D24+'11. Óvoda bevétel'!D24+'12. Pmh. bevétel'!D24+'13.Bölcsőde'!D24</f>
        <v>0</v>
      </c>
      <c r="E24" s="101">
        <f>'9. bevételek önkormányzat'!E24+'10.Faluház bevétel'!E24+'11. Óvoda bevétel'!E24+'12. Pmh. bevétel'!E24+'13.Bölcsőde'!E24</f>
        <v>0</v>
      </c>
      <c r="F24" s="101">
        <f>'9. bevételek önkormányzat'!F24+'10.Faluház bevétel'!F24+'12. Pmh. bevétel'!F24+'11. Óvoda bevétel'!F24+'13.Bölcsőde'!F24</f>
        <v>90042000</v>
      </c>
      <c r="G24" s="27"/>
      <c r="H24" s="111">
        <f t="shared" si="0"/>
        <v>90042000</v>
      </c>
    </row>
    <row r="25" spans="1:8" ht="15" customHeight="1">
      <c r="A25" s="4" t="s">
        <v>465</v>
      </c>
      <c r="B25" s="5" t="s">
        <v>275</v>
      </c>
      <c r="C25" s="101">
        <f>'9. bevételek önkormányzat'!C25+'10.Faluház bevétel'!C25+'11. Óvoda bevétel'!C25+'12. Pmh. bevétel'!C25+'13.Bölcsőde'!C25</f>
        <v>39806000</v>
      </c>
      <c r="D25" s="101">
        <f>'9. bevételek önkormányzat'!D25+'10.Faluház bevétel'!D25+'11. Óvoda bevétel'!D25+'12. Pmh. bevétel'!D25+'13.Bölcsőde'!D25</f>
        <v>0</v>
      </c>
      <c r="E25" s="101">
        <f>'9. bevételek önkormányzat'!E25+'10.Faluház bevétel'!E25+'11. Óvoda bevétel'!E25+'12. Pmh. bevétel'!E25+'13.Bölcsőde'!E25</f>
        <v>0</v>
      </c>
      <c r="F25" s="101">
        <f>'9. bevételek önkormányzat'!F25+'10.Faluház bevétel'!F25+'12. Pmh. bevétel'!F25+'11. Óvoda bevétel'!F25+'13.Bölcsőde'!F25</f>
        <v>39806000</v>
      </c>
      <c r="G25" s="27"/>
      <c r="H25" s="111">
        <f t="shared" si="0"/>
        <v>39806000</v>
      </c>
    </row>
    <row r="26" spans="1:8" ht="15" customHeight="1">
      <c r="A26" s="4" t="s">
        <v>466</v>
      </c>
      <c r="B26" s="5" t="s">
        <v>278</v>
      </c>
      <c r="C26" s="101">
        <f>'9. bevételek önkormányzat'!C26+'10.Faluház bevétel'!C26+'11. Óvoda bevétel'!C26+'12. Pmh. bevétel'!C26+'13.Bölcsőde'!C26</f>
        <v>0</v>
      </c>
      <c r="D26" s="101">
        <f>'9. bevételek önkormányzat'!D26+'10.Faluház bevétel'!D26+'11. Óvoda bevétel'!D26+'12. Pmh. bevétel'!D26+'13.Bölcsőde'!D26</f>
        <v>0</v>
      </c>
      <c r="E26" s="101">
        <f>'9. bevételek önkormányzat'!E26+'10.Faluház bevétel'!E26+'11. Óvoda bevétel'!E26+'12. Pmh. bevétel'!E26+'13.Bölcsőde'!E26</f>
        <v>0</v>
      </c>
      <c r="F26" s="101">
        <f>'9. bevételek önkormányzat'!F26+'10.Faluház bevétel'!F26+'12. Pmh. bevétel'!F26+'11. Óvoda bevétel'!F26+'13.Bölcsőde'!F26</f>
        <v>0</v>
      </c>
      <c r="G26" s="27"/>
      <c r="H26" s="111">
        <f t="shared" si="0"/>
        <v>0</v>
      </c>
    </row>
    <row r="27" spans="1:8" ht="15" customHeight="1">
      <c r="A27" s="4" t="s">
        <v>279</v>
      </c>
      <c r="B27" s="5" t="s">
        <v>280</v>
      </c>
      <c r="C27" s="101">
        <f>'9. bevételek önkormányzat'!C27+'10.Faluház bevétel'!C27+'11. Óvoda bevétel'!C27+'12. Pmh. bevétel'!C27+'13.Bölcsőde'!C27</f>
        <v>0</v>
      </c>
      <c r="D27" s="101">
        <f>'9. bevételek önkormányzat'!D27+'10.Faluház bevétel'!D27+'11. Óvoda bevétel'!D27+'12. Pmh. bevétel'!D27+'13.Bölcsőde'!D27</f>
        <v>0</v>
      </c>
      <c r="E27" s="101">
        <f>'9. bevételek önkormányzat'!E27+'10.Faluház bevétel'!E27+'11. Óvoda bevétel'!E27+'12. Pmh. bevétel'!E27+'13.Bölcsőde'!E27</f>
        <v>0</v>
      </c>
      <c r="F27" s="101">
        <f>'9. bevételek önkormányzat'!F27+'10.Faluház bevétel'!F27+'12. Pmh. bevétel'!F27+'11. Óvoda bevétel'!F27+'13.Bölcsőde'!F27</f>
        <v>0</v>
      </c>
      <c r="G27" s="27"/>
      <c r="H27" s="111">
        <f t="shared" si="0"/>
        <v>0</v>
      </c>
    </row>
    <row r="28" spans="1:8" ht="15" customHeight="1">
      <c r="A28" s="4" t="s">
        <v>467</v>
      </c>
      <c r="B28" s="5" t="s">
        <v>281</v>
      </c>
      <c r="C28" s="101">
        <f>'9. bevételek önkormányzat'!C28+'10.Faluház bevétel'!C28+'11. Óvoda bevétel'!C28+'12. Pmh. bevétel'!C28+'13.Bölcsőde'!C28</f>
        <v>7721000</v>
      </c>
      <c r="D28" s="101">
        <f>'9. bevételek önkormányzat'!D28+'10.Faluház bevétel'!D28+'11. Óvoda bevétel'!D28+'12. Pmh. bevétel'!D28+'13.Bölcsőde'!D28</f>
        <v>0</v>
      </c>
      <c r="E28" s="101">
        <f>'9. bevételek önkormányzat'!E28+'10.Faluház bevétel'!E28+'11. Óvoda bevétel'!E28+'12. Pmh. bevétel'!E28+'13.Bölcsőde'!E28</f>
        <v>0</v>
      </c>
      <c r="F28" s="101">
        <f>'9. bevételek önkormányzat'!F28+'10.Faluház bevétel'!F28+'12. Pmh. bevétel'!F28+'11. Óvoda bevétel'!F28+'13.Bölcsőde'!F28</f>
        <v>7721000</v>
      </c>
      <c r="G28" s="27"/>
      <c r="H28" s="111">
        <f t="shared" si="0"/>
        <v>7721000</v>
      </c>
    </row>
    <row r="29" spans="1:8" ht="15" customHeight="1">
      <c r="A29" s="4" t="s">
        <v>468</v>
      </c>
      <c r="B29" s="5" t="s">
        <v>286</v>
      </c>
      <c r="C29" s="101">
        <f>'9. bevételek önkormányzat'!C29+'10.Faluház bevétel'!C29+'11. Óvoda bevétel'!C29+'12. Pmh. bevétel'!C29+'13.Bölcsőde'!C29</f>
        <v>506000</v>
      </c>
      <c r="D29" s="101">
        <f>'9. bevételek önkormányzat'!D29+'10.Faluház bevétel'!D29+'11. Óvoda bevétel'!D29+'12. Pmh. bevétel'!D29+'13.Bölcsőde'!D29</f>
        <v>0</v>
      </c>
      <c r="E29" s="101">
        <f>'9. bevételek önkormányzat'!E29+'10.Faluház bevétel'!E29+'11. Óvoda bevétel'!E29+'12. Pmh. bevétel'!E29+'13.Bölcsőde'!E29</f>
        <v>0</v>
      </c>
      <c r="F29" s="101">
        <f>'9. bevételek önkormányzat'!F29+'10.Faluház bevétel'!F29+'12. Pmh. bevétel'!F29+'11. Óvoda bevétel'!F29+'13.Bölcsőde'!F29</f>
        <v>506000</v>
      </c>
      <c r="G29" s="27"/>
      <c r="H29" s="111">
        <f t="shared" si="0"/>
        <v>506000</v>
      </c>
    </row>
    <row r="30" spans="1:8" ht="15" customHeight="1">
      <c r="A30" s="6" t="s">
        <v>496</v>
      </c>
      <c r="B30" s="7" t="s">
        <v>289</v>
      </c>
      <c r="C30" s="101">
        <f>'9. bevételek önkormányzat'!C30+'10.Faluház bevétel'!C30+'11. Óvoda bevétel'!C30+'12. Pmh. bevétel'!C30+'13.Bölcsőde'!C30</f>
        <v>48033000</v>
      </c>
      <c r="D30" s="101">
        <f>'9. bevételek önkormányzat'!D30+'10.Faluház bevétel'!D30+'11. Óvoda bevétel'!D30+'12. Pmh. bevétel'!D30+'13.Bölcsőde'!D30</f>
        <v>0</v>
      </c>
      <c r="E30" s="101">
        <f>'9. bevételek önkormányzat'!E30+'10.Faluház bevétel'!E30+'11. Óvoda bevétel'!E30+'12. Pmh. bevétel'!E30+'13.Bölcsőde'!E30</f>
        <v>0</v>
      </c>
      <c r="F30" s="101">
        <f>'9. bevételek önkormányzat'!F30+'10.Faluház bevétel'!F30+'12. Pmh. bevétel'!F30+'11. Óvoda bevétel'!F30+'13.Bölcsőde'!F30</f>
        <v>48033000</v>
      </c>
      <c r="G30" s="27"/>
      <c r="H30" s="111">
        <f t="shared" si="0"/>
        <v>48033000</v>
      </c>
    </row>
    <row r="31" spans="1:8" ht="15" customHeight="1">
      <c r="A31" s="4" t="s">
        <v>469</v>
      </c>
      <c r="B31" s="5" t="s">
        <v>290</v>
      </c>
      <c r="C31" s="101">
        <f>'9. bevételek önkormányzat'!C31+'10.Faluház bevétel'!C31+'11. Óvoda bevétel'!C31+'12. Pmh. bevétel'!C31+'13.Bölcsőde'!C31</f>
        <v>4094000</v>
      </c>
      <c r="D31" s="101">
        <f>'9. bevételek önkormányzat'!D31+'10.Faluház bevétel'!D31+'11. Óvoda bevétel'!D31+'12. Pmh. bevétel'!D31+'13.Bölcsőde'!D31</f>
        <v>0</v>
      </c>
      <c r="E31" s="101">
        <f>'9. bevételek önkormányzat'!E31+'10.Faluház bevétel'!E31+'11. Óvoda bevétel'!E31+'12. Pmh. bevétel'!E31+'13.Bölcsőde'!E31</f>
        <v>0</v>
      </c>
      <c r="F31" s="101">
        <f>'9. bevételek önkormányzat'!F31+'10.Faluház bevétel'!F31+'12. Pmh. bevétel'!F31+'11. Óvoda bevétel'!F31+'13.Bölcsőde'!F31</f>
        <v>4094000</v>
      </c>
      <c r="G31" s="27"/>
      <c r="H31" s="111">
        <f t="shared" si="0"/>
        <v>4094000</v>
      </c>
    </row>
    <row r="32" spans="1:8" ht="15" customHeight="1">
      <c r="A32" s="39" t="s">
        <v>497</v>
      </c>
      <c r="B32" s="50" t="s">
        <v>291</v>
      </c>
      <c r="C32" s="101">
        <f>'9. bevételek önkormányzat'!C32+'10.Faluház bevétel'!C32+'11. Óvoda bevétel'!C32+'12. Pmh. bevétel'!C32+'13.Bölcsőde'!C32</f>
        <v>142169000</v>
      </c>
      <c r="D32" s="101">
        <f>'9. bevételek önkormányzat'!D32+'10.Faluház bevétel'!D32+'11. Óvoda bevétel'!D32+'12. Pmh. bevétel'!D32+'13.Bölcsőde'!D32</f>
        <v>0</v>
      </c>
      <c r="E32" s="101">
        <f>'9. bevételek önkormányzat'!E32+'10.Faluház bevétel'!E32+'11. Óvoda bevétel'!E32+'12. Pmh. bevétel'!E32+'13.Bölcsőde'!E32</f>
        <v>0</v>
      </c>
      <c r="F32" s="101">
        <f>'9. bevételek önkormányzat'!F32+'10.Faluház bevétel'!F32+'12. Pmh. bevétel'!F32+'11. Óvoda bevétel'!F32+'13.Bölcsőde'!F32</f>
        <v>142169000</v>
      </c>
      <c r="G32" s="27"/>
      <c r="H32" s="111">
        <f t="shared" si="0"/>
        <v>142169000</v>
      </c>
    </row>
    <row r="33" spans="1:8" ht="15" customHeight="1">
      <c r="A33" s="12" t="s">
        <v>292</v>
      </c>
      <c r="B33" s="5" t="s">
        <v>293</v>
      </c>
      <c r="C33" s="101">
        <f>'9. bevételek önkormányzat'!C33+'10.Faluház bevétel'!C33+'11. Óvoda bevétel'!C33+'12. Pmh. bevétel'!C33+'13.Bölcsőde'!C33</f>
        <v>0</v>
      </c>
      <c r="D33" s="101">
        <f>'9. bevételek önkormányzat'!D33+'10.Faluház bevétel'!D33+'11. Óvoda bevétel'!D33+'12. Pmh. bevétel'!D33+'13.Bölcsőde'!D33</f>
        <v>4509000</v>
      </c>
      <c r="E33" s="101">
        <f>'9. bevételek önkormányzat'!E33+'10.Faluház bevétel'!E33+'11. Óvoda bevétel'!E33+'12. Pmh. bevétel'!E33+'13.Bölcsőde'!E33</f>
        <v>0</v>
      </c>
      <c r="F33" s="101">
        <f>'9. bevételek önkormányzat'!F33+'10.Faluház bevétel'!F33+'12. Pmh. bevétel'!F33+'11. Óvoda bevétel'!F33+'13.Bölcsőde'!F33</f>
        <v>4509000</v>
      </c>
      <c r="G33" s="27"/>
      <c r="H33" s="111">
        <f t="shared" si="0"/>
        <v>4509000</v>
      </c>
    </row>
    <row r="34" spans="1:8" ht="15" customHeight="1">
      <c r="A34" s="12" t="s">
        <v>470</v>
      </c>
      <c r="B34" s="5" t="s">
        <v>294</v>
      </c>
      <c r="C34" s="101">
        <f>'9. bevételek önkormányzat'!C34+'10.Faluház bevétel'!C34+'11. Óvoda bevétel'!C34+'12. Pmh. bevétel'!C34+'13.Bölcsőde'!C34</f>
        <v>19343000</v>
      </c>
      <c r="D34" s="101">
        <f>'9. bevételek önkormányzat'!D34+'10.Faluház bevétel'!D34+'11. Óvoda bevétel'!D34+'12. Pmh. bevétel'!D34+'13.Bölcsőde'!D34</f>
        <v>0</v>
      </c>
      <c r="E34" s="101">
        <f>'9. bevételek önkormányzat'!E34+'10.Faluház bevétel'!E34+'11. Óvoda bevétel'!E34+'12. Pmh. bevétel'!E34+'13.Bölcsőde'!E34</f>
        <v>0</v>
      </c>
      <c r="F34" s="101">
        <f>'9. bevételek önkormányzat'!F34+'10.Faluház bevétel'!F34+'12. Pmh. bevétel'!F34+'11. Óvoda bevétel'!F34+'13.Bölcsőde'!F34</f>
        <v>19343000</v>
      </c>
      <c r="G34" s="27"/>
      <c r="H34" s="111">
        <f t="shared" si="0"/>
        <v>19343000</v>
      </c>
    </row>
    <row r="35" spans="1:8" ht="15" customHeight="1">
      <c r="A35" s="12" t="s">
        <v>471</v>
      </c>
      <c r="B35" s="5" t="s">
        <v>295</v>
      </c>
      <c r="C35" s="101">
        <f>'9. bevételek önkormányzat'!C35+'10.Faluház bevétel'!C35+'11. Óvoda bevétel'!C35+'12. Pmh. bevétel'!C35+'13.Bölcsőde'!C35</f>
        <v>15530000</v>
      </c>
      <c r="D35" s="101">
        <f>'9. bevételek önkormányzat'!D35+'10.Faluház bevétel'!D35+'11. Óvoda bevétel'!D35+'12. Pmh. bevétel'!D35+'13.Bölcsőde'!D35</f>
        <v>0</v>
      </c>
      <c r="E35" s="101">
        <f>'9. bevételek önkormányzat'!E35+'10.Faluház bevétel'!E35+'11. Óvoda bevétel'!E35+'12. Pmh. bevétel'!E35+'13.Bölcsőde'!E35</f>
        <v>0</v>
      </c>
      <c r="F35" s="101">
        <f>'9. bevételek önkormányzat'!F35+'10.Faluház bevétel'!F35+'12. Pmh. bevétel'!F35+'11. Óvoda bevétel'!F35+'13.Bölcsőde'!F35</f>
        <v>15530000</v>
      </c>
      <c r="G35" s="27"/>
      <c r="H35" s="111">
        <f t="shared" si="0"/>
        <v>15530000</v>
      </c>
    </row>
    <row r="36" spans="1:8" ht="15" customHeight="1">
      <c r="A36" s="12" t="s">
        <v>472</v>
      </c>
      <c r="B36" s="5" t="s">
        <v>296</v>
      </c>
      <c r="C36" s="101">
        <f>'9. bevételek önkormányzat'!C36+'10.Faluház bevétel'!C36+'11. Óvoda bevétel'!C36+'12. Pmh. bevétel'!C36+'13.Bölcsőde'!C36</f>
        <v>0</v>
      </c>
      <c r="D36" s="101">
        <f>'9. bevételek önkormányzat'!D36+'10.Faluház bevétel'!D36+'11. Óvoda bevétel'!D36+'12. Pmh. bevétel'!D36+'13.Bölcsőde'!D36</f>
        <v>0</v>
      </c>
      <c r="E36" s="101">
        <f>'9. bevételek önkormányzat'!E36+'10.Faluház bevétel'!E36+'11. Óvoda bevétel'!E36+'12. Pmh. bevétel'!E36+'13.Bölcsőde'!E36</f>
        <v>0</v>
      </c>
      <c r="F36" s="101">
        <f>'9. bevételek önkormányzat'!F36+'10.Faluház bevétel'!F36+'12. Pmh. bevétel'!F36+'11. Óvoda bevétel'!F36+'13.Bölcsőde'!F36</f>
        <v>0</v>
      </c>
      <c r="G36" s="27"/>
      <c r="H36" s="111">
        <f t="shared" si="0"/>
        <v>0</v>
      </c>
    </row>
    <row r="37" spans="1:8" ht="15" customHeight="1">
      <c r="A37" s="12" t="s">
        <v>297</v>
      </c>
      <c r="B37" s="5" t="s">
        <v>298</v>
      </c>
      <c r="C37" s="101">
        <f>'9. bevételek önkormányzat'!C37+'10.Faluház bevétel'!C37+'11. Óvoda bevétel'!C37+'12. Pmh. bevétel'!C37+'13.Bölcsőde'!C37</f>
        <v>0</v>
      </c>
      <c r="D37" s="101">
        <f>'9. bevételek önkormányzat'!D37+'10.Faluház bevétel'!D37+'11. Óvoda bevétel'!D37+'12. Pmh. bevétel'!D37+'13.Bölcsőde'!D37</f>
        <v>0</v>
      </c>
      <c r="E37" s="101">
        <f>'9. bevételek önkormányzat'!E37+'10.Faluház bevétel'!E37+'11. Óvoda bevétel'!E37+'12. Pmh. bevétel'!E37+'13.Bölcsőde'!E37</f>
        <v>0</v>
      </c>
      <c r="F37" s="101">
        <f>'9. bevételek önkormányzat'!F37+'10.Faluház bevétel'!F37+'12. Pmh. bevétel'!F37+'11. Óvoda bevétel'!F37+'13.Bölcsőde'!F37</f>
        <v>0</v>
      </c>
      <c r="G37" s="27"/>
      <c r="H37" s="111">
        <f t="shared" si="0"/>
        <v>0</v>
      </c>
    </row>
    <row r="38" spans="1:8" ht="15" customHeight="1">
      <c r="A38" s="12" t="s">
        <v>299</v>
      </c>
      <c r="B38" s="5" t="s">
        <v>300</v>
      </c>
      <c r="C38" s="101">
        <f>'9. bevételek önkormányzat'!C38+'10.Faluház bevétel'!C38+'11. Óvoda bevétel'!C38+'12. Pmh. bevétel'!C38+'13.Bölcsőde'!C38</f>
        <v>4368000</v>
      </c>
      <c r="D38" s="101">
        <f>'9. bevételek önkormányzat'!D38+'10.Faluház bevétel'!D38+'11. Óvoda bevétel'!D38+'12. Pmh. bevétel'!D38+'13.Bölcsőde'!D38</f>
        <v>0</v>
      </c>
      <c r="E38" s="101">
        <f>'9. bevételek önkormányzat'!E38+'10.Faluház bevétel'!E38+'11. Óvoda bevétel'!E38+'12. Pmh. bevétel'!E38+'13.Bölcsőde'!E38</f>
        <v>0</v>
      </c>
      <c r="F38" s="101">
        <f>'9. bevételek önkormányzat'!F38+'10.Faluház bevétel'!F38+'12. Pmh. bevétel'!F38+'11. Óvoda bevétel'!F38+'13.Bölcsőde'!F38</f>
        <v>4368000</v>
      </c>
      <c r="G38" s="27"/>
      <c r="H38" s="111">
        <f t="shared" si="0"/>
        <v>4368000</v>
      </c>
    </row>
    <row r="39" spans="1:8" ht="15" customHeight="1">
      <c r="A39" s="12" t="s">
        <v>301</v>
      </c>
      <c r="B39" s="5" t="s">
        <v>302</v>
      </c>
      <c r="C39" s="101">
        <f>'9. bevételek önkormányzat'!C39+'10.Faluház bevétel'!C39+'11. Óvoda bevétel'!C39+'12. Pmh. bevétel'!C39+'13.Bölcsőde'!C39</f>
        <v>0</v>
      </c>
      <c r="D39" s="101">
        <f>'9. bevételek önkormányzat'!D39+'10.Faluház bevétel'!D39+'11. Óvoda bevétel'!D39+'12. Pmh. bevétel'!D39+'13.Bölcsőde'!D39</f>
        <v>0</v>
      </c>
      <c r="E39" s="101">
        <f>'9. bevételek önkormányzat'!E39+'10.Faluház bevétel'!E39+'11. Óvoda bevétel'!E39+'12. Pmh. bevétel'!E39+'13.Bölcsőde'!E39</f>
        <v>0</v>
      </c>
      <c r="F39" s="101">
        <f>'9. bevételek önkormányzat'!F39+'10.Faluház bevétel'!F39+'12. Pmh. bevétel'!F39+'11. Óvoda bevétel'!F39+'13.Bölcsőde'!F39</f>
        <v>0</v>
      </c>
      <c r="G39" s="27"/>
      <c r="H39" s="111">
        <f t="shared" si="0"/>
        <v>0</v>
      </c>
    </row>
    <row r="40" spans="1:8" ht="15" customHeight="1">
      <c r="A40" s="12" t="s">
        <v>473</v>
      </c>
      <c r="B40" s="5" t="s">
        <v>303</v>
      </c>
      <c r="C40" s="101">
        <f>'9. bevételek önkormányzat'!C40+'10.Faluház bevétel'!C40+'11. Óvoda bevétel'!C40+'12. Pmh. bevétel'!C40+'13.Bölcsőde'!C40</f>
        <v>3000</v>
      </c>
      <c r="D40" s="101">
        <f>'9. bevételek önkormányzat'!D40+'10.Faluház bevétel'!D40+'11. Óvoda bevétel'!D40+'12. Pmh. bevétel'!D40+'13.Bölcsőde'!D40</f>
        <v>0</v>
      </c>
      <c r="E40" s="101">
        <f>'9. bevételek önkormányzat'!E40+'10.Faluház bevétel'!E40+'11. Óvoda bevétel'!E40+'12. Pmh. bevétel'!E40+'13.Bölcsőde'!E40</f>
        <v>0</v>
      </c>
      <c r="F40" s="101">
        <f>'9. bevételek önkormányzat'!F40+'10.Faluház bevétel'!F40+'12. Pmh. bevétel'!F40+'11. Óvoda bevétel'!F40+'13.Bölcsőde'!F40</f>
        <v>3000</v>
      </c>
      <c r="G40" s="27"/>
      <c r="H40" s="111">
        <f t="shared" si="0"/>
        <v>3000</v>
      </c>
    </row>
    <row r="41" spans="1:8" ht="15" customHeight="1">
      <c r="A41" s="12" t="s">
        <v>474</v>
      </c>
      <c r="B41" s="5" t="s">
        <v>304</v>
      </c>
      <c r="C41" s="101">
        <f>'9. bevételek önkormányzat'!C41+'10.Faluház bevétel'!C41+'11. Óvoda bevétel'!C41+'12. Pmh. bevétel'!C41+'13.Bölcsőde'!C41</f>
        <v>0</v>
      </c>
      <c r="D41" s="101">
        <f>'9. bevételek önkormányzat'!D41+'10.Faluház bevétel'!D41+'11. Óvoda bevétel'!D41+'12. Pmh. bevétel'!D41+'13.Bölcsőde'!D41</f>
        <v>0</v>
      </c>
      <c r="E41" s="101">
        <f>'9. bevételek önkormányzat'!E41+'10.Faluház bevétel'!E41+'11. Óvoda bevétel'!E41+'12. Pmh. bevétel'!E41+'13.Bölcsőde'!E41</f>
        <v>0</v>
      </c>
      <c r="F41" s="101">
        <f>'9. bevételek önkormányzat'!F41+'10.Faluház bevétel'!F41+'12. Pmh. bevétel'!F41+'11. Óvoda bevétel'!F41+'13.Bölcsőde'!F41</f>
        <v>0</v>
      </c>
      <c r="G41" s="27"/>
      <c r="H41" s="111">
        <f t="shared" si="0"/>
        <v>0</v>
      </c>
    </row>
    <row r="42" spans="1:8" ht="15" customHeight="1">
      <c r="A42" s="12" t="s">
        <v>475</v>
      </c>
      <c r="B42" s="5" t="s">
        <v>305</v>
      </c>
      <c r="C42" s="101">
        <f>'9. bevételek önkormányzat'!C42+'10.Faluház bevétel'!C42+'11. Óvoda bevétel'!C42+'12. Pmh. bevétel'!C42+'13.Bölcsőde'!C42</f>
        <v>0</v>
      </c>
      <c r="D42" s="101">
        <f>'9. bevételek önkormányzat'!D42+'10.Faluház bevétel'!D42+'11. Óvoda bevétel'!D42+'12. Pmh. bevétel'!D42+'13.Bölcsőde'!D42</f>
        <v>0</v>
      </c>
      <c r="E42" s="101">
        <f>'9. bevételek önkormányzat'!E42+'10.Faluház bevétel'!E42+'11. Óvoda bevétel'!E42+'12. Pmh. bevétel'!E42+'13.Bölcsőde'!E42</f>
        <v>0</v>
      </c>
      <c r="F42" s="101">
        <f>'9. bevételek önkormányzat'!F42+'10.Faluház bevétel'!F42+'12. Pmh. bevétel'!F42+'11. Óvoda bevétel'!F42+'13.Bölcsőde'!F42</f>
        <v>0</v>
      </c>
      <c r="G42" s="27"/>
      <c r="H42" s="111">
        <f t="shared" si="0"/>
        <v>0</v>
      </c>
    </row>
    <row r="43" spans="1:8" ht="15" customHeight="1">
      <c r="A43" s="49" t="s">
        <v>498</v>
      </c>
      <c r="B43" s="50" t="s">
        <v>306</v>
      </c>
      <c r="C43" s="101">
        <f>'9. bevételek önkormányzat'!C43+'10.Faluház bevétel'!C43+'11. Óvoda bevétel'!C43+'12. Pmh. bevétel'!C43+'13.Bölcsőde'!C43</f>
        <v>39244000</v>
      </c>
      <c r="D43" s="101"/>
      <c r="E43" s="101">
        <f>'9. bevételek önkormányzat'!E43+'10.Faluház bevétel'!E43+'11. Óvoda bevétel'!E43+'12. Pmh. bevétel'!E43+'13.Bölcsőde'!E43</f>
        <v>0</v>
      </c>
      <c r="F43" s="101">
        <f>'9. bevételek önkormányzat'!F43+'10.Faluház bevétel'!F43+'12. Pmh. bevétel'!F43+'11. Óvoda bevétel'!F43+'13.Bölcsőde'!F43</f>
        <v>43753000</v>
      </c>
      <c r="G43" s="27"/>
      <c r="H43" s="111">
        <f t="shared" si="0"/>
        <v>43753000</v>
      </c>
    </row>
    <row r="44" spans="1:8" ht="15" customHeight="1">
      <c r="A44" s="12" t="s">
        <v>315</v>
      </c>
      <c r="B44" s="5" t="s">
        <v>316</v>
      </c>
      <c r="C44" s="101">
        <f>'9. bevételek önkormányzat'!C44+'10.Faluház bevétel'!C44+'11. Óvoda bevétel'!C44+'12. Pmh. bevétel'!C44+'13.Bölcsőde'!C44</f>
        <v>0</v>
      </c>
      <c r="D44" s="101">
        <f>'9. bevételek önkormányzat'!D44+'10.Faluház bevétel'!D44+'11. Óvoda bevétel'!D44+'12. Pmh. bevétel'!D44+'13.Bölcsőde'!D44</f>
        <v>0</v>
      </c>
      <c r="E44" s="101">
        <f>'9. bevételek önkormányzat'!E44+'10.Faluház bevétel'!E44+'11. Óvoda bevétel'!E44+'12. Pmh. bevétel'!E44+'13.Bölcsőde'!E44</f>
        <v>0</v>
      </c>
      <c r="F44" s="101">
        <f>'9. bevételek önkormányzat'!F44+'10.Faluház bevétel'!F44+'12. Pmh. bevétel'!F44+'11. Óvoda bevétel'!F44+'13.Bölcsőde'!F44</f>
        <v>0</v>
      </c>
      <c r="G44" s="27"/>
      <c r="H44" s="111">
        <f t="shared" si="0"/>
        <v>0</v>
      </c>
    </row>
    <row r="45" spans="1:8" ht="15" customHeight="1">
      <c r="A45" s="4" t="s">
        <v>479</v>
      </c>
      <c r="B45" s="5" t="s">
        <v>317</v>
      </c>
      <c r="C45" s="101">
        <f>'9. bevételek önkormányzat'!C45+'10.Faluház bevétel'!C45+'11. Óvoda bevétel'!C45+'12. Pmh. bevétel'!C45+'13.Bölcsőde'!C45</f>
        <v>0</v>
      </c>
      <c r="D45" s="101">
        <f>'9. bevételek önkormányzat'!D45+'10.Faluház bevétel'!D45+'11. Óvoda bevétel'!D45+'12. Pmh. bevétel'!D45+'13.Bölcsőde'!D45</f>
        <v>0</v>
      </c>
      <c r="E45" s="101">
        <f>'9. bevételek önkormányzat'!E45+'10.Faluház bevétel'!E45+'11. Óvoda bevétel'!E45+'12. Pmh. bevétel'!E45+'13.Bölcsőde'!E45</f>
        <v>0</v>
      </c>
      <c r="F45" s="101">
        <f>'9. bevételek önkormányzat'!F45+'10.Faluház bevétel'!F45+'12. Pmh. bevétel'!F45+'11. Óvoda bevétel'!F45+'13.Bölcsőde'!F45</f>
        <v>0</v>
      </c>
      <c r="G45" s="27"/>
      <c r="H45" s="111">
        <f t="shared" si="0"/>
        <v>0</v>
      </c>
    </row>
    <row r="46" spans="1:8" ht="15" customHeight="1">
      <c r="A46" s="12" t="s">
        <v>480</v>
      </c>
      <c r="B46" s="5" t="s">
        <v>318</v>
      </c>
      <c r="C46" s="101">
        <f>'9. bevételek önkormányzat'!C46+'10.Faluház bevétel'!C46+'11. Óvoda bevétel'!C46+'12. Pmh. bevétel'!C46+'13.Bölcsőde'!C46</f>
        <v>0</v>
      </c>
      <c r="D46" s="101">
        <f>'9. bevételek önkormányzat'!D46+'10.Faluház bevétel'!D46+'11. Óvoda bevétel'!D46+'12. Pmh. bevétel'!D46+'13.Bölcsőde'!D46</f>
        <v>0</v>
      </c>
      <c r="E46" s="101">
        <f>'9. bevételek önkormányzat'!E46+'10.Faluház bevétel'!E46+'11. Óvoda bevétel'!E46+'12. Pmh. bevétel'!E46+'13.Bölcsőde'!E46</f>
        <v>0</v>
      </c>
      <c r="F46" s="101">
        <f>'9. bevételek önkormányzat'!F46+'10.Faluház bevétel'!F46+'12. Pmh. bevétel'!F46+'11. Óvoda bevétel'!F46+'13.Bölcsőde'!F46</f>
        <v>0</v>
      </c>
      <c r="G46" s="27"/>
      <c r="H46" s="111">
        <f t="shared" si="0"/>
        <v>0</v>
      </c>
    </row>
    <row r="47" spans="1:8" ht="15" customHeight="1">
      <c r="A47" s="39" t="s">
        <v>500</v>
      </c>
      <c r="B47" s="50" t="s">
        <v>319</v>
      </c>
      <c r="C47" s="101">
        <f>'9. bevételek önkormányzat'!C47+'10.Faluház bevétel'!C47+'11. Óvoda bevétel'!C47+'12. Pmh. bevétel'!C47+'13.Bölcsőde'!C47</f>
        <v>0</v>
      </c>
      <c r="D47" s="101">
        <f>'9. bevételek önkormányzat'!D47+'10.Faluház bevétel'!D47+'11. Óvoda bevétel'!D47+'12. Pmh. bevétel'!D47+'13.Bölcsőde'!D47</f>
        <v>0</v>
      </c>
      <c r="E47" s="101">
        <f>'9. bevételek önkormányzat'!E47+'10.Faluház bevétel'!E47+'11. Óvoda bevétel'!E47+'12. Pmh. bevétel'!E47+'13.Bölcsőde'!E47</f>
        <v>0</v>
      </c>
      <c r="F47" s="101">
        <f>'9. bevételek önkormányzat'!F47+'10.Faluház bevétel'!F47+'12. Pmh. bevétel'!F47+'11. Óvoda bevétel'!F47+'13.Bölcsőde'!F47</f>
        <v>0</v>
      </c>
      <c r="G47" s="27"/>
      <c r="H47" s="111">
        <f t="shared" si="0"/>
        <v>0</v>
      </c>
    </row>
    <row r="48" spans="1:8" ht="15" customHeight="1">
      <c r="A48" s="56" t="s">
        <v>538</v>
      </c>
      <c r="B48" s="59"/>
      <c r="C48" s="101"/>
      <c r="D48" s="101">
        <f>'9. bevételek önkormányzat'!D48+'10.Faluház bevétel'!D48+'11. Óvoda bevétel'!D48+'12. Pmh. bevétel'!D48+'13.Bölcsőde'!D48</f>
        <v>0</v>
      </c>
      <c r="E48" s="101">
        <f>'9. bevételek önkormányzat'!E48+'10.Faluház bevétel'!E48+'11. Óvoda bevétel'!E48+'12. Pmh. bevétel'!E48+'13.Bölcsőde'!E48</f>
        <v>0</v>
      </c>
      <c r="F48" s="101"/>
      <c r="G48" s="27"/>
      <c r="H48" s="111">
        <f t="shared" si="0"/>
        <v>0</v>
      </c>
    </row>
    <row r="49" spans="1:8" ht="15" customHeight="1">
      <c r="A49" s="4" t="s">
        <v>261</v>
      </c>
      <c r="B49" s="5" t="s">
        <v>262</v>
      </c>
      <c r="C49" s="101">
        <f>'9. bevételek önkormányzat'!C49+'10.Faluház bevétel'!C49+'11. Óvoda bevétel'!C49+'12. Pmh. bevétel'!C49+'13.Bölcsőde'!C49</f>
        <v>27943102</v>
      </c>
      <c r="D49" s="101">
        <f>'9. bevételek önkormányzat'!D49+'10.Faluház bevétel'!D49+'11. Óvoda bevétel'!D49+'12. Pmh. bevétel'!D49+'13.Bölcsőde'!D49</f>
        <v>0</v>
      </c>
      <c r="E49" s="101">
        <f>'9. bevételek önkormányzat'!E49+'10.Faluház bevétel'!E49+'11. Óvoda bevétel'!E49+'12. Pmh. bevétel'!E49+'13.Bölcsőde'!E49</f>
        <v>0</v>
      </c>
      <c r="F49" s="101">
        <f>'9. bevételek önkormányzat'!F49+'10.Faluház bevétel'!F49+'12. Pmh. bevétel'!F49+'11. Óvoda bevétel'!F49+'13.Bölcsőde'!F49</f>
        <v>27943102</v>
      </c>
      <c r="G49" s="27"/>
      <c r="H49" s="111">
        <f t="shared" si="0"/>
        <v>27943102</v>
      </c>
    </row>
    <row r="50" spans="1:8" ht="15" customHeight="1">
      <c r="A50" s="4" t="s">
        <v>263</v>
      </c>
      <c r="B50" s="5" t="s">
        <v>264</v>
      </c>
      <c r="C50" s="101">
        <f>'9. bevételek önkormányzat'!C50+'10.Faluház bevétel'!C50+'11. Óvoda bevétel'!C50+'12. Pmh. bevétel'!C50+'13.Bölcsőde'!C50</f>
        <v>0</v>
      </c>
      <c r="D50" s="101">
        <f>'9. bevételek önkormányzat'!D50+'10.Faluház bevétel'!D50+'11. Óvoda bevétel'!D50+'12. Pmh. bevétel'!D50+'13.Bölcsőde'!D50</f>
        <v>0</v>
      </c>
      <c r="E50" s="101">
        <f>'9. bevételek önkormányzat'!E50+'10.Faluház bevétel'!E50+'11. Óvoda bevétel'!E50+'12. Pmh. bevétel'!E50+'13.Bölcsőde'!E50</f>
        <v>0</v>
      </c>
      <c r="F50" s="101">
        <f>'9. bevételek önkormányzat'!F50+'10.Faluház bevétel'!F50+'12. Pmh. bevétel'!F50+'11. Óvoda bevétel'!F50+'13.Bölcsőde'!F50</f>
        <v>0</v>
      </c>
      <c r="G50" s="27"/>
      <c r="H50" s="111">
        <f t="shared" si="0"/>
        <v>0</v>
      </c>
    </row>
    <row r="51" spans="1:8" ht="15" customHeight="1">
      <c r="A51" s="4" t="s">
        <v>457</v>
      </c>
      <c r="B51" s="5" t="s">
        <v>265</v>
      </c>
      <c r="C51" s="101">
        <f>'9. bevételek önkormányzat'!C51+'10.Faluház bevétel'!C51+'11. Óvoda bevétel'!C51+'12. Pmh. bevétel'!C51+'13.Bölcsőde'!C51</f>
        <v>0</v>
      </c>
      <c r="D51" s="101">
        <f>'9. bevételek önkormányzat'!D51+'10.Faluház bevétel'!D51+'11. Óvoda bevétel'!D51+'12. Pmh. bevétel'!D51+'13.Bölcsőde'!D51</f>
        <v>0</v>
      </c>
      <c r="E51" s="101">
        <f>'9. bevételek önkormányzat'!E51+'10.Faluház bevétel'!E51+'11. Óvoda bevétel'!E51+'12. Pmh. bevétel'!E51+'13.Bölcsőde'!E51</f>
        <v>0</v>
      </c>
      <c r="F51" s="101">
        <f>'9. bevételek önkormányzat'!F51+'10.Faluház bevétel'!F51+'12. Pmh. bevétel'!F51+'11. Óvoda bevétel'!F51+'13.Bölcsőde'!F51</f>
        <v>0</v>
      </c>
      <c r="G51" s="27"/>
      <c r="H51" s="111">
        <f t="shared" si="0"/>
        <v>0</v>
      </c>
    </row>
    <row r="52" spans="1:8" ht="15" customHeight="1">
      <c r="A52" s="4" t="s">
        <v>458</v>
      </c>
      <c r="B52" s="5" t="s">
        <v>266</v>
      </c>
      <c r="C52" s="101">
        <f>'9. bevételek önkormányzat'!C52+'10.Faluház bevétel'!C52+'11. Óvoda bevétel'!C52+'12. Pmh. bevétel'!C52+'13.Bölcsőde'!C52</f>
        <v>0</v>
      </c>
      <c r="D52" s="101">
        <f>'9. bevételek önkormányzat'!D52+'10.Faluház bevétel'!D52+'11. Óvoda bevétel'!D52+'12. Pmh. bevétel'!D52+'13.Bölcsőde'!D52</f>
        <v>0</v>
      </c>
      <c r="E52" s="101">
        <f>'9. bevételek önkormányzat'!E52+'10.Faluház bevétel'!E52+'11. Óvoda bevétel'!E52+'12. Pmh. bevétel'!E52+'13.Bölcsőde'!E52</f>
        <v>0</v>
      </c>
      <c r="F52" s="101">
        <f>'9. bevételek önkormányzat'!F52+'10.Faluház bevétel'!F52+'12. Pmh. bevétel'!F52+'11. Óvoda bevétel'!F52+'13.Bölcsőde'!F52</f>
        <v>0</v>
      </c>
      <c r="G52" s="27"/>
      <c r="H52" s="111">
        <f t="shared" si="0"/>
        <v>0</v>
      </c>
    </row>
    <row r="53" spans="1:8" ht="15" customHeight="1">
      <c r="A53" s="4" t="s">
        <v>459</v>
      </c>
      <c r="B53" s="5" t="s">
        <v>267</v>
      </c>
      <c r="C53" s="101">
        <f>'9. bevételek önkormányzat'!C53+'10.Faluház bevétel'!C53+'11. Óvoda bevétel'!C53+'12. Pmh. bevétel'!C53+'13.Bölcsőde'!C53</f>
        <v>0</v>
      </c>
      <c r="D53" s="101">
        <f>'9. bevételek önkormányzat'!D53+'10.Faluház bevétel'!D53+'11. Óvoda bevétel'!D53+'12. Pmh. bevétel'!D53+'13.Bölcsőde'!D53</f>
        <v>0</v>
      </c>
      <c r="E53" s="101">
        <f>'9. bevételek önkormányzat'!E53+'10.Faluház bevétel'!E53+'11. Óvoda bevétel'!E53+'12. Pmh. bevétel'!E53+'13.Bölcsőde'!E53</f>
        <v>0</v>
      </c>
      <c r="F53" s="101">
        <f>'9. bevételek önkormányzat'!F53+'10.Faluház bevétel'!F53+'12. Pmh. bevétel'!F53+'11. Óvoda bevétel'!F53+'13.Bölcsőde'!F53</f>
        <v>0</v>
      </c>
      <c r="G53" s="27"/>
      <c r="H53" s="111">
        <f t="shared" si="0"/>
        <v>0</v>
      </c>
    </row>
    <row r="54" spans="1:8" ht="15" customHeight="1">
      <c r="A54" s="39" t="s">
        <v>494</v>
      </c>
      <c r="B54" s="50" t="s">
        <v>268</v>
      </c>
      <c r="C54" s="101">
        <f>'9. bevételek önkormányzat'!C54+'10.Faluház bevétel'!C54+'11. Óvoda bevétel'!C54+'12. Pmh. bevétel'!C54+'13.Bölcsőde'!C54</f>
        <v>27943102</v>
      </c>
      <c r="D54" s="101">
        <f>'9. bevételek önkormányzat'!D54+'10.Faluház bevétel'!D54+'11. Óvoda bevétel'!D54+'12. Pmh. bevétel'!D54+'13.Bölcsőde'!D54</f>
        <v>0</v>
      </c>
      <c r="E54" s="101">
        <f>'9. bevételek önkormányzat'!E54+'10.Faluház bevétel'!E54+'11. Óvoda bevétel'!E54+'12. Pmh. bevétel'!E54+'13.Bölcsőde'!E54</f>
        <v>0</v>
      </c>
      <c r="F54" s="101">
        <f>'9. bevételek önkormányzat'!F54+'10.Faluház bevétel'!F54+'12. Pmh. bevétel'!F54+'11. Óvoda bevétel'!F54+'13.Bölcsőde'!F54</f>
        <v>27943102</v>
      </c>
      <c r="G54" s="27"/>
      <c r="H54" s="111">
        <f t="shared" si="0"/>
        <v>27943102</v>
      </c>
    </row>
    <row r="55" spans="1:8" ht="15" customHeight="1">
      <c r="A55" s="12" t="s">
        <v>476</v>
      </c>
      <c r="B55" s="5" t="s">
        <v>307</v>
      </c>
      <c r="C55" s="101">
        <f>'9. bevételek önkormányzat'!C55+'10.Faluház bevétel'!C55+'11. Óvoda bevétel'!C55+'12. Pmh. bevétel'!C55+'13.Bölcsőde'!C55</f>
        <v>0</v>
      </c>
      <c r="D55" s="101">
        <f>'9. bevételek önkormányzat'!D55+'10.Faluház bevétel'!D55+'11. Óvoda bevétel'!D55+'12. Pmh. bevétel'!D55+'13.Bölcsőde'!D55</f>
        <v>0</v>
      </c>
      <c r="E55" s="101">
        <f>'9. bevételek önkormányzat'!E55+'10.Faluház bevétel'!E55+'11. Óvoda bevétel'!E55+'12. Pmh. bevétel'!E55+'13.Bölcsőde'!E55</f>
        <v>0</v>
      </c>
      <c r="F55" s="101">
        <f>'9. bevételek önkormányzat'!F55+'10.Faluház bevétel'!F55+'12. Pmh. bevétel'!F55+'11. Óvoda bevétel'!F55+'13.Bölcsőde'!F55</f>
        <v>0</v>
      </c>
      <c r="G55" s="27"/>
      <c r="H55" s="111">
        <f t="shared" si="0"/>
        <v>0</v>
      </c>
    </row>
    <row r="56" spans="1:8" ht="15" customHeight="1">
      <c r="A56" s="12" t="s">
        <v>477</v>
      </c>
      <c r="B56" s="5" t="s">
        <v>308</v>
      </c>
      <c r="C56" s="101">
        <f>'9. bevételek önkormányzat'!C56+'10.Faluház bevétel'!C56+'11. Óvoda bevétel'!C56+'12. Pmh. bevétel'!C56+'13.Bölcsőde'!C56</f>
        <v>0</v>
      </c>
      <c r="D56" s="101">
        <f>'9. bevételek önkormányzat'!D56+'10.Faluház bevétel'!D56+'11. Óvoda bevétel'!D56+'12. Pmh. bevétel'!D56+'13.Bölcsőde'!D56</f>
        <v>0</v>
      </c>
      <c r="E56" s="101">
        <f>'9. bevételek önkormányzat'!E56+'10.Faluház bevétel'!E56+'11. Óvoda bevétel'!E56+'12. Pmh. bevétel'!E56+'13.Bölcsőde'!E56</f>
        <v>0</v>
      </c>
      <c r="F56" s="101">
        <f>'9. bevételek önkormányzat'!F56+'10.Faluház bevétel'!F56+'12. Pmh. bevétel'!F56+'11. Óvoda bevétel'!F56+'13.Bölcsőde'!F56</f>
        <v>0</v>
      </c>
      <c r="G56" s="27"/>
      <c r="H56" s="111">
        <f t="shared" si="0"/>
        <v>0</v>
      </c>
    </row>
    <row r="57" spans="1:8" ht="15" customHeight="1">
      <c r="A57" s="12" t="s">
        <v>309</v>
      </c>
      <c r="B57" s="5" t="s">
        <v>310</v>
      </c>
      <c r="C57" s="101">
        <f>'9. bevételek önkormányzat'!C57+'10.Faluház bevétel'!C57+'11. Óvoda bevétel'!C57+'12. Pmh. bevétel'!C57+'13.Bölcsőde'!C57</f>
        <v>0</v>
      </c>
      <c r="D57" s="101">
        <f>'9. bevételek önkormányzat'!D57+'10.Faluház bevétel'!D57+'11. Óvoda bevétel'!D57+'12. Pmh. bevétel'!D57+'13.Bölcsőde'!D57</f>
        <v>0</v>
      </c>
      <c r="E57" s="101">
        <f>'9. bevételek önkormányzat'!E57+'10.Faluház bevétel'!E57+'11. Óvoda bevétel'!E57+'12. Pmh. bevétel'!E57+'13.Bölcsőde'!E57</f>
        <v>0</v>
      </c>
      <c r="F57" s="101">
        <f>'9. bevételek önkormányzat'!F57+'10.Faluház bevétel'!F57+'12. Pmh. bevétel'!F57+'11. Óvoda bevétel'!F57+'13.Bölcsőde'!F57</f>
        <v>0</v>
      </c>
      <c r="G57" s="27"/>
      <c r="H57" s="111">
        <f t="shared" si="0"/>
        <v>0</v>
      </c>
    </row>
    <row r="58" spans="1:8" ht="15" customHeight="1">
      <c r="A58" s="12" t="s">
        <v>478</v>
      </c>
      <c r="B58" s="5" t="s">
        <v>311</v>
      </c>
      <c r="C58" s="101">
        <f>'9. bevételek önkormányzat'!C58+'10.Faluház bevétel'!C58+'11. Óvoda bevétel'!C58+'12. Pmh. bevétel'!C58+'13.Bölcsőde'!C58</f>
        <v>0</v>
      </c>
      <c r="D58" s="101">
        <f>'9. bevételek önkormányzat'!D58+'10.Faluház bevétel'!D58+'11. Óvoda bevétel'!D58+'12. Pmh. bevétel'!D58+'13.Bölcsőde'!D58</f>
        <v>0</v>
      </c>
      <c r="E58" s="101">
        <f>'9. bevételek önkormányzat'!E58+'10.Faluház bevétel'!E58+'11. Óvoda bevétel'!E58+'12. Pmh. bevétel'!E58+'13.Bölcsőde'!E58</f>
        <v>0</v>
      </c>
      <c r="F58" s="101">
        <f>'9. bevételek önkormányzat'!F58+'10.Faluház bevétel'!F58+'12. Pmh. bevétel'!F58+'11. Óvoda bevétel'!F58+'13.Bölcsőde'!F58</f>
        <v>0</v>
      </c>
      <c r="G58" s="27"/>
      <c r="H58" s="111">
        <f t="shared" si="0"/>
        <v>0</v>
      </c>
    </row>
    <row r="59" spans="1:8" ht="15" customHeight="1">
      <c r="A59" s="12" t="s">
        <v>312</v>
      </c>
      <c r="B59" s="5" t="s">
        <v>313</v>
      </c>
      <c r="C59" s="101">
        <f>'9. bevételek önkormányzat'!C59+'10.Faluház bevétel'!C59+'11. Óvoda bevétel'!C59+'12. Pmh. bevétel'!C59+'13.Bölcsőde'!C59</f>
        <v>0</v>
      </c>
      <c r="D59" s="101">
        <f>'9. bevételek önkormányzat'!D59+'10.Faluház bevétel'!D59+'11. Óvoda bevétel'!D59+'12. Pmh. bevétel'!D59+'13.Bölcsőde'!D59</f>
        <v>0</v>
      </c>
      <c r="E59" s="101">
        <f>'9. bevételek önkormányzat'!E59+'10.Faluház bevétel'!E59+'11. Óvoda bevétel'!E59+'12. Pmh. bevétel'!E59+'13.Bölcsőde'!E59</f>
        <v>0</v>
      </c>
      <c r="F59" s="101">
        <f>'9. bevételek önkormányzat'!F59+'10.Faluház bevétel'!F59+'12. Pmh. bevétel'!F59+'11. Óvoda bevétel'!F59+'13.Bölcsőde'!F59</f>
        <v>0</v>
      </c>
      <c r="G59" s="27"/>
      <c r="H59" s="111">
        <f t="shared" si="0"/>
        <v>0</v>
      </c>
    </row>
    <row r="60" spans="1:8" ht="15" customHeight="1">
      <c r="A60" s="39" t="s">
        <v>499</v>
      </c>
      <c r="B60" s="50" t="s">
        <v>314</v>
      </c>
      <c r="C60" s="101">
        <f>'9. bevételek önkormányzat'!C60+'10.Faluház bevétel'!C60+'11. Óvoda bevétel'!C60+'12. Pmh. bevétel'!C60+'13.Bölcsőde'!C60</f>
        <v>0</v>
      </c>
      <c r="D60" s="101">
        <f>'9. bevételek önkormányzat'!D60+'10.Faluház bevétel'!D60+'11. Óvoda bevétel'!D60+'12. Pmh. bevétel'!D60+'13.Bölcsőde'!D60</f>
        <v>0</v>
      </c>
      <c r="E60" s="101">
        <f>'9. bevételek önkormányzat'!E60+'10.Faluház bevétel'!E60+'11. Óvoda bevétel'!E60+'12. Pmh. bevétel'!E60+'13.Bölcsőde'!E60</f>
        <v>0</v>
      </c>
      <c r="F60" s="101">
        <f>'9. bevételek önkormányzat'!F60+'10.Faluház bevétel'!F60+'12. Pmh. bevétel'!F60+'11. Óvoda bevétel'!F60+'13.Bölcsőde'!F60</f>
        <v>0</v>
      </c>
      <c r="G60" s="27"/>
      <c r="H60" s="111">
        <f t="shared" si="0"/>
        <v>0</v>
      </c>
    </row>
    <row r="61" spans="1:8" ht="15" customHeight="1">
      <c r="A61" s="12" t="s">
        <v>320</v>
      </c>
      <c r="B61" s="5" t="s">
        <v>321</v>
      </c>
      <c r="C61" s="101">
        <f>'9. bevételek önkormányzat'!C61+'10.Faluház bevétel'!C61+'11. Óvoda bevétel'!C61+'12. Pmh. bevétel'!C61+'13.Bölcsőde'!C61</f>
        <v>0</v>
      </c>
      <c r="D61" s="101">
        <f>'9. bevételek önkormányzat'!D61+'10.Faluház bevétel'!D61+'11. Óvoda bevétel'!D61+'12. Pmh. bevétel'!D61+'13.Bölcsőde'!D61</f>
        <v>0</v>
      </c>
      <c r="E61" s="101">
        <f>'9. bevételek önkormányzat'!E61+'10.Faluház bevétel'!E61+'11. Óvoda bevétel'!E61+'12. Pmh. bevétel'!E61+'13.Bölcsőde'!E61</f>
        <v>0</v>
      </c>
      <c r="F61" s="101">
        <f>'9. bevételek önkormányzat'!F61+'10.Faluház bevétel'!F61+'12. Pmh. bevétel'!F61+'11. Óvoda bevétel'!F61+'13.Bölcsőde'!F61</f>
        <v>0</v>
      </c>
      <c r="G61" s="27"/>
      <c r="H61" s="111">
        <f t="shared" si="0"/>
        <v>0</v>
      </c>
    </row>
    <row r="62" spans="1:8" ht="15" customHeight="1">
      <c r="A62" s="4" t="s">
        <v>481</v>
      </c>
      <c r="B62" s="5" t="s">
        <v>322</v>
      </c>
      <c r="C62" s="101">
        <f>'9. bevételek önkormányzat'!C62+'10.Faluház bevétel'!C62+'11. Óvoda bevétel'!C62+'12. Pmh. bevétel'!C62+'13.Bölcsőde'!C62</f>
        <v>0</v>
      </c>
      <c r="D62" s="101">
        <f>'9. bevételek önkormányzat'!D62+'10.Faluház bevétel'!D62+'11. Óvoda bevétel'!D62+'12. Pmh. bevétel'!D62+'13.Bölcsőde'!D62</f>
        <v>0</v>
      </c>
      <c r="E62" s="101">
        <f>'9. bevételek önkormányzat'!E62+'10.Faluház bevétel'!E62+'11. Óvoda bevétel'!E62+'12. Pmh. bevétel'!E62+'13.Bölcsőde'!E62</f>
        <v>0</v>
      </c>
      <c r="F62" s="101">
        <f>'9. bevételek önkormányzat'!F62+'10.Faluház bevétel'!F62+'12. Pmh. bevétel'!F62+'11. Óvoda bevétel'!F62+'13.Bölcsőde'!F62</f>
        <v>0</v>
      </c>
      <c r="G62" s="27"/>
      <c r="H62" s="111">
        <f t="shared" si="0"/>
        <v>0</v>
      </c>
    </row>
    <row r="63" spans="1:8" ht="15" customHeight="1">
      <c r="A63" s="12" t="s">
        <v>482</v>
      </c>
      <c r="B63" s="5" t="s">
        <v>323</v>
      </c>
      <c r="C63" s="101">
        <f>'9. bevételek önkormányzat'!C63+'10.Faluház bevétel'!C63+'11. Óvoda bevétel'!C63+'12. Pmh. bevétel'!C63+'13.Bölcsőde'!C63</f>
        <v>105279511</v>
      </c>
      <c r="D63" s="101">
        <f>'9. bevételek önkormányzat'!D63+'10.Faluház bevétel'!D63+'11. Óvoda bevétel'!D63+'12. Pmh. bevétel'!D63+'13.Bölcsőde'!D63</f>
        <v>182243489</v>
      </c>
      <c r="E63" s="101">
        <f>'9. bevételek önkormányzat'!E63+'10.Faluház bevétel'!E63+'11. Óvoda bevétel'!E63+'12. Pmh. bevétel'!E63+'13.Bölcsőde'!E63</f>
        <v>0</v>
      </c>
      <c r="F63" s="101">
        <f>'9. bevételek önkormányzat'!F63+'10.Faluház bevétel'!F63+'12. Pmh. bevétel'!F63+'11. Óvoda bevétel'!F63+'13.Bölcsőde'!F63</f>
        <v>287523000</v>
      </c>
      <c r="G63" s="27"/>
      <c r="H63" s="111">
        <f t="shared" si="0"/>
        <v>287523000</v>
      </c>
    </row>
    <row r="64" spans="1:8" ht="15" customHeight="1">
      <c r="A64" s="39" t="s">
        <v>502</v>
      </c>
      <c r="B64" s="50" t="s">
        <v>324</v>
      </c>
      <c r="C64" s="101">
        <f>'9. bevételek önkormányzat'!C64+'10.Faluház bevétel'!C64+'11. Óvoda bevétel'!C64+'12. Pmh. bevétel'!C64+'13.Bölcsőde'!C64</f>
        <v>105279511</v>
      </c>
      <c r="D64" s="101">
        <f>'9. bevételek önkormányzat'!D64+'10.Faluház bevétel'!D64+'11. Óvoda bevétel'!D64+'12. Pmh. bevétel'!D64+'13.Bölcsőde'!D64</f>
        <v>182243489</v>
      </c>
      <c r="E64" s="101">
        <f>'9. bevételek önkormányzat'!E64+'10.Faluház bevétel'!E64+'11. Óvoda bevétel'!E64+'12. Pmh. bevétel'!E64+'13.Bölcsőde'!E64</f>
        <v>0</v>
      </c>
      <c r="F64" s="101">
        <f>'9. bevételek önkormányzat'!F64+'10.Faluház bevétel'!F64+'12. Pmh. bevétel'!F64+'11. Óvoda bevétel'!F64+'13.Bölcsőde'!F64</f>
        <v>287523000</v>
      </c>
      <c r="G64" s="27"/>
      <c r="H64" s="111">
        <f t="shared" si="0"/>
        <v>287523000</v>
      </c>
    </row>
    <row r="65" spans="1:8" ht="15" customHeight="1">
      <c r="A65" s="56" t="s">
        <v>537</v>
      </c>
      <c r="B65" s="59"/>
      <c r="C65" s="101">
        <f>'9. bevételek önkormányzat'!C65+'10.Faluház bevétel'!C65+'11. Óvoda bevétel'!C65+'12. Pmh. bevétel'!C65+'13.Bölcsőde'!C65</f>
        <v>0</v>
      </c>
      <c r="D65" s="101">
        <f>'9. bevételek önkormányzat'!D65+'10.Faluház bevétel'!D65+'11. Óvoda bevétel'!D65+'12. Pmh. bevétel'!D65+'13.Bölcsőde'!D65</f>
        <v>0</v>
      </c>
      <c r="E65" s="101">
        <f>'9. bevételek önkormányzat'!E65+'10.Faluház bevétel'!E65+'11. Óvoda bevétel'!E65+'12. Pmh. bevétel'!E65+'13.Bölcsőde'!E65</f>
        <v>0</v>
      </c>
      <c r="F65" s="101">
        <f>'9. bevételek önkormányzat'!F65+'10.Faluház bevétel'!F65+'12. Pmh. bevétel'!F65+'11. Óvoda bevétel'!F65+'13.Bölcsőde'!F65</f>
        <v>0</v>
      </c>
      <c r="G65" s="27"/>
      <c r="H65" s="111">
        <f t="shared" si="0"/>
        <v>0</v>
      </c>
    </row>
    <row r="66" spans="1:8" ht="15.75">
      <c r="A66" s="47" t="s">
        <v>501</v>
      </c>
      <c r="B66" s="35" t="s">
        <v>325</v>
      </c>
      <c r="C66" s="101">
        <f>'9. bevételek önkormányzat'!C66+'10.Faluház bevétel'!C66+'11. Óvoda bevétel'!C66+'12. Pmh. bevétel'!C66+'13.Bölcsőde'!C66</f>
        <v>544704607</v>
      </c>
      <c r="D66" s="101">
        <f>'9. bevételek önkormányzat'!D66+'10.Faluház bevétel'!D66+'11. Óvoda bevétel'!D66+'12. Pmh. bevétel'!D66+'13.Bölcsőde'!D66</f>
        <v>186752489</v>
      </c>
      <c r="E66" s="101">
        <f>'9. bevételek önkormányzat'!E66+'10.Faluház bevétel'!E66+'11. Óvoda bevétel'!E66+'12. Pmh. bevétel'!E66+'13.Bölcsőde'!E66</f>
        <v>0</v>
      </c>
      <c r="F66" s="101">
        <f>'9. bevételek önkormányzat'!F66+'10.Faluház bevétel'!F66+'12. Pmh. bevétel'!F66+'11. Óvoda bevétel'!F66+'13.Bölcsőde'!F66</f>
        <v>731457096</v>
      </c>
      <c r="G66" s="27"/>
      <c r="H66" s="111">
        <f t="shared" si="0"/>
        <v>731457096</v>
      </c>
    </row>
    <row r="67" spans="1:8" ht="15.75">
      <c r="A67" s="85" t="s">
        <v>668</v>
      </c>
      <c r="B67" s="84"/>
      <c r="C67" s="101">
        <f>'9. bevételek önkormányzat'!C67+'10.Faluház bevétel'!C67+'11. Óvoda bevétel'!C67+'12. Pmh. bevétel'!C67+'13.Bölcsőde'!C67</f>
        <v>0</v>
      </c>
      <c r="D67" s="101">
        <f>'9. bevételek önkormányzat'!D67+'10.Faluház bevétel'!D67+'11. Óvoda bevétel'!D67+'12. Pmh. bevétel'!D67+'13.Bölcsőde'!D67</f>
        <v>0</v>
      </c>
      <c r="E67" s="101">
        <f>'9. bevételek önkormányzat'!E67+'10.Faluház bevétel'!E67+'11. Óvoda bevétel'!E67+'12. Pmh. bevétel'!E67+'13.Bölcsőde'!E67</f>
        <v>0</v>
      </c>
      <c r="F67" s="101">
        <f>'9. bevételek önkormányzat'!F67+'10.Faluház bevétel'!F67+'12. Pmh. bevétel'!F67+'11. Óvoda bevétel'!F67+'13.Bölcsőde'!F67</f>
        <v>0</v>
      </c>
      <c r="G67" s="120"/>
      <c r="H67" s="121">
        <f t="shared" si="0"/>
        <v>0</v>
      </c>
    </row>
    <row r="68" spans="1:8" ht="15.75">
      <c r="A68" s="85" t="s">
        <v>669</v>
      </c>
      <c r="B68" s="84"/>
      <c r="C68" s="101">
        <f>'9. bevételek önkormányzat'!C68+'10.Faluház bevétel'!C68+'11. Óvoda bevétel'!C68+'12. Pmh. bevétel'!C68+'13.Bölcsőde'!C68</f>
        <v>0</v>
      </c>
      <c r="D68" s="101">
        <f>'9. bevételek önkormányzat'!D68+'10.Faluház bevétel'!D68+'11. Óvoda bevétel'!D68+'12. Pmh. bevétel'!D68+'13.Bölcsőde'!D68</f>
        <v>0</v>
      </c>
      <c r="E68" s="101">
        <f>'9. bevételek önkormányzat'!E68+'10.Faluház bevétel'!E68+'11. Óvoda bevétel'!E68+'12. Pmh. bevétel'!E68+'13.Bölcsőde'!E68</f>
        <v>0</v>
      </c>
      <c r="F68" s="101">
        <f>'9. bevételek önkormányzat'!F68+'10.Faluház bevétel'!F68+'12. Pmh. bevétel'!F68+'11. Óvoda bevétel'!F68+'13.Bölcsőde'!F68</f>
        <v>0</v>
      </c>
      <c r="G68" s="120"/>
      <c r="H68" s="121">
        <f t="shared" si="0"/>
        <v>0</v>
      </c>
    </row>
    <row r="69" spans="1:8" ht="15">
      <c r="A69" s="37" t="s">
        <v>483</v>
      </c>
      <c r="B69" s="4" t="s">
        <v>326</v>
      </c>
      <c r="C69" s="101">
        <f>'9. bevételek önkormányzat'!C69+'10.Faluház bevétel'!C69+'11. Óvoda bevétel'!C69+'12. Pmh. bevétel'!C69+'13.Bölcsőde'!C69</f>
        <v>0</v>
      </c>
      <c r="D69" s="101">
        <f>'9. bevételek önkormányzat'!D69+'10.Faluház bevétel'!D69+'11. Óvoda bevétel'!D69+'12. Pmh. bevétel'!D69+'13.Bölcsőde'!D69</f>
        <v>0</v>
      </c>
      <c r="E69" s="101">
        <f>'9. bevételek önkormányzat'!E69+'10.Faluház bevétel'!E69+'11. Óvoda bevétel'!E69+'12. Pmh. bevétel'!E69+'13.Bölcsőde'!E69</f>
        <v>0</v>
      </c>
      <c r="F69" s="101">
        <f>'9. bevételek önkormányzat'!F69+'10.Faluház bevétel'!F69+'12. Pmh. bevétel'!F69+'11. Óvoda bevétel'!F69+'13.Bölcsőde'!F69</f>
        <v>0</v>
      </c>
      <c r="G69" s="27"/>
      <c r="H69" s="111">
        <f t="shared" si="0"/>
        <v>0</v>
      </c>
    </row>
    <row r="70" spans="1:8" ht="15">
      <c r="A70" s="12" t="s">
        <v>327</v>
      </c>
      <c r="B70" s="4" t="s">
        <v>328</v>
      </c>
      <c r="C70" s="101">
        <f>'9. bevételek önkormányzat'!C70+'10.Faluház bevétel'!C70+'11. Óvoda bevétel'!C70+'12. Pmh. bevétel'!C70+'13.Bölcsőde'!C70</f>
        <v>0</v>
      </c>
      <c r="D70" s="101">
        <f>'9. bevételek önkormányzat'!D70+'10.Faluház bevétel'!D70+'11. Óvoda bevétel'!D70+'12. Pmh. bevétel'!D70+'13.Bölcsőde'!D70</f>
        <v>0</v>
      </c>
      <c r="E70" s="101">
        <f>'9. bevételek önkormányzat'!E70+'10.Faluház bevétel'!E70+'11. Óvoda bevétel'!E70+'12. Pmh. bevétel'!E70+'13.Bölcsőde'!E70</f>
        <v>0</v>
      </c>
      <c r="F70" s="101">
        <f>'9. bevételek önkormányzat'!F70+'10.Faluház bevétel'!F70+'12. Pmh. bevétel'!F70+'11. Óvoda bevétel'!F70+'13.Bölcsőde'!F70</f>
        <v>0</v>
      </c>
      <c r="G70" s="27"/>
      <c r="H70" s="111">
        <f t="shared" si="0"/>
        <v>0</v>
      </c>
    </row>
    <row r="71" spans="1:8" ht="15">
      <c r="A71" s="37" t="s">
        <v>484</v>
      </c>
      <c r="B71" s="4" t="s">
        <v>329</v>
      </c>
      <c r="C71" s="101">
        <f>'9. bevételek önkormányzat'!C71+'10.Faluház bevétel'!C71+'11. Óvoda bevétel'!C71+'12. Pmh. bevétel'!C71+'13.Bölcsőde'!C71</f>
        <v>0</v>
      </c>
      <c r="D71" s="101">
        <f>'9. bevételek önkormányzat'!D71+'10.Faluház bevétel'!D71+'11. Óvoda bevétel'!D71+'12. Pmh. bevétel'!D71+'13.Bölcsőde'!D71</f>
        <v>0</v>
      </c>
      <c r="E71" s="101">
        <f>'9. bevételek önkormányzat'!E71+'10.Faluház bevétel'!E71+'11. Óvoda bevétel'!E71+'12. Pmh. bevétel'!E71+'13.Bölcsőde'!E71</f>
        <v>0</v>
      </c>
      <c r="F71" s="101">
        <f>'9. bevételek önkormányzat'!F71+'10.Faluház bevétel'!F71+'12. Pmh. bevétel'!F71+'11. Óvoda bevétel'!F71+'13.Bölcsőde'!F71</f>
        <v>0</v>
      </c>
      <c r="G71" s="27"/>
      <c r="H71" s="111">
        <f aca="true" t="shared" si="1" ref="H71:H96">F71-G71</f>
        <v>0</v>
      </c>
    </row>
    <row r="72" spans="1:8" ht="15">
      <c r="A72" s="14" t="s">
        <v>503</v>
      </c>
      <c r="B72" s="6" t="s">
        <v>330</v>
      </c>
      <c r="C72" s="101">
        <f>'9. bevételek önkormányzat'!C72+'10.Faluház bevétel'!C72+'11. Óvoda bevétel'!C72+'12. Pmh. bevétel'!C72+'13.Bölcsőde'!C72</f>
        <v>0</v>
      </c>
      <c r="D72" s="101">
        <f>'9. bevételek önkormányzat'!D72+'10.Faluház bevétel'!D72+'11. Óvoda bevétel'!D72+'12. Pmh. bevétel'!D72+'13.Bölcsőde'!D72</f>
        <v>0</v>
      </c>
      <c r="E72" s="101">
        <f>'9. bevételek önkormányzat'!E72+'10.Faluház bevétel'!E72+'11. Óvoda bevétel'!E72+'12. Pmh. bevétel'!E72+'13.Bölcsőde'!E72</f>
        <v>0</v>
      </c>
      <c r="F72" s="101">
        <f>'9. bevételek önkormányzat'!F72+'10.Faluház bevétel'!F72+'12. Pmh. bevétel'!F72+'11. Óvoda bevétel'!F72+'13.Bölcsőde'!F72</f>
        <v>0</v>
      </c>
      <c r="G72" s="27"/>
      <c r="H72" s="111">
        <f t="shared" si="1"/>
        <v>0</v>
      </c>
    </row>
    <row r="73" spans="1:8" ht="15">
      <c r="A73" s="12" t="s">
        <v>485</v>
      </c>
      <c r="B73" s="4" t="s">
        <v>331</v>
      </c>
      <c r="C73" s="101">
        <f>'9. bevételek önkormányzat'!C73+'10.Faluház bevétel'!C73+'11. Óvoda bevétel'!C73+'12. Pmh. bevétel'!C73+'13.Bölcsőde'!C73</f>
        <v>0</v>
      </c>
      <c r="D73" s="101">
        <f>'9. bevételek önkormányzat'!D73+'10.Faluház bevétel'!D73+'11. Óvoda bevétel'!D73+'12. Pmh. bevétel'!D73+'13.Bölcsőde'!D73</f>
        <v>0</v>
      </c>
      <c r="E73" s="101">
        <f>'9. bevételek önkormányzat'!E73+'10.Faluház bevétel'!E73+'11. Óvoda bevétel'!E73+'12. Pmh. bevétel'!E73+'13.Bölcsőde'!E73</f>
        <v>0</v>
      </c>
      <c r="F73" s="101">
        <f>'9. bevételek önkormányzat'!F73+'10.Faluház bevétel'!F73+'12. Pmh. bevétel'!F73+'11. Óvoda bevétel'!F73+'13.Bölcsőde'!F73</f>
        <v>0</v>
      </c>
      <c r="G73" s="27"/>
      <c r="H73" s="111">
        <f t="shared" si="1"/>
        <v>0</v>
      </c>
    </row>
    <row r="74" spans="1:8" ht="15">
      <c r="A74" s="37" t="s">
        <v>332</v>
      </c>
      <c r="B74" s="4" t="s">
        <v>333</v>
      </c>
      <c r="C74" s="101">
        <f>'9. bevételek önkormányzat'!C74+'10.Faluház bevétel'!C74+'11. Óvoda bevétel'!C74+'12. Pmh. bevétel'!C74+'13.Bölcsőde'!C74</f>
        <v>0</v>
      </c>
      <c r="D74" s="101">
        <f>'9. bevételek önkormányzat'!D74+'10.Faluház bevétel'!D74+'11. Óvoda bevétel'!D74+'12. Pmh. bevétel'!D74+'13.Bölcsőde'!D74</f>
        <v>0</v>
      </c>
      <c r="E74" s="101">
        <f>'9. bevételek önkormányzat'!E74+'10.Faluház bevétel'!E74+'11. Óvoda bevétel'!E74+'12. Pmh. bevétel'!E74+'13.Bölcsőde'!E74</f>
        <v>0</v>
      </c>
      <c r="F74" s="101">
        <f>'9. bevételek önkormányzat'!F74+'10.Faluház bevétel'!F74+'12. Pmh. bevétel'!F74+'11. Óvoda bevétel'!F74+'13.Bölcsőde'!F74</f>
        <v>0</v>
      </c>
      <c r="G74" s="27"/>
      <c r="H74" s="111">
        <f t="shared" si="1"/>
        <v>0</v>
      </c>
    </row>
    <row r="75" spans="1:8" ht="15">
      <c r="A75" s="12" t="s">
        <v>486</v>
      </c>
      <c r="B75" s="4" t="s">
        <v>334</v>
      </c>
      <c r="C75" s="101">
        <f>'9. bevételek önkormányzat'!C75+'10.Faluház bevétel'!C75+'11. Óvoda bevétel'!C75+'12. Pmh. bevétel'!C75+'13.Bölcsőde'!C75</f>
        <v>0</v>
      </c>
      <c r="D75" s="101">
        <f>'9. bevételek önkormányzat'!D75+'10.Faluház bevétel'!D75+'11. Óvoda bevétel'!D75+'12. Pmh. bevétel'!D75+'13.Bölcsőde'!D75</f>
        <v>0</v>
      </c>
      <c r="E75" s="101">
        <f>'9. bevételek önkormányzat'!E75+'10.Faluház bevétel'!E75+'11. Óvoda bevétel'!E75+'12. Pmh. bevétel'!E75+'13.Bölcsőde'!E75</f>
        <v>0</v>
      </c>
      <c r="F75" s="101">
        <f>'9. bevételek önkormányzat'!F75+'10.Faluház bevétel'!F75+'12. Pmh. bevétel'!F75+'11. Óvoda bevétel'!F75+'13.Bölcsőde'!F75</f>
        <v>0</v>
      </c>
      <c r="G75" s="27"/>
      <c r="H75" s="111">
        <f t="shared" si="1"/>
        <v>0</v>
      </c>
    </row>
    <row r="76" spans="1:8" ht="15">
      <c r="A76" s="37" t="s">
        <v>335</v>
      </c>
      <c r="B76" s="4" t="s">
        <v>336</v>
      </c>
      <c r="C76" s="101">
        <f>'9. bevételek önkormányzat'!C76+'10.Faluház bevétel'!C76+'11. Óvoda bevétel'!C76+'12. Pmh. bevétel'!C76+'13.Bölcsőde'!C76</f>
        <v>0</v>
      </c>
      <c r="D76" s="101">
        <f>'9. bevételek önkormányzat'!D76+'10.Faluház bevétel'!D76+'11. Óvoda bevétel'!D76+'12. Pmh. bevétel'!D76+'13.Bölcsőde'!D76</f>
        <v>0</v>
      </c>
      <c r="E76" s="101">
        <f>'9. bevételek önkormányzat'!E76+'10.Faluház bevétel'!E76+'11. Óvoda bevétel'!E76+'12. Pmh. bevétel'!E76+'13.Bölcsőde'!E76</f>
        <v>0</v>
      </c>
      <c r="F76" s="101">
        <f>'9. bevételek önkormányzat'!F76+'10.Faluház bevétel'!F76+'12. Pmh. bevétel'!F76+'11. Óvoda bevétel'!F76+'13.Bölcsőde'!F76</f>
        <v>0</v>
      </c>
      <c r="G76" s="27"/>
      <c r="H76" s="111">
        <f t="shared" si="1"/>
        <v>0</v>
      </c>
    </row>
    <row r="77" spans="1:8" ht="15">
      <c r="A77" s="13" t="s">
        <v>504</v>
      </c>
      <c r="B77" s="6" t="s">
        <v>337</v>
      </c>
      <c r="C77" s="101">
        <f>'9. bevételek önkormányzat'!C77+'10.Faluház bevétel'!C77+'11. Óvoda bevétel'!C77+'12. Pmh. bevétel'!C77+'13.Bölcsőde'!C77</f>
        <v>0</v>
      </c>
      <c r="D77" s="101">
        <f>'9. bevételek önkormányzat'!D77+'10.Faluház bevétel'!D77+'11. Óvoda bevétel'!D77+'12. Pmh. bevétel'!D77+'13.Bölcsőde'!D77</f>
        <v>0</v>
      </c>
      <c r="E77" s="101">
        <f>'9. bevételek önkormányzat'!E77+'10.Faluház bevétel'!E77+'11. Óvoda bevétel'!E77+'12. Pmh. bevétel'!E77+'13.Bölcsőde'!E77</f>
        <v>0</v>
      </c>
      <c r="F77" s="101">
        <f>'9. bevételek önkormányzat'!F77+'10.Faluház bevétel'!F77+'12. Pmh. bevétel'!F77+'11. Óvoda bevétel'!F77+'13.Bölcsőde'!F77</f>
        <v>0</v>
      </c>
      <c r="G77" s="27"/>
      <c r="H77" s="111">
        <f t="shared" si="1"/>
        <v>0</v>
      </c>
    </row>
    <row r="78" spans="1:8" ht="15">
      <c r="A78" s="4" t="s">
        <v>624</v>
      </c>
      <c r="B78" s="4" t="s">
        <v>338</v>
      </c>
      <c r="C78" s="101">
        <f>'9. bevételek önkormányzat'!C78+'10.Faluház bevétel'!C78+'11. Óvoda bevétel'!C78+'12. Pmh. bevétel'!C78+'13.Bölcsőde'!C78</f>
        <v>74419000</v>
      </c>
      <c r="D78" s="101">
        <f>'9. bevételek önkormányzat'!D78+'10.Faluház bevétel'!D78+'11. Óvoda bevétel'!D78+'12. Pmh. bevétel'!D78+'13.Bölcsőde'!D78</f>
        <v>203000</v>
      </c>
      <c r="E78" s="101">
        <f>'9. bevételek önkormányzat'!E78+'10.Faluház bevétel'!E78+'11. Óvoda bevétel'!E78+'12. Pmh. bevétel'!E78+'13.Bölcsőde'!E78</f>
        <v>0</v>
      </c>
      <c r="F78" s="101">
        <f>'9. bevételek önkormányzat'!F78+'10.Faluház bevétel'!F78+'12. Pmh. bevétel'!F78+'11. Óvoda bevétel'!F78+'13.Bölcsőde'!F78</f>
        <v>74622000</v>
      </c>
      <c r="G78" s="27"/>
      <c r="H78" s="111">
        <f t="shared" si="1"/>
        <v>74622000</v>
      </c>
    </row>
    <row r="79" spans="1:8" ht="15">
      <c r="A79" s="4" t="s">
        <v>625</v>
      </c>
      <c r="B79" s="4" t="s">
        <v>338</v>
      </c>
      <c r="C79" s="101">
        <f>'9. bevételek önkormányzat'!C79+'10.Faluház bevétel'!C79+'11. Óvoda bevétel'!C79+'12. Pmh. bevétel'!C79+'13.Bölcsőde'!C79</f>
        <v>0</v>
      </c>
      <c r="D79" s="101">
        <f>'9. bevételek önkormányzat'!D79+'10.Faluház bevétel'!D79+'11. Óvoda bevétel'!D79+'12. Pmh. bevétel'!D79+'13.Bölcsőde'!D79</f>
        <v>0</v>
      </c>
      <c r="E79" s="101">
        <f>'9. bevételek önkormányzat'!E79+'10.Faluház bevétel'!E79+'11. Óvoda bevétel'!E79+'12. Pmh. bevétel'!E79+'13.Bölcsőde'!E79</f>
        <v>0</v>
      </c>
      <c r="F79" s="101"/>
      <c r="G79" s="27"/>
      <c r="H79" s="111">
        <f t="shared" si="1"/>
        <v>0</v>
      </c>
    </row>
    <row r="80" spans="1:8" ht="15">
      <c r="A80" s="4" t="s">
        <v>586</v>
      </c>
      <c r="B80" s="4" t="s">
        <v>339</v>
      </c>
      <c r="C80" s="101">
        <f>'9. bevételek önkormányzat'!C80+'10.Faluház bevétel'!C80+'11. Óvoda bevétel'!C80+'12. Pmh. bevétel'!C80+'13.Bölcsőde'!C80</f>
        <v>0</v>
      </c>
      <c r="D80" s="101">
        <f>'9. bevételek önkormányzat'!D80+'10.Faluház bevétel'!D80+'11. Óvoda bevétel'!D80+'12. Pmh. bevétel'!D80+'13.Bölcsőde'!D80</f>
        <v>0</v>
      </c>
      <c r="E80" s="101">
        <f>'9. bevételek önkormányzat'!E80+'10.Faluház bevétel'!E80+'11. Óvoda bevétel'!E80+'12. Pmh. bevétel'!E80+'13.Bölcsőde'!E80</f>
        <v>0</v>
      </c>
      <c r="F80" s="101">
        <f>'9. bevételek önkormányzat'!F80+'10.Faluház bevétel'!F80+'12. Pmh. bevétel'!F80+'11. Óvoda bevétel'!F80+'13.Bölcsőde'!F80</f>
        <v>0</v>
      </c>
      <c r="G80" s="27"/>
      <c r="H80" s="111">
        <f t="shared" si="1"/>
        <v>0</v>
      </c>
    </row>
    <row r="81" spans="1:8" ht="15">
      <c r="A81" s="4" t="s">
        <v>623</v>
      </c>
      <c r="B81" s="4" t="s">
        <v>339</v>
      </c>
      <c r="C81" s="101">
        <f>'9. bevételek önkormányzat'!C81+'10.Faluház bevétel'!C81+'11. Óvoda bevétel'!C81+'12. Pmh. bevétel'!C81+'13.Bölcsőde'!C81</f>
        <v>0</v>
      </c>
      <c r="D81" s="101">
        <f>'9. bevételek önkormányzat'!D81+'10.Faluház bevétel'!D81+'11. Óvoda bevétel'!D81+'12. Pmh. bevétel'!D81+'13.Bölcsőde'!D81</f>
        <v>0</v>
      </c>
      <c r="E81" s="101">
        <f>'9. bevételek önkormányzat'!E81+'10.Faluház bevétel'!E81+'11. Óvoda bevétel'!E81+'12. Pmh. bevétel'!E81+'13.Bölcsőde'!E81</f>
        <v>0</v>
      </c>
      <c r="F81" s="101">
        <f>'9. bevételek önkormányzat'!F81+'10.Faluház bevétel'!F81+'12. Pmh. bevétel'!F81+'11. Óvoda bevétel'!F81+'13.Bölcsőde'!F81</f>
        <v>0</v>
      </c>
      <c r="G81" s="27"/>
      <c r="H81" s="111">
        <f t="shared" si="1"/>
        <v>0</v>
      </c>
    </row>
    <row r="82" spans="1:8" ht="15">
      <c r="A82" s="6" t="s">
        <v>505</v>
      </c>
      <c r="B82" s="6" t="s">
        <v>340</v>
      </c>
      <c r="C82" s="101">
        <f>'9. bevételek önkormányzat'!C82+'10.Faluház bevétel'!C82+'11. Óvoda bevétel'!C82+'12. Pmh. bevétel'!C82+'13.Bölcsőde'!C82</f>
        <v>74419000</v>
      </c>
      <c r="D82" s="101">
        <f>'9. bevételek önkormányzat'!D82+'10.Faluház bevétel'!D82+'11. Óvoda bevétel'!D82+'12. Pmh. bevétel'!D82+'13.Bölcsőde'!D82</f>
        <v>203000</v>
      </c>
      <c r="E82" s="101">
        <f>'9. bevételek önkormányzat'!E82+'10.Faluház bevétel'!E82+'11. Óvoda bevétel'!E82+'12. Pmh. bevétel'!E82+'13.Bölcsőde'!E82</f>
        <v>0</v>
      </c>
      <c r="F82" s="101">
        <f>'9. bevételek önkormányzat'!F82+'10.Faluház bevétel'!F82+'12. Pmh. bevétel'!F82+'11. Óvoda bevétel'!F82+'13.Bölcsőde'!F82</f>
        <v>74622000</v>
      </c>
      <c r="G82" s="27"/>
      <c r="H82" s="111">
        <f t="shared" si="1"/>
        <v>74622000</v>
      </c>
    </row>
    <row r="83" spans="1:8" ht="15">
      <c r="A83" s="37" t="s">
        <v>341</v>
      </c>
      <c r="B83" s="4" t="s">
        <v>342</v>
      </c>
      <c r="C83" s="101">
        <f>'9. bevételek önkormányzat'!C83+'10.Faluház bevétel'!C83+'11. Óvoda bevétel'!C83+'12. Pmh. bevétel'!C83+'13.Bölcsőde'!C83</f>
        <v>0</v>
      </c>
      <c r="D83" s="101">
        <f>'9. bevételek önkormányzat'!D83+'10.Faluház bevétel'!D83+'11. Óvoda bevétel'!D83+'12. Pmh. bevétel'!D83+'13.Bölcsőde'!D83</f>
        <v>0</v>
      </c>
      <c r="E83" s="101">
        <f>'9. bevételek önkormányzat'!E83+'10.Faluház bevétel'!E83+'11. Óvoda bevétel'!E83+'12. Pmh. bevétel'!E83+'13.Bölcsőde'!E83</f>
        <v>0</v>
      </c>
      <c r="F83" s="101">
        <f>'9. bevételek önkormányzat'!F83+'10.Faluház bevétel'!F83+'12. Pmh. bevétel'!F83+'11. Óvoda bevétel'!F83+'13.Bölcsőde'!F83</f>
        <v>0</v>
      </c>
      <c r="G83" s="27"/>
      <c r="H83" s="111">
        <f t="shared" si="1"/>
        <v>0</v>
      </c>
    </row>
    <row r="84" spans="1:8" ht="15">
      <c r="A84" s="37" t="s">
        <v>343</v>
      </c>
      <c r="B84" s="4" t="s">
        <v>344</v>
      </c>
      <c r="C84" s="101">
        <f>'9. bevételek önkormányzat'!C84+'10.Faluház bevétel'!C84+'11. Óvoda bevétel'!C84+'12. Pmh. bevétel'!C84+'13.Bölcsőde'!C84</f>
        <v>0</v>
      </c>
      <c r="D84" s="101">
        <f>'9. bevételek önkormányzat'!D84+'10.Faluház bevétel'!D84+'11. Óvoda bevétel'!D84+'12. Pmh. bevétel'!D84+'13.Bölcsőde'!D84</f>
        <v>0</v>
      </c>
      <c r="E84" s="101">
        <f>'9. bevételek önkormányzat'!E84+'10.Faluház bevétel'!E84+'11. Óvoda bevétel'!E84+'12. Pmh. bevétel'!E84+'13.Bölcsőde'!E84</f>
        <v>0</v>
      </c>
      <c r="F84" s="101">
        <f>'9. bevételek önkormányzat'!F84+'10.Faluház bevétel'!F84+'12. Pmh. bevétel'!F84+'11. Óvoda bevétel'!F84+'13.Bölcsőde'!F84</f>
        <v>0</v>
      </c>
      <c r="G84" s="27"/>
      <c r="H84" s="111">
        <f t="shared" si="1"/>
        <v>0</v>
      </c>
    </row>
    <row r="85" spans="1:8" ht="15">
      <c r="A85" s="37" t="s">
        <v>345</v>
      </c>
      <c r="B85" s="4" t="s">
        <v>346</v>
      </c>
      <c r="C85" s="101">
        <f>'9. bevételek önkormányzat'!C85+'10.Faluház bevétel'!C85+'11. Óvoda bevétel'!C85+'12. Pmh. bevétel'!C85+'13.Bölcsőde'!C85</f>
        <v>147947000</v>
      </c>
      <c r="D85" s="101">
        <f>'9. bevételek önkormányzat'!D85+'10.Faluház bevétel'!D85+'11. Óvoda bevétel'!D85+'12. Pmh. bevétel'!D85+'13.Bölcsőde'!D85</f>
        <v>34348000</v>
      </c>
      <c r="E85" s="101">
        <f>'9. bevételek önkormányzat'!E85+'10.Faluház bevétel'!E85+'11. Óvoda bevétel'!E85+'12. Pmh. bevétel'!E85+'13.Bölcsőde'!E85</f>
        <v>0</v>
      </c>
      <c r="F85" s="101">
        <f>'9. bevételek önkormányzat'!F85+'10.Faluház bevétel'!F85+'12. Pmh. bevétel'!F85+'11. Óvoda bevétel'!F85+'13.Bölcsőde'!F85</f>
        <v>182295000</v>
      </c>
      <c r="G85" s="111">
        <f>F85</f>
        <v>182295000</v>
      </c>
      <c r="H85" s="111">
        <f t="shared" si="1"/>
        <v>0</v>
      </c>
    </row>
    <row r="86" spans="1:8" ht="15">
      <c r="A86" s="37" t="s">
        <v>347</v>
      </c>
      <c r="B86" s="4" t="s">
        <v>348</v>
      </c>
      <c r="C86" s="101">
        <f>'9. bevételek önkormányzat'!C86+'10.Faluház bevétel'!C86+'11. Óvoda bevétel'!C86+'12. Pmh. bevétel'!C86+'13.Bölcsőde'!C86</f>
        <v>0</v>
      </c>
      <c r="D86" s="101">
        <f>'9. bevételek önkormányzat'!D86+'10.Faluház bevétel'!D86+'11. Óvoda bevétel'!D86+'12. Pmh. bevétel'!D86+'13.Bölcsőde'!D86</f>
        <v>0</v>
      </c>
      <c r="E86" s="101">
        <f>'9. bevételek önkormányzat'!E86+'10.Faluház bevétel'!E86+'11. Óvoda bevétel'!E86+'12. Pmh. bevétel'!E86+'13.Bölcsőde'!E86</f>
        <v>0</v>
      </c>
      <c r="F86" s="101">
        <f>'9. bevételek önkormányzat'!F86+'10.Faluház bevétel'!F86+'12. Pmh. bevétel'!F86+'11. Óvoda bevétel'!F86+'13.Bölcsőde'!F86</f>
        <v>0</v>
      </c>
      <c r="G86" s="27"/>
      <c r="H86" s="111">
        <f t="shared" si="1"/>
        <v>0</v>
      </c>
    </row>
    <row r="87" spans="1:8" ht="15">
      <c r="A87" s="12" t="s">
        <v>487</v>
      </c>
      <c r="B87" s="4" t="s">
        <v>349</v>
      </c>
      <c r="C87" s="101">
        <f>'9. bevételek önkormányzat'!C87+'10.Faluház bevétel'!C87+'11. Óvoda bevétel'!C87+'12. Pmh. bevétel'!C87+'13.Bölcsőde'!C87</f>
        <v>0</v>
      </c>
      <c r="D87" s="101">
        <f>'9. bevételek önkormányzat'!D87+'10.Faluház bevétel'!D87+'11. Óvoda bevétel'!D87+'12. Pmh. bevétel'!D87+'13.Bölcsőde'!D87</f>
        <v>0</v>
      </c>
      <c r="E87" s="101">
        <f>'9. bevételek önkormányzat'!E87+'10.Faluház bevétel'!E87+'11. Óvoda bevétel'!E87+'12. Pmh. bevétel'!E87+'13.Bölcsőde'!E87</f>
        <v>0</v>
      </c>
      <c r="F87" s="101">
        <f>'9. bevételek önkormányzat'!F87+'10.Faluház bevétel'!F87+'12. Pmh. bevétel'!F87+'11. Óvoda bevétel'!F87+'13.Bölcsőde'!F87</f>
        <v>0</v>
      </c>
      <c r="G87" s="27"/>
      <c r="H87" s="111">
        <f t="shared" si="1"/>
        <v>0</v>
      </c>
    </row>
    <row r="88" spans="1:8" ht="15">
      <c r="A88" s="14" t="s">
        <v>506</v>
      </c>
      <c r="B88" s="6" t="s">
        <v>350</v>
      </c>
      <c r="C88" s="101">
        <f>'9. bevételek önkormányzat'!C88+'10.Faluház bevétel'!C88+'11. Óvoda bevétel'!C88+'12. Pmh. bevétel'!C88+'13.Bölcsőde'!C88</f>
        <v>222366000</v>
      </c>
      <c r="D88" s="101">
        <f>'9. bevételek önkormányzat'!D88+'10.Faluház bevétel'!D88+'11. Óvoda bevétel'!D88+'12. Pmh. bevétel'!D88+'13.Bölcsőde'!D88</f>
        <v>34551000</v>
      </c>
      <c r="E88" s="101">
        <f>'9. bevételek önkormányzat'!E88+'10.Faluház bevétel'!E88+'11. Óvoda bevétel'!E88+'12. Pmh. bevétel'!E88+'13.Bölcsőde'!E88</f>
        <v>0</v>
      </c>
      <c r="F88" s="101">
        <f>'9. bevételek önkormányzat'!F88+'10.Faluház bevétel'!F88+'12. Pmh. bevétel'!F88+'11. Óvoda bevétel'!F88+'13.Bölcsőde'!F88</f>
        <v>256917000</v>
      </c>
      <c r="G88" s="27"/>
      <c r="H88" s="111">
        <f t="shared" si="1"/>
        <v>256917000</v>
      </c>
    </row>
    <row r="89" spans="1:8" ht="15">
      <c r="A89" s="12" t="s">
        <v>351</v>
      </c>
      <c r="B89" s="4" t="s">
        <v>352</v>
      </c>
      <c r="C89" s="101">
        <f>'9. bevételek önkormányzat'!C89+'10.Faluház bevétel'!C89+'11. Óvoda bevétel'!C89+'12. Pmh. bevétel'!C89+'13.Bölcsőde'!C89</f>
        <v>0</v>
      </c>
      <c r="D89" s="101">
        <f>'9. bevételek önkormányzat'!D89+'10.Faluház bevétel'!D89+'11. Óvoda bevétel'!D89+'12. Pmh. bevétel'!D89+'13.Bölcsőde'!D89</f>
        <v>0</v>
      </c>
      <c r="E89" s="101">
        <f>'9. bevételek önkormányzat'!E89+'10.Faluház bevétel'!E89+'11. Óvoda bevétel'!E89+'12. Pmh. bevétel'!E89+'13.Bölcsőde'!E89</f>
        <v>0</v>
      </c>
      <c r="F89" s="101">
        <f>'9. bevételek önkormányzat'!F89+'10.Faluház bevétel'!F89+'12. Pmh. bevétel'!F89+'11. Óvoda bevétel'!F89+'13.Bölcsőde'!F89</f>
        <v>0</v>
      </c>
      <c r="G89" s="27"/>
      <c r="H89" s="111">
        <f t="shared" si="1"/>
        <v>0</v>
      </c>
    </row>
    <row r="90" spans="1:8" ht="15">
      <c r="A90" s="12" t="s">
        <v>353</v>
      </c>
      <c r="B90" s="4" t="s">
        <v>354</v>
      </c>
      <c r="C90" s="101">
        <f>'9. bevételek önkormányzat'!C90+'10.Faluház bevétel'!C90+'11. Óvoda bevétel'!C90+'12. Pmh. bevétel'!C90+'13.Bölcsőde'!C90</f>
        <v>0</v>
      </c>
      <c r="D90" s="101">
        <f>'9. bevételek önkormányzat'!D90+'10.Faluház bevétel'!D90+'11. Óvoda bevétel'!D90+'12. Pmh. bevétel'!D90+'13.Bölcsőde'!D90</f>
        <v>0</v>
      </c>
      <c r="E90" s="101">
        <f>'9. bevételek önkormányzat'!E90+'10.Faluház bevétel'!E90+'11. Óvoda bevétel'!E90+'12. Pmh. bevétel'!E90+'13.Bölcsőde'!E90</f>
        <v>0</v>
      </c>
      <c r="F90" s="101">
        <f>'9. bevételek önkormányzat'!F90+'10.Faluház bevétel'!F90+'12. Pmh. bevétel'!F90+'11. Óvoda bevétel'!F90+'13.Bölcsőde'!F90</f>
        <v>0</v>
      </c>
      <c r="G90" s="27"/>
      <c r="H90" s="111">
        <f t="shared" si="1"/>
        <v>0</v>
      </c>
    </row>
    <row r="91" spans="1:8" ht="15">
      <c r="A91" s="37" t="s">
        <v>355</v>
      </c>
      <c r="B91" s="4" t="s">
        <v>356</v>
      </c>
      <c r="C91" s="101">
        <f>'9. bevételek önkormányzat'!C91+'10.Faluház bevétel'!C91+'11. Óvoda bevétel'!C91+'12. Pmh. bevétel'!C91+'13.Bölcsőde'!C91</f>
        <v>0</v>
      </c>
      <c r="D91" s="101">
        <f>'9. bevételek önkormányzat'!D91+'10.Faluház bevétel'!D91+'11. Óvoda bevétel'!D91+'12. Pmh. bevétel'!D91+'13.Bölcsőde'!D91</f>
        <v>0</v>
      </c>
      <c r="E91" s="101">
        <f>'9. bevételek önkormányzat'!E91+'10.Faluház bevétel'!E91+'11. Óvoda bevétel'!E91+'12. Pmh. bevétel'!E91+'13.Bölcsőde'!E91</f>
        <v>0</v>
      </c>
      <c r="F91" s="101">
        <f>'9. bevételek önkormányzat'!F91+'10.Faluház bevétel'!F91+'12. Pmh. bevétel'!F91+'11. Óvoda bevétel'!F91+'13.Bölcsőde'!F91</f>
        <v>0</v>
      </c>
      <c r="G91" s="27"/>
      <c r="H91" s="111">
        <f t="shared" si="1"/>
        <v>0</v>
      </c>
    </row>
    <row r="92" spans="1:8" ht="15">
      <c r="A92" s="37" t="s">
        <v>488</v>
      </c>
      <c r="B92" s="4" t="s">
        <v>357</v>
      </c>
      <c r="C92" s="101">
        <f>'9. bevételek önkormányzat'!C92+'10.Faluház bevétel'!C92+'11. Óvoda bevétel'!C92+'12. Pmh. bevétel'!C92+'13.Bölcsőde'!C92</f>
        <v>0</v>
      </c>
      <c r="D92" s="101">
        <f>'9. bevételek önkormányzat'!D92+'10.Faluház bevétel'!D92+'11. Óvoda bevétel'!D92+'12. Pmh. bevétel'!D92+'13.Bölcsőde'!D92</f>
        <v>0</v>
      </c>
      <c r="E92" s="101">
        <f>'9. bevételek önkormányzat'!E92+'10.Faluház bevétel'!E92+'11. Óvoda bevétel'!E92+'12. Pmh. bevétel'!E92+'13.Bölcsőde'!E92</f>
        <v>0</v>
      </c>
      <c r="F92" s="101">
        <f>'9. bevételek önkormányzat'!F92+'10.Faluház bevétel'!F92+'12. Pmh. bevétel'!F92+'11. Óvoda bevétel'!F92+'13.Bölcsőde'!F92</f>
        <v>0</v>
      </c>
      <c r="G92" s="27"/>
      <c r="H92" s="111">
        <f t="shared" si="1"/>
        <v>0</v>
      </c>
    </row>
    <row r="93" spans="1:8" ht="15">
      <c r="A93" s="13" t="s">
        <v>507</v>
      </c>
      <c r="B93" s="6" t="s">
        <v>358</v>
      </c>
      <c r="C93" s="101">
        <f>'9. bevételek önkormányzat'!C93+'10.Faluház bevétel'!C93+'11. Óvoda bevétel'!C93+'12. Pmh. bevétel'!C93+'13.Bölcsőde'!C93</f>
        <v>0</v>
      </c>
      <c r="D93" s="101">
        <f>'9. bevételek önkormányzat'!D93+'10.Faluház bevétel'!D93+'11. Óvoda bevétel'!D93+'12. Pmh. bevétel'!D93+'13.Bölcsőde'!D93</f>
        <v>0</v>
      </c>
      <c r="E93" s="101">
        <f>'9. bevételek önkormányzat'!E93+'10.Faluház bevétel'!E93+'11. Óvoda bevétel'!E93+'12. Pmh. bevétel'!E93+'13.Bölcsőde'!E93</f>
        <v>0</v>
      </c>
      <c r="F93" s="101">
        <f>'9. bevételek önkormányzat'!F93+'10.Faluház bevétel'!F93+'12. Pmh. bevétel'!F93+'11. Óvoda bevétel'!F93+'13.Bölcsőde'!F93</f>
        <v>0</v>
      </c>
      <c r="G93" s="27"/>
      <c r="H93" s="111">
        <f t="shared" si="1"/>
        <v>0</v>
      </c>
    </row>
    <row r="94" spans="1:8" ht="15">
      <c r="A94" s="14" t="s">
        <v>359</v>
      </c>
      <c r="B94" s="6" t="s">
        <v>360</v>
      </c>
      <c r="C94" s="101">
        <f>'9. bevételek önkormányzat'!C94+'10.Faluház bevétel'!C94+'11. Óvoda bevétel'!C94+'12. Pmh. bevétel'!C94+'13.Bölcsőde'!C94</f>
        <v>0</v>
      </c>
      <c r="D94" s="101">
        <f>'9. bevételek önkormányzat'!D94+'10.Faluház bevétel'!D94+'11. Óvoda bevétel'!D94+'12. Pmh. bevétel'!D94+'13.Bölcsőde'!D94</f>
        <v>0</v>
      </c>
      <c r="E94" s="101">
        <f>'9. bevételek önkormányzat'!E94+'10.Faluház bevétel'!E94+'11. Óvoda bevétel'!E94+'12. Pmh. bevétel'!E94+'13.Bölcsőde'!E94</f>
        <v>0</v>
      </c>
      <c r="F94" s="101">
        <f>'9. bevételek önkormányzat'!F94+'10.Faluház bevétel'!F94+'12. Pmh. bevétel'!F94+'11. Óvoda bevétel'!F94+'13.Bölcsőde'!F94</f>
        <v>0</v>
      </c>
      <c r="G94" s="27"/>
      <c r="H94" s="111">
        <f t="shared" si="1"/>
        <v>0</v>
      </c>
    </row>
    <row r="95" spans="1:8" ht="15.75">
      <c r="A95" s="40" t="s">
        <v>508</v>
      </c>
      <c r="B95" s="41" t="s">
        <v>361</v>
      </c>
      <c r="C95" s="101">
        <f>'9. bevételek önkormányzat'!C95+'10.Faluház bevétel'!C95+'11. Óvoda bevétel'!C95+'12. Pmh. bevétel'!C95+'13.Bölcsőde'!C95</f>
        <v>222366000</v>
      </c>
      <c r="D95" s="101">
        <f>'9. bevételek önkormányzat'!D95+'10.Faluház bevétel'!D95+'11. Óvoda bevétel'!D95+'12. Pmh. bevétel'!D95+'13.Bölcsőde'!D95</f>
        <v>34551000</v>
      </c>
      <c r="E95" s="101">
        <f>'9. bevételek önkormányzat'!E95+'10.Faluház bevétel'!E95+'11. Óvoda bevétel'!E95+'12. Pmh. bevétel'!E95+'13.Bölcsőde'!E95</f>
        <v>0</v>
      </c>
      <c r="F95" s="101">
        <f>'9. bevételek önkormányzat'!F95+'10.Faluház bevétel'!F95+'12. Pmh. bevétel'!F95+'11. Óvoda bevétel'!F95+'13.Bölcsőde'!F95</f>
        <v>256917000</v>
      </c>
      <c r="G95" s="27"/>
      <c r="H95" s="111">
        <f t="shared" si="1"/>
        <v>256917000</v>
      </c>
    </row>
    <row r="96" spans="1:8" ht="15.75">
      <c r="A96" s="45" t="s">
        <v>490</v>
      </c>
      <c r="B96" s="46"/>
      <c r="C96" s="101">
        <f>C95+C66</f>
        <v>767070607</v>
      </c>
      <c r="D96" s="101">
        <f>D95+D66</f>
        <v>221303489</v>
      </c>
      <c r="E96" s="101">
        <f>'9. bevételek önkormányzat'!E96+'10.Faluház bevétel'!E96+'11. Óvoda bevétel'!E96+'12. Pmh. bevétel'!E96+'13.Bölcsőde'!E96</f>
        <v>0</v>
      </c>
      <c r="F96" s="101">
        <f>F95+F66</f>
        <v>988374096</v>
      </c>
      <c r="G96" s="111">
        <f>G85</f>
        <v>182295000</v>
      </c>
      <c r="H96" s="111">
        <f>H95+H66-G96</f>
        <v>806079096</v>
      </c>
    </row>
  </sheetData>
  <sheetProtection/>
  <mergeCells count="2">
    <mergeCell ref="A1:F1"/>
    <mergeCell ref="A2:F2"/>
  </mergeCells>
  <printOptions horizontalCentered="1"/>
  <pageMargins left="0.1968503937007874" right="0.15748031496062992" top="0.35433070866141736" bottom="0.31496062992125984" header="0.15748031496062992" footer="0.15748031496062992"/>
  <pageSetup fitToHeight="1" fitToWidth="1" horizontalDpi="300" verticalDpi="300" orientation="portrait" paperSize="9" scale="54" r:id="rId1"/>
  <headerFooter>
    <oddHeader>&amp;R8.sz.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Kabai Eva</cp:lastModifiedBy>
  <cp:lastPrinted>2016-02-02T13:11:37Z</cp:lastPrinted>
  <dcterms:created xsi:type="dcterms:W3CDTF">2014-01-03T21:48:14Z</dcterms:created>
  <dcterms:modified xsi:type="dcterms:W3CDTF">2017-05-12T11:53:04Z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