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0.sz.mell (2)" sheetId="28" r:id="rId28"/>
    <sheet name="1. sz tájékoztató t." sheetId="29" r:id="rId29"/>
    <sheet name="2.sz tájékoztató t." sheetId="30" r:id="rId30"/>
    <sheet name="3.sz tájékoztató t." sheetId="31" r:id="rId31"/>
    <sheet name="Munka1" sheetId="32" r:id="rId32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<sst xmlns="http://schemas.openxmlformats.org/spreadsheetml/2006/main" count="3625" uniqueCount="551">
  <si>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</si>
  <si>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</si>
  <si>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</si>
  <si>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</si>
  <si>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</si>
  <si>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</si>
  <si>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</si>
  <si>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</si>
  <si>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</si>
  <si>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</si>
  <si>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</si>
  <si>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</si>
  <si>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</si>
  <si>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</si>
  <si>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</si>
  <si>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</si>
  <si>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</si>
  <si>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</si>
  <si>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</si>
  <si>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</si>
  <si>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</si>
  <si>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</si>
  <si>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</si>
  <si>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</si>
  <si>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</si>
  <si>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</si>
  <si>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</si>
  <si>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</si>
  <si>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</si>
  <si>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</si>
  <si>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</si>
  <si>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</si>
  <si>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</si>
  <si>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</si>
  <si>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</si>
  <si>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</si>
  <si>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</si>
  <si>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</si>
  <si>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</si>
  <si>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</si>
  <si>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</si>
  <si>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</si>
  <si>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</si>
  <si>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</si>
  <si>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</si>
  <si>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</si>
  <si>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</si>
  <si>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</si>
  <si>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</si>
  <si>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</si>
  <si>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</si>
  <si>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</si>
  <si>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</si>
  <si>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</si>
  <si>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</si>
  <si>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</si>
  <si>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</si>
  <si>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</si>
  <si>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</si>
  <si>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</si>
  <si>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</si>
  <si>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</si>
  <si>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</si>
  <si>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</si>
  <si>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</si>
  <si>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</si>
  <si>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</si>
  <si>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</si>
  <si>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</si>
  <si>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</si>
  <si>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</si>
  <si>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</si>
  <si>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</si>
  <si>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</si>
  <si>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</si>
  <si>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</si>
  <si>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</si>
  <si>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</si>
  <si>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</si>
  <si>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</si>
  <si>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</si>
  <si>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</si>
  <si>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</si>
  <si>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</si>
  <si>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</si>
  <si>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</si>
  <si>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</si>
  <si>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</si>
  <si>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</si>
  <si>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</si>
  <si>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</si>
  <si>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</si>
  <si>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</si>
  <si>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</si>
  <si>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</si>
  <si>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</si>
  <si>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</si>
  <si>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</si>
  <si>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</si>
  <si>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</si>
  <si>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</si>
  <si>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</si>
  <si>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</si>
  <si>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</si>
  <si>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</si>
  <si>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</si>
  <si>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</si>
  <si>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</si>
  <si>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</si>
  <si>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</si>
  <si>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</si>
  <si>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</si>
  <si>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</si>
  <si>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</si>
  <si>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</si>
  <si>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</si>
  <si>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</si>
  <si>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</si>
  <si>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</si>
  <si>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</si>
  <si>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</si>
  <si>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</si>
  <si>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</si>
  <si>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</si>
  <si>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</si>
  <si>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</si>
  <si>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</si>
  <si>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</si>
  <si>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</si>
  <si>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</si>
  <si>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</si>
  <si>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</si>
  <si>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</si>
  <si>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</si>
  <si>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</si>
  <si>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</si>
  <si>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</si>
  <si>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</si>
  <si>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</si>
  <si>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</si>
  <si>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</si>
  <si>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</si>
  <si>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</si>
  <si>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</si>
  <si>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</si>
  <si>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</si>
  <si>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</si>
  <si>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</si>
  <si>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</si>
  <si>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</si>
  <si>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</si>
  <si>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</si>
  <si>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</si>
  <si>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</si>
  <si>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</si>
  <si>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</si>
  <si>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</si>
  <si>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</si>
  <si>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</si>
  <si>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</si>
  <si>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</si>
  <si>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</si>
  <si>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</si>
  <si>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</si>
  <si>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</si>
  <si>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</si>
  <si>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</si>
  <si>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</si>
  <si>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</si>
  <si>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</si>
  <si>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</si>
  <si>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</si>
  <si>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</si>
  <si>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</si>
  <si>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</si>
  <si>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</si>
  <si>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</si>
  <si>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</si>
  <si>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</si>
  <si>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</si>
  <si>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</si>
  <si>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</si>
  <si>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</si>
  <si>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</si>
  <si>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</si>
  <si>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</si>
  <si>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</si>
  <si>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</si>
  <si>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</si>
  <si>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</si>
  <si>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</si>
  <si>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</si>
  <si>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</si>
  <si>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</si>
  <si>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</si>
  <si>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</si>
  <si>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</si>
  <si>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</si>
  <si>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</si>
  <si>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</si>
  <si>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</si>
  <si>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</si>
  <si>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</si>
  <si>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</si>
  <si>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</si>
  <si>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</si>
  <si>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</si>
  <si>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</si>
  <si>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</si>
  <si>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</si>
  <si>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</si>
  <si>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</si>
  <si>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</si>
  <si>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</si>
  <si>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</si>
  <si>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</si>
  <si>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</si>
  <si>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</si>
  <si>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</si>
  <si>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</si>
  <si>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</si>
  <si>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</si>
  <si>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</si>
  <si>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</si>
  <si>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</si>
  <si>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</si>
  <si>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</si>
  <si>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</si>
  <si>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</si>
  <si>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</si>
  <si>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</si>
  <si>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</si>
  <si>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</si>
  <si>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</si>
  <si>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</si>
  <si>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</si>
  <si>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</si>
  <si>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</si>
  <si>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</si>
  <si>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</si>
  <si>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</si>
  <si>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</si>
  <si>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</si>
  <si>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</si>
  <si>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</si>
  <si>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</si>
  <si>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</si>
  <si>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</si>
  <si>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</si>
  <si>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</si>
  <si>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</si>
  <si>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</si>
  <si>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</si>
  <si>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</si>
  <si>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</si>
  <si>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</si>
  <si>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</si>
  <si>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</si>
  <si>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</si>
  <si>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</si>
  <si>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</si>
  <si>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</si>
  <si>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</si>
  <si>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</si>
  <si>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</si>
  <si>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</si>
  <si>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</si>
  <si>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</si>
  <si>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</si>
  <si>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</si>
  <si>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</si>
  <si>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</si>
  <si>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</si>
  <si>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</si>
  <si>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</si>
  <si>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</si>
  <si>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</si>
  <si>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</si>
  <si>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</si>
  <si>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</si>
  <si>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</si>
  <si>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</si>
  <si>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</si>
  <si>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</si>
  <si>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</si>
  <si>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</si>
  <si>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</si>
  <si>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</si>
  <si>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</si>
  <si>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</si>
  <si>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</si>
  <si>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</si>
  <si>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</si>
  <si>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</si>
  <si>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</si>
  <si>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</si>
  <si>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</si>
  <si>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</si>
  <si>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</si>
  <si>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</si>
  <si>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</si>
  <si>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</si>
  <si>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</si>
  <si>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</si>
  <si>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</si>
  <si>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</si>
  <si>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</si>
  <si>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</si>
  <si>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</si>
  <si>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</si>
  <si>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</si>
  <si>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</si>
  <si>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</si>
  <si>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</si>
  <si>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</si>
  <si>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</si>
  <si>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</si>
  <si>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</si>
  <si>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</si>
  <si>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</si>
  <si>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</si>
  <si>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</si>
  <si>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</si>
  <si>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</si>
  <si>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</si>
  <si>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</si>
  <si>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</si>
  <si>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</si>
  <si>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</si>
  <si>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</si>
  <si>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</si>
  <si>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</si>
  <si>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</si>
  <si>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</si>
  <si>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</si>
  <si>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</si>
  <si>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</si>
  <si>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</si>
  <si>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</si>
  <si>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</si>
  <si>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</si>
  <si>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</si>
  <si>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</si>
  <si>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</si>
  <si>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</si>
  <si>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</si>
  <si>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</si>
  <si>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</si>
  <si>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</si>
  <si>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</si>
  <si>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</si>
  <si>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</si>
  <si>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</si>
  <si>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</si>
  <si>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</si>
  <si>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</si>
  <si>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</si>
  <si>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</si>
  <si>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</si>
  <si>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</si>
  <si>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</si>
  <si>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</si>
  <si>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</si>
  <si>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</si>
  <si>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</si>
  <si>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</si>
  <si>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</si>
  <si>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</si>
  <si>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</si>
  <si>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</si>
  <si>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</si>
  <si>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</si>
  <si>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</si>
  <si>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</si>
  <si>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</si>
  <si>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</si>
  <si>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</si>
  <si>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</si>
  <si>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</si>
  <si>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</si>
  <si>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</si>
  <si>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</si>
  <si>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</si>
  <si>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</si>
  <si>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</si>
  <si>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</si>
  <si>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</si>
  <si>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</si>
  <si>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</si>
  <si>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</si>
  <si>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</si>
  <si>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</si>
  <si>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</si>
  <si>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</si>
  <si>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</si>
  <si>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</si>
  <si>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</si>
  <si>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</si>
  <si>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</si>
  <si>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</si>
  <si>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</si>
  <si>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</si>
  <si>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</si>
  <si>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</si>
  <si>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</si>
  <si>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</si>
  <si>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</si>
  <si>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</si>
  <si>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</si>
  <si>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</si>
  <si>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</si>
  <si>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</si>
  <si>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</si>
  <si>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</si>
  <si>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</si>
  <si>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</si>
  <si>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</si>
  <si>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</si>
  <si>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</si>
  <si>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</si>
  <si>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</si>
  <si>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</si>
  <si>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</si>
  <si>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</si>
  <si>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</si>
  <si>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</si>
  <si>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</si>
  <si>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</si>
  <si>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</si>
  <si>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</si>
  <si>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</si>
  <si>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</si>
  <si>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</si>
  <si>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</si>
  <si>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</si>
  <si>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</si>
  <si>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</si>
  <si>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</si>
  <si>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</si>
  <si>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</si>
  <si>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</si>
  <si>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</si>
  <si>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</si>
  <si>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</si>
  <si>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</si>
  <si>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</si>
  <si>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</si>
  <si>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</si>
  <si>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</si>
  <si>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</si>
  <si>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</si>
  <si>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</si>
  <si>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</si>
  <si>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</si>
  <si>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</si>
  <si>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</si>
  <si>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</si>
  <si>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</si>
  <si>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</si>
  <si>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</si>
  <si>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</si>
  <si>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</si>
  <si>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</si>
  <si>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</si>
  <si>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</si>
  <si>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</si>
  <si>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</si>
  <si>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</si>
  <si>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</si>
  <si>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</si>
  <si>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2014. évi támogatás összesen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</si>
  <si>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</si>
  <si>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</si>
  <si>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</si>
  <si>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</si>
  <si>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</si>
  <si>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</si>
  <si>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</si>
  <si>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</si>
  <si>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</si>
  <si>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</si>
  <si>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</si>
  <si>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</si>
  <si>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</si>
  <si>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</si>
  <si>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</si>
  <si>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</si>
  <si>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</si>
  <si>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</si>
  <si>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</si>
  <si>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</si>
  <si>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</si>
  <si>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</si>
  <si>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</si>
  <si>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</si>
  <si>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</si>
  <si>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</si>
  <si>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</si>
  <si>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</si>
  <si>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</si>
  <si>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</si>
  <si>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</si>
  <si>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</si>
  <si>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</si>
  <si>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</si>
  <si>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</si>
  <si>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</si>
  <si>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</si>
  <si>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</si>
  <si>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</si>
  <si>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</si>
  <si>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</si>
  <si>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</si>
  <si>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</si>
  <si>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>Nyírteleki Kastélykert Óvoda és Bölcsőde</t>
  </si>
  <si>
    <t>Tanyapályázat függesztett gréder</t>
  </si>
  <si>
    <t>2014</t>
  </si>
  <si>
    <t>Görögszállás orvosi rendelő rekonstrukciója</t>
  </si>
  <si>
    <t>Nyírtelek Város Önkormányzatának Szervezetfejlesztése ÁROP-1.A.5-2013-2013-0129</t>
  </si>
  <si>
    <t>Görögszállás orvosi rendelő rekonstrukciója ÉAOP-4.1.2/A/12-2013-0046</t>
  </si>
  <si>
    <t>Önkormányzat által nyújtott intézményi finanszírozás</t>
  </si>
  <si>
    <t>Nyírtelek város Polgármesteri Hivatal</t>
  </si>
  <si>
    <t>11744003-15732365</t>
  </si>
  <si>
    <t>210844 ezer Ft</t>
  </si>
  <si>
    <t>11744003-16819728</t>
  </si>
  <si>
    <t>128492 ezer Ft</t>
  </si>
  <si>
    <t>Nyírtelek Város  Önkormányzat adósságot keletkeztető ügyletekből és kezességvállalásokból fennálló kötelezettségei</t>
  </si>
  <si>
    <t>Nyírtelek Város Önkormányzat saját bevételeinek részletezése az adósságot keletkeztető ügyletből származó tárgyévi fizetési kötelezettség megállapításához</t>
  </si>
  <si>
    <t>Nyírtelek Város Önkormányzat 2014. évi adósságot keletkeztető fejlesztési céljai</t>
  </si>
  <si>
    <t>Települési önkormányzatok működésének támogatása</t>
  </si>
  <si>
    <t>Nem közművel összegyűjtött háztartási szennyvíz ártalmatlanítása</t>
  </si>
  <si>
    <t>Óvodapedagógusok, és a nevelő munkát közvetlenül segítők bértámogatása</t>
  </si>
  <si>
    <t>Óvoda működési támogatás</t>
  </si>
  <si>
    <t>Hozzájárulás a pénzbeni szociális ellátásokhoz</t>
  </si>
  <si>
    <t>Egyes szociális és gyermekjóléti feladatok támogatása</t>
  </si>
  <si>
    <t>Gyermekétkeztetés bértámogatása</t>
  </si>
  <si>
    <t>Gyermekétkeztetés üzemeltetési támogatása</t>
  </si>
  <si>
    <t>Könyvtári, közművelődési és múzeumi feladatok támogatása</t>
  </si>
  <si>
    <t>Települési önkormányzatok köznevelési feladatainak egyéb támogatása</t>
  </si>
  <si>
    <t>Lakott külterülettel kapcsolatos feladatok támogatása</t>
  </si>
  <si>
    <t xml:space="preserve">2.1. melléklet az 1/2014. (II. 12.) önkormányzati rendelethez     </t>
  </si>
  <si>
    <t xml:space="preserve">2.2. melléklet az 1/2014. (II. 12.) önkormányzati rendelethez     </t>
  </si>
  <si>
    <t>9.1. melléklet az 1/2014. (II. 12.) önkormányzati rendelethez</t>
  </si>
  <si>
    <t>9.2. melléklet az 1/2014. (II. 12.) önkormányzati rendelethez</t>
  </si>
  <si>
    <t>9.2.1. melléklet az 1/2014. (II. 12.) önkormányzati rendelethez</t>
  </si>
  <si>
    <t>9.2.2. melléklet az 1/2014. (II. 12.) önkormányzati rendelethez</t>
  </si>
  <si>
    <t>9.2.3. melléklet az 1/2014. (II. 12.) önkormányzati rendelethez</t>
  </si>
  <si>
    <t>9.3. melléklet az 1/2014. (II. 12.) önkormányzati rendelethez</t>
  </si>
  <si>
    <t>9.3.1. melléklet az 1/2014. (II. 12.) önkormányzati rendelethez</t>
  </si>
  <si>
    <t>9.3.2. melléklet az 1/2014. (II. 12.) önkormányzati rendelethez</t>
  </si>
  <si>
    <t>9.3.3. melléklet az 1/2014. (II. 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</si>
</sst>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3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2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3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2" xfId="40" applyNumberFormat="1" applyFont="1" applyFill="1" applyBorder="1" applyAlignment="1">
      <alignment/>
    </xf>
    <xf numFmtId="166" fontId="0" fillId="0" borderId="30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2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2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166" fontId="17" fillId="0" borderId="46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5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3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19" borderId="31" xfId="58" applyNumberFormat="1" applyFont="1" applyFill="1" applyBorder="1" applyAlignment="1" applyProtection="1">
      <alignment horizontal="right" vertical="center" wrapText="1" indent="1"/>
      <protection/>
    </xf>
    <xf numFmtId="164" fontId="17" fillId="16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19" borderId="30" xfId="58" applyNumberFormat="1" applyFont="1" applyFill="1" applyBorder="1" applyAlignment="1" applyProtection="1">
      <alignment horizontal="right" vertical="center" wrapText="1" indent="1"/>
      <protection/>
    </xf>
    <xf numFmtId="3" fontId="1" fillId="0" borderId="0" xfId="0" applyNumberFormat="1" applyFont="1" applyFill="1" applyAlignment="1" applyProtection="1">
      <alignment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2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6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17" fillId="0" borderId="44" xfId="0" applyFont="1" applyFill="1" applyBorder="1" applyAlignment="1" applyProtection="1">
      <alignment horizontal="left" indent="1"/>
      <protection locked="0"/>
    </xf>
    <xf numFmtId="0" fontId="17" fillId="0" borderId="45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47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2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7" fillId="0" borderId="66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74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16" fillId="0" borderId="5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147</v>
      </c>
    </row>
    <row r="4" spans="1:2" ht="12.75">
      <c r="A4" s="136"/>
      <c r="B4" s="136"/>
    </row>
    <row r="5" spans="1:2" s="147" customFormat="1" ht="15.75">
      <c r="A5" s="80" t="s">
        <v>444</v>
      </c>
      <c r="B5" s="146"/>
    </row>
    <row r="6" spans="1:2" ht="12.75">
      <c r="A6" s="136"/>
      <c r="B6" s="136"/>
    </row>
    <row r="7" spans="1:2" ht="12.75">
      <c r="A7" s="136" t="s">
        <v>446</v>
      </c>
      <c r="B7" s="136" t="s">
        <v>447</v>
      </c>
    </row>
    <row r="8" spans="1:2" ht="12.75">
      <c r="A8" s="136" t="s">
        <v>448</v>
      </c>
      <c r="B8" s="136" t="s">
        <v>449</v>
      </c>
    </row>
    <row r="9" spans="1:2" ht="12.75">
      <c r="A9" s="136" t="s">
        <v>450</v>
      </c>
      <c r="B9" s="136" t="s">
        <v>451</v>
      </c>
    </row>
    <row r="10" spans="1:2" ht="12.75">
      <c r="A10" s="136"/>
      <c r="B10" s="136"/>
    </row>
    <row r="11" spans="1:2" ht="12.75">
      <c r="A11" s="136"/>
      <c r="B11" s="136"/>
    </row>
    <row r="12" spans="1:2" s="147" customFormat="1" ht="15.75">
      <c r="A12" s="80" t="s">
        <v>445</v>
      </c>
      <c r="B12" s="146"/>
    </row>
    <row r="13" spans="1:2" ht="12.75">
      <c r="A13" s="136"/>
      <c r="B13" s="136"/>
    </row>
    <row r="14" spans="1:2" ht="12.75">
      <c r="A14" s="136" t="s">
        <v>455</v>
      </c>
      <c r="B14" s="136" t="s">
        <v>454</v>
      </c>
    </row>
    <row r="15" spans="1:2" ht="12.75">
      <c r="A15" s="136" t="s">
        <v>255</v>
      </c>
      <c r="B15" s="136" t="s">
        <v>453</v>
      </c>
    </row>
    <row r="16" spans="1:2" ht="12.75">
      <c r="A16" s="136" t="s">
        <v>456</v>
      </c>
      <c r="B16" s="136" t="s">
        <v>452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48" customWidth="1"/>
    <col min="2" max="2" width="68.625" style="148" customWidth="1"/>
    <col min="3" max="3" width="19.50390625" style="148" customWidth="1"/>
    <col min="4" max="16384" width="9.375" style="148" customWidth="1"/>
  </cols>
  <sheetData>
    <row r="1" spans="1:3" ht="33" customHeight="1">
      <c r="A1" s="473" t="s">
        <v>527</v>
      </c>
      <c r="B1" s="473"/>
      <c r="C1" s="473"/>
    </row>
    <row r="2" spans="1:4" ht="15.75" customHeight="1" thickBot="1">
      <c r="A2" s="149"/>
      <c r="B2" s="149"/>
      <c r="C2" s="161" t="s">
        <v>53</v>
      </c>
      <c r="D2" s="156"/>
    </row>
    <row r="3" spans="1:3" ht="26.25" customHeight="1" thickBot="1">
      <c r="A3" s="179" t="s">
        <v>15</v>
      </c>
      <c r="B3" s="180" t="s">
        <v>192</v>
      </c>
      <c r="C3" s="181" t="s">
        <v>257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17</v>
      </c>
      <c r="B5" s="348" t="s">
        <v>57</v>
      </c>
      <c r="C5" s="345">
        <v>124500</v>
      </c>
    </row>
    <row r="6" spans="1:3" ht="24.75">
      <c r="A6" s="186" t="s">
        <v>18</v>
      </c>
      <c r="B6" s="374" t="s">
        <v>252</v>
      </c>
      <c r="C6" s="346"/>
    </row>
    <row r="7" spans="1:3" ht="15">
      <c r="A7" s="186" t="s">
        <v>19</v>
      </c>
      <c r="B7" s="375" t="s">
        <v>513</v>
      </c>
      <c r="C7" s="346"/>
    </row>
    <row r="8" spans="1:3" ht="24.75">
      <c r="A8" s="186" t="s">
        <v>20</v>
      </c>
      <c r="B8" s="375" t="s">
        <v>254</v>
      </c>
      <c r="C8" s="346">
        <v>4095</v>
      </c>
    </row>
    <row r="9" spans="1:3" ht="15">
      <c r="A9" s="187" t="s">
        <v>21</v>
      </c>
      <c r="B9" s="375" t="s">
        <v>253</v>
      </c>
      <c r="C9" s="347">
        <v>2000</v>
      </c>
    </row>
    <row r="10" spans="1:3" ht="15.75" thickBot="1">
      <c r="A10" s="186" t="s">
        <v>22</v>
      </c>
      <c r="B10" s="376" t="s">
        <v>193</v>
      </c>
      <c r="C10" s="346"/>
    </row>
    <row r="11" spans="1:3" ht="15.75" thickBot="1">
      <c r="A11" s="482" t="s">
        <v>197</v>
      </c>
      <c r="B11" s="483"/>
      <c r="C11" s="188">
        <f>SUM(C5:C10)</f>
        <v>130595</v>
      </c>
    </row>
    <row r="12" spans="1:3" ht="23.25" customHeight="1">
      <c r="A12" s="484" t="s">
        <v>224</v>
      </c>
      <c r="B12" s="484"/>
      <c r="C12" s="48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1/2014. (II. 12.)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48" customWidth="1"/>
    <col min="2" max="2" width="66.875" style="148" customWidth="1"/>
    <col min="3" max="3" width="27.00390625" style="148" customWidth="1"/>
    <col min="4" max="16384" width="9.375" style="148" customWidth="1"/>
  </cols>
  <sheetData>
    <row r="1" spans="1:3" ht="33" customHeight="1">
      <c r="A1" s="473" t="s">
        <v>528</v>
      </c>
      <c r="B1" s="473"/>
      <c r="C1" s="473"/>
    </row>
    <row r="2" spans="1:4" ht="15.75" customHeight="1" thickBot="1">
      <c r="A2" s="149"/>
      <c r="B2" s="149"/>
      <c r="C2" s="161" t="s">
        <v>53</v>
      </c>
      <c r="D2" s="156"/>
    </row>
    <row r="3" spans="1:3" ht="26.25" customHeight="1" thickBot="1">
      <c r="A3" s="179" t="s">
        <v>15</v>
      </c>
      <c r="B3" s="180" t="s">
        <v>198</v>
      </c>
      <c r="C3" s="181" t="s">
        <v>222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17</v>
      </c>
      <c r="B5" s="192"/>
      <c r="C5" s="189"/>
    </row>
    <row r="6" spans="1:3" ht="15">
      <c r="A6" s="186" t="s">
        <v>18</v>
      </c>
      <c r="B6" s="193"/>
      <c r="C6" s="190"/>
    </row>
    <row r="7" spans="1:3" ht="15.75" thickBot="1">
      <c r="A7" s="187" t="s">
        <v>19</v>
      </c>
      <c r="B7" s="194"/>
      <c r="C7" s="191"/>
    </row>
    <row r="8" spans="1:3" s="449" customFormat="1" ht="17.25" customHeight="1" thickBot="1">
      <c r="A8" s="450" t="s">
        <v>20</v>
      </c>
      <c r="B8" s="131" t="s">
        <v>199</v>
      </c>
      <c r="C8" s="18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1/2014. (II. 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47.125" style="37" customWidth="1"/>
    <col min="2" max="2" width="15.625" style="36" customWidth="1"/>
    <col min="3" max="3" width="16.375" style="36" customWidth="1"/>
    <col min="4" max="4" width="18.00390625" style="36" customWidth="1"/>
    <col min="5" max="5" width="16.625" style="36" customWidth="1"/>
    <col min="6" max="6" width="18.875" style="51" customWidth="1"/>
    <col min="7" max="8" width="12.875" style="36" customWidth="1"/>
    <col min="9" max="9" width="13.875" style="36" customWidth="1"/>
    <col min="10" max="16384" width="9.375" style="36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97"/>
      <c r="B2" s="51"/>
      <c r="C2" s="51"/>
      <c r="D2" s="51"/>
      <c r="E2" s="51"/>
      <c r="F2" s="46" t="s">
        <v>64</v>
      </c>
    </row>
    <row r="3" spans="1:6" s="39" customFormat="1" ht="44.25" customHeight="1" thickBot="1">
      <c r="A3" s="198" t="s">
        <v>68</v>
      </c>
      <c r="B3" s="199" t="s">
        <v>69</v>
      </c>
      <c r="C3" s="199" t="s">
        <v>70</v>
      </c>
      <c r="D3" s="199" t="s">
        <v>458</v>
      </c>
      <c r="E3" s="199" t="s">
        <v>257</v>
      </c>
      <c r="F3" s="47" t="s">
        <v>459</v>
      </c>
    </row>
    <row r="4" spans="1:6" s="51" customFormat="1" ht="12" customHeight="1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50" t="s">
        <v>87</v>
      </c>
    </row>
    <row r="5" spans="1:6" ht="15.75" customHeight="1">
      <c r="A5" s="451" t="s">
        <v>515</v>
      </c>
      <c r="B5" s="24">
        <v>8186</v>
      </c>
      <c r="C5" s="453" t="s">
        <v>516</v>
      </c>
      <c r="D5" s="24"/>
      <c r="E5" s="24">
        <v>8186</v>
      </c>
      <c r="F5" s="52">
        <f aca="true" t="shared" si="0" ref="F5:F23">B5-D5-E5</f>
        <v>0</v>
      </c>
    </row>
    <row r="6" spans="1:6" ht="15.75" customHeight="1">
      <c r="A6" s="451" t="s">
        <v>517</v>
      </c>
      <c r="B6" s="24">
        <v>59960</v>
      </c>
      <c r="C6" s="453" t="s">
        <v>516</v>
      </c>
      <c r="D6" s="24"/>
      <c r="E6" s="24">
        <v>59960</v>
      </c>
      <c r="F6" s="52">
        <f t="shared" si="0"/>
        <v>0</v>
      </c>
    </row>
    <row r="7" spans="1:6" ht="15.75" customHeight="1">
      <c r="A7" s="451"/>
      <c r="B7" s="24"/>
      <c r="C7" s="453"/>
      <c r="D7" s="24"/>
      <c r="E7" s="24"/>
      <c r="F7" s="52">
        <f t="shared" si="0"/>
        <v>0</v>
      </c>
    </row>
    <row r="8" spans="1:6" ht="15.75" customHeight="1">
      <c r="A8" s="452"/>
      <c r="B8" s="24"/>
      <c r="C8" s="453"/>
      <c r="D8" s="24"/>
      <c r="E8" s="24"/>
      <c r="F8" s="52">
        <f t="shared" si="0"/>
        <v>0</v>
      </c>
    </row>
    <row r="9" spans="1:6" ht="15.75" customHeight="1">
      <c r="A9" s="451"/>
      <c r="B9" s="24"/>
      <c r="C9" s="453"/>
      <c r="D9" s="24"/>
      <c r="E9" s="24"/>
      <c r="F9" s="52">
        <f t="shared" si="0"/>
        <v>0</v>
      </c>
    </row>
    <row r="10" spans="1:6" ht="15.75" customHeight="1">
      <c r="A10" s="452"/>
      <c r="B10" s="24"/>
      <c r="C10" s="453"/>
      <c r="D10" s="24"/>
      <c r="E10" s="24"/>
      <c r="F10" s="52">
        <f t="shared" si="0"/>
        <v>0</v>
      </c>
    </row>
    <row r="11" spans="1:6" ht="15.75" customHeight="1">
      <c r="A11" s="451"/>
      <c r="B11" s="24"/>
      <c r="C11" s="453"/>
      <c r="D11" s="24"/>
      <c r="E11" s="24"/>
      <c r="F11" s="52">
        <f t="shared" si="0"/>
        <v>0</v>
      </c>
    </row>
    <row r="12" spans="1:6" ht="15.75" customHeight="1">
      <c r="A12" s="451"/>
      <c r="B12" s="24"/>
      <c r="C12" s="453"/>
      <c r="D12" s="24"/>
      <c r="E12" s="24"/>
      <c r="F12" s="52">
        <f t="shared" si="0"/>
        <v>0</v>
      </c>
    </row>
    <row r="13" spans="1:6" ht="15.75" customHeight="1">
      <c r="A13" s="451"/>
      <c r="B13" s="24"/>
      <c r="C13" s="453"/>
      <c r="D13" s="24"/>
      <c r="E13" s="24"/>
      <c r="F13" s="52">
        <f t="shared" si="0"/>
        <v>0</v>
      </c>
    </row>
    <row r="14" spans="1:6" ht="15.75" customHeight="1">
      <c r="A14" s="451"/>
      <c r="B14" s="24"/>
      <c r="C14" s="453"/>
      <c r="D14" s="24"/>
      <c r="E14" s="24"/>
      <c r="F14" s="52">
        <f t="shared" si="0"/>
        <v>0</v>
      </c>
    </row>
    <row r="15" spans="1:6" ht="15.75" customHeight="1">
      <c r="A15" s="451"/>
      <c r="B15" s="24"/>
      <c r="C15" s="453"/>
      <c r="D15" s="24"/>
      <c r="E15" s="24"/>
      <c r="F15" s="52">
        <f t="shared" si="0"/>
        <v>0</v>
      </c>
    </row>
    <row r="16" spans="1:6" ht="15.75" customHeight="1">
      <c r="A16" s="451"/>
      <c r="B16" s="24"/>
      <c r="C16" s="453"/>
      <c r="D16" s="24"/>
      <c r="E16" s="24"/>
      <c r="F16" s="52">
        <f t="shared" si="0"/>
        <v>0</v>
      </c>
    </row>
    <row r="17" spans="1:6" ht="15.75" customHeight="1">
      <c r="A17" s="451"/>
      <c r="B17" s="24"/>
      <c r="C17" s="453"/>
      <c r="D17" s="24"/>
      <c r="E17" s="24"/>
      <c r="F17" s="52">
        <f t="shared" si="0"/>
        <v>0</v>
      </c>
    </row>
    <row r="18" spans="1:6" ht="15.75" customHeight="1">
      <c r="A18" s="451"/>
      <c r="B18" s="24"/>
      <c r="C18" s="453"/>
      <c r="D18" s="24"/>
      <c r="E18" s="24"/>
      <c r="F18" s="52">
        <f t="shared" si="0"/>
        <v>0</v>
      </c>
    </row>
    <row r="19" spans="1:6" ht="15.75" customHeight="1">
      <c r="A19" s="451"/>
      <c r="B19" s="24"/>
      <c r="C19" s="453"/>
      <c r="D19" s="24"/>
      <c r="E19" s="24"/>
      <c r="F19" s="52">
        <f t="shared" si="0"/>
        <v>0</v>
      </c>
    </row>
    <row r="20" spans="1:6" ht="15.75" customHeight="1">
      <c r="A20" s="451"/>
      <c r="B20" s="24"/>
      <c r="C20" s="453"/>
      <c r="D20" s="24"/>
      <c r="E20" s="24"/>
      <c r="F20" s="52">
        <f t="shared" si="0"/>
        <v>0</v>
      </c>
    </row>
    <row r="21" spans="1:6" ht="15.75" customHeight="1">
      <c r="A21" s="451"/>
      <c r="B21" s="24"/>
      <c r="C21" s="453"/>
      <c r="D21" s="24"/>
      <c r="E21" s="24"/>
      <c r="F21" s="52">
        <f t="shared" si="0"/>
        <v>0</v>
      </c>
    </row>
    <row r="22" spans="1:6" ht="15.75" customHeight="1">
      <c r="A22" s="451"/>
      <c r="B22" s="24"/>
      <c r="C22" s="453"/>
      <c r="D22" s="24"/>
      <c r="E22" s="24"/>
      <c r="F22" s="52">
        <f t="shared" si="0"/>
        <v>0</v>
      </c>
    </row>
    <row r="23" spans="1:6" ht="15.75" customHeight="1" thickBot="1">
      <c r="A23" s="53"/>
      <c r="B23" s="25"/>
      <c r="C23" s="454"/>
      <c r="D23" s="25"/>
      <c r="E23" s="25"/>
      <c r="F23" s="54">
        <f t="shared" si="0"/>
        <v>0</v>
      </c>
    </row>
    <row r="24" spans="1:6" s="57" customFormat="1" ht="18" customHeight="1" thickBot="1">
      <c r="A24" s="200" t="s">
        <v>67</v>
      </c>
      <c r="B24" s="55">
        <f>SUM(B5:B23)</f>
        <v>68146</v>
      </c>
      <c r="C24" s="120"/>
      <c r="D24" s="55">
        <f>SUM(D5:D23)</f>
        <v>0</v>
      </c>
      <c r="E24" s="55">
        <f>SUM(E5:E23)</f>
        <v>68146</v>
      </c>
      <c r="F24" s="5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1/2014. (II. 12.)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C11" sqref="C11"/>
    </sheetView>
  </sheetViews>
  <sheetFormatPr defaultColWidth="9.00390625" defaultRowHeight="12.75"/>
  <cols>
    <col min="1" max="1" width="60.625" style="37" customWidth="1"/>
    <col min="2" max="2" width="15.625" style="36" customWidth="1"/>
    <col min="3" max="3" width="16.375" style="36" customWidth="1"/>
    <col min="4" max="4" width="18.00390625" style="36" customWidth="1"/>
    <col min="5" max="5" width="16.625" style="36" customWidth="1"/>
    <col min="6" max="6" width="18.875" style="36" customWidth="1"/>
    <col min="7" max="8" width="12.875" style="36" customWidth="1"/>
    <col min="9" max="9" width="13.875" style="36" customWidth="1"/>
    <col min="10" max="16384" width="9.375" style="36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97"/>
      <c r="B2" s="51"/>
      <c r="C2" s="51"/>
      <c r="D2" s="51"/>
      <c r="E2" s="51"/>
      <c r="F2" s="46" t="s">
        <v>64</v>
      </c>
    </row>
    <row r="3" spans="1:6" s="39" customFormat="1" ht="48.75" customHeight="1" thickBot="1">
      <c r="A3" s="198" t="s">
        <v>71</v>
      </c>
      <c r="B3" s="199" t="s">
        <v>69</v>
      </c>
      <c r="C3" s="199" t="s">
        <v>70</v>
      </c>
      <c r="D3" s="199" t="s">
        <v>458</v>
      </c>
      <c r="E3" s="199" t="s">
        <v>257</v>
      </c>
      <c r="F3" s="47" t="s">
        <v>460</v>
      </c>
    </row>
    <row r="4" spans="1:6" s="51" customFormat="1" ht="15" customHeight="1" thickBot="1">
      <c r="A4" s="48">
        <v>1</v>
      </c>
      <c r="B4" s="49">
        <v>2</v>
      </c>
      <c r="C4" s="49">
        <v>3</v>
      </c>
      <c r="D4" s="49">
        <v>4</v>
      </c>
      <c r="E4" s="49">
        <v>5</v>
      </c>
      <c r="F4" s="50">
        <v>6</v>
      </c>
    </row>
    <row r="5" spans="1:6" ht="15.75" customHeight="1">
      <c r="A5" s="58"/>
      <c r="B5" s="59"/>
      <c r="C5" s="455"/>
      <c r="D5" s="59"/>
      <c r="E5" s="59"/>
      <c r="F5" s="60">
        <f aca="true" t="shared" si="0" ref="F5:F23">B5-D5-E5</f>
        <v>0</v>
      </c>
    </row>
    <row r="6" spans="1:6" ht="15.75" customHeight="1">
      <c r="A6" s="58"/>
      <c r="B6" s="59"/>
      <c r="C6" s="455"/>
      <c r="D6" s="59"/>
      <c r="E6" s="59"/>
      <c r="F6" s="60">
        <f t="shared" si="0"/>
        <v>0</v>
      </c>
    </row>
    <row r="7" spans="1:6" ht="15.75" customHeight="1">
      <c r="A7" s="58"/>
      <c r="B7" s="59"/>
      <c r="C7" s="455"/>
      <c r="D7" s="59"/>
      <c r="E7" s="59"/>
      <c r="F7" s="60">
        <f t="shared" si="0"/>
        <v>0</v>
      </c>
    </row>
    <row r="8" spans="1:6" ht="15.75" customHeight="1">
      <c r="A8" s="58"/>
      <c r="B8" s="59"/>
      <c r="C8" s="455"/>
      <c r="D8" s="59"/>
      <c r="E8" s="59"/>
      <c r="F8" s="60">
        <f t="shared" si="0"/>
        <v>0</v>
      </c>
    </row>
    <row r="9" spans="1:6" ht="15.75" customHeight="1">
      <c r="A9" s="58"/>
      <c r="B9" s="59"/>
      <c r="C9" s="455"/>
      <c r="D9" s="59"/>
      <c r="E9" s="59"/>
      <c r="F9" s="60">
        <f t="shared" si="0"/>
        <v>0</v>
      </c>
    </row>
    <row r="10" spans="1:6" ht="15.75" customHeight="1">
      <c r="A10" s="58"/>
      <c r="B10" s="59"/>
      <c r="C10" s="455"/>
      <c r="D10" s="59"/>
      <c r="E10" s="59"/>
      <c r="F10" s="60">
        <f t="shared" si="0"/>
        <v>0</v>
      </c>
    </row>
    <row r="11" spans="1:6" ht="15.75" customHeight="1">
      <c r="A11" s="58"/>
      <c r="B11" s="59"/>
      <c r="C11" s="455"/>
      <c r="D11" s="59"/>
      <c r="E11" s="59"/>
      <c r="F11" s="60">
        <f t="shared" si="0"/>
        <v>0</v>
      </c>
    </row>
    <row r="12" spans="1:6" ht="15.75" customHeight="1">
      <c r="A12" s="58"/>
      <c r="B12" s="59"/>
      <c r="C12" s="455"/>
      <c r="D12" s="59"/>
      <c r="E12" s="59"/>
      <c r="F12" s="60">
        <f t="shared" si="0"/>
        <v>0</v>
      </c>
    </row>
    <row r="13" spans="1:6" ht="15.75" customHeight="1">
      <c r="A13" s="58"/>
      <c r="B13" s="59"/>
      <c r="C13" s="455"/>
      <c r="D13" s="59"/>
      <c r="E13" s="59"/>
      <c r="F13" s="60">
        <f t="shared" si="0"/>
        <v>0</v>
      </c>
    </row>
    <row r="14" spans="1:6" ht="15.75" customHeight="1">
      <c r="A14" s="58"/>
      <c r="B14" s="59"/>
      <c r="C14" s="455"/>
      <c r="D14" s="59"/>
      <c r="E14" s="59"/>
      <c r="F14" s="60">
        <f t="shared" si="0"/>
        <v>0</v>
      </c>
    </row>
    <row r="15" spans="1:6" ht="15.75" customHeight="1">
      <c r="A15" s="58"/>
      <c r="B15" s="59"/>
      <c r="C15" s="455"/>
      <c r="D15" s="59"/>
      <c r="E15" s="59"/>
      <c r="F15" s="60">
        <f t="shared" si="0"/>
        <v>0</v>
      </c>
    </row>
    <row r="16" spans="1:6" ht="15.75" customHeight="1">
      <c r="A16" s="58"/>
      <c r="B16" s="59"/>
      <c r="C16" s="455"/>
      <c r="D16" s="59"/>
      <c r="E16" s="59"/>
      <c r="F16" s="60">
        <f t="shared" si="0"/>
        <v>0</v>
      </c>
    </row>
    <row r="17" spans="1:6" ht="15.75" customHeight="1">
      <c r="A17" s="58"/>
      <c r="B17" s="59"/>
      <c r="C17" s="455"/>
      <c r="D17" s="59"/>
      <c r="E17" s="59"/>
      <c r="F17" s="60">
        <f t="shared" si="0"/>
        <v>0</v>
      </c>
    </row>
    <row r="18" spans="1:6" ht="15.75" customHeight="1">
      <c r="A18" s="58"/>
      <c r="B18" s="59"/>
      <c r="C18" s="455"/>
      <c r="D18" s="59"/>
      <c r="E18" s="59"/>
      <c r="F18" s="60">
        <f t="shared" si="0"/>
        <v>0</v>
      </c>
    </row>
    <row r="19" spans="1:6" ht="15.75" customHeight="1">
      <c r="A19" s="58"/>
      <c r="B19" s="59"/>
      <c r="C19" s="455"/>
      <c r="D19" s="59"/>
      <c r="E19" s="59"/>
      <c r="F19" s="60">
        <f t="shared" si="0"/>
        <v>0</v>
      </c>
    </row>
    <row r="20" spans="1:6" ht="15.75" customHeight="1">
      <c r="A20" s="58"/>
      <c r="B20" s="59"/>
      <c r="C20" s="455"/>
      <c r="D20" s="59"/>
      <c r="E20" s="59"/>
      <c r="F20" s="60">
        <f t="shared" si="0"/>
        <v>0</v>
      </c>
    </row>
    <row r="21" spans="1:6" ht="15.75" customHeight="1">
      <c r="A21" s="58"/>
      <c r="B21" s="59"/>
      <c r="C21" s="455"/>
      <c r="D21" s="59"/>
      <c r="E21" s="59"/>
      <c r="F21" s="60">
        <f t="shared" si="0"/>
        <v>0</v>
      </c>
    </row>
    <row r="22" spans="1:6" ht="15.75" customHeight="1">
      <c r="A22" s="58"/>
      <c r="B22" s="59"/>
      <c r="C22" s="455"/>
      <c r="D22" s="59"/>
      <c r="E22" s="59"/>
      <c r="F22" s="60">
        <f t="shared" si="0"/>
        <v>0</v>
      </c>
    </row>
    <row r="23" spans="1:6" ht="15.75" customHeight="1" thickBot="1">
      <c r="A23" s="61"/>
      <c r="B23" s="62"/>
      <c r="C23" s="456"/>
      <c r="D23" s="62"/>
      <c r="E23" s="62"/>
      <c r="F23" s="63">
        <f t="shared" si="0"/>
        <v>0</v>
      </c>
    </row>
    <row r="24" spans="1:6" s="57" customFormat="1" ht="18" customHeight="1" thickBot="1">
      <c r="A24" s="200" t="s">
        <v>67</v>
      </c>
      <c r="B24" s="201">
        <f>SUM(B5:B23)</f>
        <v>0</v>
      </c>
      <c r="C24" s="121"/>
      <c r="D24" s="201">
        <f>SUM(D5:D23)</f>
        <v>0</v>
      </c>
      <c r="E24" s="201">
        <f>SUM(E5:E23)</f>
        <v>0</v>
      </c>
      <c r="F24" s="64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1/2014. (II. 12.)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6">
      <selection activeCell="C11" sqref="C11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217"/>
      <c r="B1" s="217"/>
      <c r="C1" s="217"/>
      <c r="D1" s="217"/>
      <c r="E1" s="217"/>
    </row>
    <row r="2" spans="1:5" ht="15.75">
      <c r="A2" s="218" t="s">
        <v>134</v>
      </c>
      <c r="B2" s="495" t="s">
        <v>518</v>
      </c>
      <c r="C2" s="495"/>
      <c r="D2" s="495"/>
      <c r="E2" s="495"/>
    </row>
    <row r="3" spans="1:5" ht="14.25" thickBot="1">
      <c r="A3" s="217"/>
      <c r="B3" s="217"/>
      <c r="C3" s="217"/>
      <c r="D3" s="496" t="s">
        <v>127</v>
      </c>
      <c r="E3" s="496"/>
    </row>
    <row r="4" spans="1:5" ht="15" customHeight="1" thickBot="1">
      <c r="A4" s="219" t="s">
        <v>126</v>
      </c>
      <c r="B4" s="220" t="s">
        <v>195</v>
      </c>
      <c r="C4" s="220" t="s">
        <v>249</v>
      </c>
      <c r="D4" s="220" t="s">
        <v>461</v>
      </c>
      <c r="E4" s="221" t="s">
        <v>49</v>
      </c>
    </row>
    <row r="5" spans="1:5" ht="12.75">
      <c r="A5" s="222" t="s">
        <v>128</v>
      </c>
      <c r="B5" s="81"/>
      <c r="C5" s="81"/>
      <c r="D5" s="81"/>
      <c r="E5" s="223">
        <f aca="true" t="shared" si="0" ref="E5:E11">SUM(B5:D5)</f>
        <v>0</v>
      </c>
    </row>
    <row r="6" spans="1:5" ht="12.75">
      <c r="A6" s="224" t="s">
        <v>141</v>
      </c>
      <c r="B6" s="82"/>
      <c r="C6" s="82"/>
      <c r="D6" s="82"/>
      <c r="E6" s="225">
        <f t="shared" si="0"/>
        <v>0</v>
      </c>
    </row>
    <row r="7" spans="1:5" ht="12.75">
      <c r="A7" s="226" t="s">
        <v>129</v>
      </c>
      <c r="B7" s="83">
        <v>21520</v>
      </c>
      <c r="C7" s="83"/>
      <c r="D7" s="83"/>
      <c r="E7" s="227">
        <f t="shared" si="0"/>
        <v>21520</v>
      </c>
    </row>
    <row r="8" spans="1:5" ht="12.75">
      <c r="A8" s="226" t="s">
        <v>142</v>
      </c>
      <c r="B8" s="83"/>
      <c r="C8" s="83"/>
      <c r="D8" s="83"/>
      <c r="E8" s="227">
        <f t="shared" si="0"/>
        <v>0</v>
      </c>
    </row>
    <row r="9" spans="1:5" ht="12.75">
      <c r="A9" s="226" t="s">
        <v>130</v>
      </c>
      <c r="B9" s="83"/>
      <c r="C9" s="83"/>
      <c r="D9" s="83"/>
      <c r="E9" s="227">
        <f t="shared" si="0"/>
        <v>0</v>
      </c>
    </row>
    <row r="10" spans="1:5" ht="12.75">
      <c r="A10" s="226" t="s">
        <v>131</v>
      </c>
      <c r="B10" s="83"/>
      <c r="C10" s="83"/>
      <c r="D10" s="83"/>
      <c r="E10" s="227">
        <f t="shared" si="0"/>
        <v>0</v>
      </c>
    </row>
    <row r="11" spans="1:5" ht="13.5" thickBot="1">
      <c r="A11" s="84"/>
      <c r="B11" s="85"/>
      <c r="C11" s="85"/>
      <c r="D11" s="85"/>
      <c r="E11" s="227">
        <f t="shared" si="0"/>
        <v>0</v>
      </c>
    </row>
    <row r="12" spans="1:5" ht="13.5" thickBot="1">
      <c r="A12" s="228" t="s">
        <v>133</v>
      </c>
      <c r="B12" s="229">
        <f>B5+SUM(B7:B11)</f>
        <v>21520</v>
      </c>
      <c r="C12" s="229">
        <f>C5+SUM(C7:C11)</f>
        <v>0</v>
      </c>
      <c r="D12" s="229">
        <f>D5+SUM(D7:D11)</f>
        <v>0</v>
      </c>
      <c r="E12" s="230">
        <f>E5+SUM(E7:E11)</f>
        <v>21520</v>
      </c>
    </row>
    <row r="13" spans="1:5" ht="13.5" thickBot="1">
      <c r="A13" s="45"/>
      <c r="B13" s="45"/>
      <c r="C13" s="45"/>
      <c r="D13" s="45"/>
      <c r="E13" s="45"/>
    </row>
    <row r="14" spans="1:5" ht="15" customHeight="1" thickBot="1">
      <c r="A14" s="219" t="s">
        <v>132</v>
      </c>
      <c r="B14" s="220" t="s">
        <v>195</v>
      </c>
      <c r="C14" s="220" t="s">
        <v>249</v>
      </c>
      <c r="D14" s="220" t="s">
        <v>461</v>
      </c>
      <c r="E14" s="221" t="s">
        <v>49</v>
      </c>
    </row>
    <row r="15" spans="1:5" ht="12.75">
      <c r="A15" s="222" t="s">
        <v>137</v>
      </c>
      <c r="B15" s="81"/>
      <c r="C15" s="81"/>
      <c r="D15" s="81"/>
      <c r="E15" s="223">
        <f aca="true" t="shared" si="1" ref="E15:E21">SUM(B15:D15)</f>
        <v>0</v>
      </c>
    </row>
    <row r="16" spans="1:5" ht="12.75">
      <c r="A16" s="231" t="s">
        <v>138</v>
      </c>
      <c r="B16" s="83"/>
      <c r="C16" s="83"/>
      <c r="D16" s="83"/>
      <c r="E16" s="227">
        <f t="shared" si="1"/>
        <v>0</v>
      </c>
    </row>
    <row r="17" spans="1:5" ht="12.75">
      <c r="A17" s="226" t="s">
        <v>139</v>
      </c>
      <c r="B17" s="83">
        <v>21520</v>
      </c>
      <c r="C17" s="83"/>
      <c r="D17" s="83"/>
      <c r="E17" s="227">
        <f t="shared" si="1"/>
        <v>21520</v>
      </c>
    </row>
    <row r="18" spans="1:5" ht="12.75">
      <c r="A18" s="226" t="s">
        <v>140</v>
      </c>
      <c r="B18" s="83"/>
      <c r="C18" s="83"/>
      <c r="D18" s="83"/>
      <c r="E18" s="227">
        <f t="shared" si="1"/>
        <v>0</v>
      </c>
    </row>
    <row r="19" spans="1:5" ht="12.75">
      <c r="A19" s="86"/>
      <c r="B19" s="83"/>
      <c r="C19" s="83"/>
      <c r="D19" s="83"/>
      <c r="E19" s="227">
        <f t="shared" si="1"/>
        <v>0</v>
      </c>
    </row>
    <row r="20" spans="1:5" ht="12.75">
      <c r="A20" s="86"/>
      <c r="B20" s="83"/>
      <c r="C20" s="83"/>
      <c r="D20" s="83"/>
      <c r="E20" s="227">
        <f t="shared" si="1"/>
        <v>0</v>
      </c>
    </row>
    <row r="21" spans="1:5" ht="13.5" thickBot="1">
      <c r="A21" s="84"/>
      <c r="B21" s="85"/>
      <c r="C21" s="85"/>
      <c r="D21" s="85"/>
      <c r="E21" s="227">
        <f t="shared" si="1"/>
        <v>0</v>
      </c>
    </row>
    <row r="22" spans="1:5" ht="13.5" thickBot="1">
      <c r="A22" s="228" t="s">
        <v>51</v>
      </c>
      <c r="B22" s="229">
        <f>SUM(B15:B21)</f>
        <v>21520</v>
      </c>
      <c r="C22" s="229">
        <f>SUM(C15:C21)</f>
        <v>0</v>
      </c>
      <c r="D22" s="229">
        <f>SUM(D15:D21)</f>
        <v>0</v>
      </c>
      <c r="E22" s="230">
        <f>SUM(E15:E21)</f>
        <v>21520</v>
      </c>
    </row>
    <row r="23" spans="1:5" ht="12.75">
      <c r="A23" s="217"/>
      <c r="B23" s="217"/>
      <c r="C23" s="217"/>
      <c r="D23" s="217"/>
      <c r="E23" s="217"/>
    </row>
    <row r="24" spans="1:5" ht="12.75">
      <c r="A24" s="217"/>
      <c r="B24" s="217"/>
      <c r="C24" s="217"/>
      <c r="D24" s="217"/>
      <c r="E24" s="217"/>
    </row>
    <row r="25" spans="1:5" ht="15.75">
      <c r="A25" s="218" t="s">
        <v>134</v>
      </c>
      <c r="B25" s="495" t="s">
        <v>519</v>
      </c>
      <c r="C25" s="495"/>
      <c r="D25" s="495"/>
      <c r="E25" s="495"/>
    </row>
    <row r="26" spans="1:5" ht="14.25" thickBot="1">
      <c r="A26" s="217"/>
      <c r="B26" s="217"/>
      <c r="C26" s="217"/>
      <c r="D26" s="496" t="s">
        <v>127</v>
      </c>
      <c r="E26" s="496"/>
    </row>
    <row r="27" spans="1:5" ht="13.5" thickBot="1">
      <c r="A27" s="219" t="s">
        <v>126</v>
      </c>
      <c r="B27" s="220" t="s">
        <v>195</v>
      </c>
      <c r="C27" s="220" t="s">
        <v>249</v>
      </c>
      <c r="D27" s="220" t="s">
        <v>461</v>
      </c>
      <c r="E27" s="221" t="s">
        <v>49</v>
      </c>
    </row>
    <row r="28" spans="1:5" ht="12.75">
      <c r="A28" s="222" t="s">
        <v>128</v>
      </c>
      <c r="B28" s="81"/>
      <c r="C28" s="81"/>
      <c r="D28" s="81"/>
      <c r="E28" s="223">
        <f aca="true" t="shared" si="2" ref="E28:E34">SUM(B28:D28)</f>
        <v>0</v>
      </c>
    </row>
    <row r="29" spans="1:5" ht="12.75">
      <c r="A29" s="224" t="s">
        <v>141</v>
      </c>
      <c r="B29" s="82"/>
      <c r="C29" s="82"/>
      <c r="D29" s="82"/>
      <c r="E29" s="225">
        <f t="shared" si="2"/>
        <v>0</v>
      </c>
    </row>
    <row r="30" spans="1:5" ht="12.75">
      <c r="A30" s="226" t="s">
        <v>129</v>
      </c>
      <c r="B30" s="83">
        <v>59960</v>
      </c>
      <c r="C30" s="83"/>
      <c r="D30" s="83"/>
      <c r="E30" s="227">
        <f t="shared" si="2"/>
        <v>59960</v>
      </c>
    </row>
    <row r="31" spans="1:5" ht="12.75">
      <c r="A31" s="226" t="s">
        <v>142</v>
      </c>
      <c r="B31" s="83"/>
      <c r="C31" s="83"/>
      <c r="D31" s="83"/>
      <c r="E31" s="227">
        <f t="shared" si="2"/>
        <v>0</v>
      </c>
    </row>
    <row r="32" spans="1:5" ht="12.75">
      <c r="A32" s="226" t="s">
        <v>130</v>
      </c>
      <c r="B32" s="83"/>
      <c r="C32" s="83"/>
      <c r="D32" s="83"/>
      <c r="E32" s="227">
        <f t="shared" si="2"/>
        <v>0</v>
      </c>
    </row>
    <row r="33" spans="1:5" ht="12.75">
      <c r="A33" s="226" t="s">
        <v>131</v>
      </c>
      <c r="B33" s="83"/>
      <c r="C33" s="83"/>
      <c r="D33" s="83"/>
      <c r="E33" s="227">
        <f t="shared" si="2"/>
        <v>0</v>
      </c>
    </row>
    <row r="34" spans="1:5" ht="13.5" thickBot="1">
      <c r="A34" s="84"/>
      <c r="B34" s="85"/>
      <c r="C34" s="85"/>
      <c r="D34" s="85"/>
      <c r="E34" s="227">
        <f t="shared" si="2"/>
        <v>0</v>
      </c>
    </row>
    <row r="35" spans="1:5" ht="13.5" thickBot="1">
      <c r="A35" s="228" t="s">
        <v>133</v>
      </c>
      <c r="B35" s="229">
        <f>B28+SUM(B30:B34)</f>
        <v>59960</v>
      </c>
      <c r="C35" s="229">
        <f>C28+SUM(C30:C34)</f>
        <v>0</v>
      </c>
      <c r="D35" s="229">
        <f>D28+SUM(D30:D34)</f>
        <v>0</v>
      </c>
      <c r="E35" s="230">
        <f>E28+SUM(E30:E34)</f>
        <v>59960</v>
      </c>
    </row>
    <row r="36" spans="1:5" ht="13.5" thickBot="1">
      <c r="A36" s="45"/>
      <c r="B36" s="45"/>
      <c r="C36" s="45"/>
      <c r="D36" s="45"/>
      <c r="E36" s="45"/>
    </row>
    <row r="37" spans="1:5" ht="13.5" thickBot="1">
      <c r="A37" s="219" t="s">
        <v>132</v>
      </c>
      <c r="B37" s="220" t="s">
        <v>195</v>
      </c>
      <c r="C37" s="220" t="s">
        <v>249</v>
      </c>
      <c r="D37" s="220" t="s">
        <v>461</v>
      </c>
      <c r="E37" s="221" t="s">
        <v>49</v>
      </c>
    </row>
    <row r="38" spans="1:5" ht="12.75">
      <c r="A38" s="222" t="s">
        <v>137</v>
      </c>
      <c r="B38" s="81"/>
      <c r="C38" s="81"/>
      <c r="D38" s="81"/>
      <c r="E38" s="223">
        <f aca="true" t="shared" si="3" ref="E38:E44">SUM(B38:D38)</f>
        <v>0</v>
      </c>
    </row>
    <row r="39" spans="1:5" ht="12.75">
      <c r="A39" s="231" t="s">
        <v>138</v>
      </c>
      <c r="B39" s="83">
        <v>59960</v>
      </c>
      <c r="C39" s="83"/>
      <c r="D39" s="83"/>
      <c r="E39" s="227">
        <f t="shared" si="3"/>
        <v>59960</v>
      </c>
    </row>
    <row r="40" spans="1:5" ht="12.75">
      <c r="A40" s="226" t="s">
        <v>139</v>
      </c>
      <c r="B40" s="83"/>
      <c r="C40" s="83"/>
      <c r="D40" s="83"/>
      <c r="E40" s="227">
        <f t="shared" si="3"/>
        <v>0</v>
      </c>
    </row>
    <row r="41" spans="1:5" ht="12.75">
      <c r="A41" s="226" t="s">
        <v>140</v>
      </c>
      <c r="B41" s="83"/>
      <c r="C41" s="83"/>
      <c r="D41" s="83"/>
      <c r="E41" s="227">
        <f t="shared" si="3"/>
        <v>0</v>
      </c>
    </row>
    <row r="42" spans="1:5" ht="12.75">
      <c r="A42" s="86"/>
      <c r="B42" s="83"/>
      <c r="C42" s="83"/>
      <c r="D42" s="83"/>
      <c r="E42" s="227">
        <f t="shared" si="3"/>
        <v>0</v>
      </c>
    </row>
    <row r="43" spans="1:5" ht="12.75">
      <c r="A43" s="86"/>
      <c r="B43" s="83"/>
      <c r="C43" s="83"/>
      <c r="D43" s="83"/>
      <c r="E43" s="227">
        <f t="shared" si="3"/>
        <v>0</v>
      </c>
    </row>
    <row r="44" spans="1:5" ht="13.5" thickBot="1">
      <c r="A44" s="84"/>
      <c r="B44" s="85"/>
      <c r="C44" s="85"/>
      <c r="D44" s="85"/>
      <c r="E44" s="227">
        <f t="shared" si="3"/>
        <v>0</v>
      </c>
    </row>
    <row r="45" spans="1:5" ht="13.5" thickBot="1">
      <c r="A45" s="228" t="s">
        <v>51</v>
      </c>
      <c r="B45" s="229">
        <f>SUM(B38:B44)</f>
        <v>59960</v>
      </c>
      <c r="C45" s="229">
        <f>SUM(C38:C44)</f>
        <v>0</v>
      </c>
      <c r="D45" s="229">
        <f>SUM(D38:D44)</f>
        <v>0</v>
      </c>
      <c r="E45" s="230">
        <f>SUM(E38:E44)</f>
        <v>59960</v>
      </c>
    </row>
    <row r="46" spans="1:5" ht="12.75">
      <c r="A46" s="217"/>
      <c r="B46" s="217"/>
      <c r="C46" s="217"/>
      <c r="D46" s="217"/>
      <c r="E46" s="217"/>
    </row>
    <row r="47" spans="1:5" ht="15.75">
      <c r="A47" s="504" t="s">
        <v>462</v>
      </c>
      <c r="B47" s="504"/>
      <c r="C47" s="504"/>
      <c r="D47" s="504"/>
      <c r="E47" s="504"/>
    </row>
    <row r="48" spans="1:5" ht="13.5" thickBot="1">
      <c r="A48" s="217"/>
      <c r="B48" s="217"/>
      <c r="C48" s="217"/>
      <c r="D48" s="217"/>
      <c r="E48" s="217"/>
    </row>
    <row r="49" spans="1:8" ht="13.5" thickBot="1">
      <c r="A49" s="486" t="s">
        <v>135</v>
      </c>
      <c r="B49" s="487"/>
      <c r="C49" s="488"/>
      <c r="D49" s="507" t="s">
        <v>143</v>
      </c>
      <c r="E49" s="508"/>
      <c r="H49" s="42"/>
    </row>
    <row r="50" spans="1:5" ht="12.75">
      <c r="A50" s="489"/>
      <c r="B50" s="490"/>
      <c r="C50" s="491"/>
      <c r="D50" s="500"/>
      <c r="E50" s="501"/>
    </row>
    <row r="51" spans="1:5" ht="13.5" thickBot="1">
      <c r="A51" s="492"/>
      <c r="B51" s="493"/>
      <c r="C51" s="494"/>
      <c r="D51" s="502"/>
      <c r="E51" s="503"/>
    </row>
    <row r="52" spans="1:5" ht="13.5" thickBot="1">
      <c r="A52" s="497" t="s">
        <v>51</v>
      </c>
      <c r="B52" s="498"/>
      <c r="C52" s="499"/>
      <c r="D52" s="505">
        <f>SUM(D50:E51)</f>
        <v>0</v>
      </c>
      <c r="E52" s="506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1/2014. (II. 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 topLeftCell="A34">
      <selection activeCell="C11" sqref="C11"/>
    </sheetView>
  </sheetViews>
  <sheetFormatPr defaultColWidth="9.00390625" defaultRowHeight="12.75"/>
  <cols>
    <col min="1" max="1" width="19.50390625" style="380" customWidth="1"/>
    <col min="2" max="2" width="72.00390625" style="381" customWidth="1"/>
    <col min="3" max="3" width="25.00390625" style="382" customWidth="1"/>
    <col min="4" max="16384" width="9.375" style="2" customWidth="1"/>
  </cols>
  <sheetData>
    <row r="1" spans="1:3" s="1" customFormat="1" ht="16.5" customHeight="1" thickBot="1">
      <c r="A1" s="232"/>
      <c r="B1" s="234"/>
      <c r="C1" s="257" t="s">
        <v>542</v>
      </c>
    </row>
    <row r="2" spans="1:3" s="87" customFormat="1" ht="21" customHeight="1">
      <c r="A2" s="388" t="s">
        <v>65</v>
      </c>
      <c r="B2" s="349" t="s">
        <v>223</v>
      </c>
      <c r="C2" s="351" t="s">
        <v>52</v>
      </c>
    </row>
    <row r="3" spans="1:3" s="87" customFormat="1" ht="16.5" thickBot="1">
      <c r="A3" s="235" t="s">
        <v>200</v>
      </c>
      <c r="B3" s="350" t="s">
        <v>471</v>
      </c>
      <c r="C3" s="352">
        <v>1</v>
      </c>
    </row>
    <row r="4" spans="1:3" s="8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353" t="s">
        <v>55</v>
      </c>
    </row>
    <row r="6" spans="1:3" s="65" customFormat="1" ht="12.75" customHeight="1" thickBot="1">
      <c r="A6" s="205">
        <v>1</v>
      </c>
      <c r="B6" s="206">
        <v>2</v>
      </c>
      <c r="C6" s="207">
        <v>3</v>
      </c>
    </row>
    <row r="7" spans="1:3" s="65" customFormat="1" ht="15.75" customHeight="1" thickBot="1">
      <c r="A7" s="240"/>
      <c r="B7" s="241" t="s">
        <v>56</v>
      </c>
      <c r="C7" s="354"/>
    </row>
    <row r="8" spans="1:3" s="65" customFormat="1" ht="12" customHeight="1" thickBot="1">
      <c r="A8" s="28" t="s">
        <v>17</v>
      </c>
      <c r="B8" s="20" t="s">
        <v>258</v>
      </c>
      <c r="C8" s="288">
        <f>+C9+C10+C11+C12+C13+C14</f>
        <v>490784</v>
      </c>
    </row>
    <row r="9" spans="1:3" s="89" customFormat="1" ht="12" customHeight="1">
      <c r="A9" s="416" t="s">
        <v>99</v>
      </c>
      <c r="B9" s="398" t="s">
        <v>259</v>
      </c>
      <c r="C9" s="291">
        <v>255909</v>
      </c>
    </row>
    <row r="10" spans="1:3" s="90" customFormat="1" ht="12" customHeight="1">
      <c r="A10" s="417" t="s">
        <v>100</v>
      </c>
      <c r="B10" s="399" t="s">
        <v>260</v>
      </c>
      <c r="C10" s="290">
        <v>98880</v>
      </c>
    </row>
    <row r="11" spans="1:3" s="90" customFormat="1" ht="12" customHeight="1">
      <c r="A11" s="417" t="s">
        <v>101</v>
      </c>
      <c r="B11" s="399" t="s">
        <v>261</v>
      </c>
      <c r="C11" s="290">
        <v>99788</v>
      </c>
    </row>
    <row r="12" spans="1:3" s="90" customFormat="1" ht="12" customHeight="1">
      <c r="A12" s="417" t="s">
        <v>102</v>
      </c>
      <c r="B12" s="399" t="s">
        <v>262</v>
      </c>
      <c r="C12" s="290">
        <v>8073</v>
      </c>
    </row>
    <row r="13" spans="1:3" s="90" customFormat="1" ht="12" customHeight="1">
      <c r="A13" s="417" t="s">
        <v>144</v>
      </c>
      <c r="B13" s="399" t="s">
        <v>263</v>
      </c>
      <c r="C13" s="461">
        <v>7134</v>
      </c>
    </row>
    <row r="14" spans="1:3" s="89" customFormat="1" ht="12" customHeight="1" thickBot="1">
      <c r="A14" s="418" t="s">
        <v>103</v>
      </c>
      <c r="B14" s="400" t="s">
        <v>264</v>
      </c>
      <c r="C14" s="459">
        <v>21000</v>
      </c>
    </row>
    <row r="15" spans="1:3" s="89" customFormat="1" ht="12" customHeight="1" thickBot="1">
      <c r="A15" s="28" t="s">
        <v>18</v>
      </c>
      <c r="B15" s="283" t="s">
        <v>265</v>
      </c>
      <c r="C15" s="288">
        <f>+C16+C17+C18+C19+C20</f>
        <v>0</v>
      </c>
    </row>
    <row r="16" spans="1:3" s="89" customFormat="1" ht="12" customHeight="1">
      <c r="A16" s="416" t="s">
        <v>105</v>
      </c>
      <c r="B16" s="398" t="s">
        <v>266</v>
      </c>
      <c r="C16" s="291"/>
    </row>
    <row r="17" spans="1:3" s="89" customFormat="1" ht="12" customHeight="1">
      <c r="A17" s="417" t="s">
        <v>106</v>
      </c>
      <c r="B17" s="399" t="s">
        <v>267</v>
      </c>
      <c r="C17" s="290"/>
    </row>
    <row r="18" spans="1:3" s="89" customFormat="1" ht="12" customHeight="1">
      <c r="A18" s="417" t="s">
        <v>107</v>
      </c>
      <c r="B18" s="399" t="s">
        <v>502</v>
      </c>
      <c r="C18" s="290"/>
    </row>
    <row r="19" spans="1:3" s="89" customFormat="1" ht="12" customHeight="1">
      <c r="A19" s="417" t="s">
        <v>108</v>
      </c>
      <c r="B19" s="399" t="s">
        <v>503</v>
      </c>
      <c r="C19" s="290"/>
    </row>
    <row r="20" spans="1:3" s="89" customFormat="1" ht="12" customHeight="1">
      <c r="A20" s="417" t="s">
        <v>109</v>
      </c>
      <c r="B20" s="399" t="s">
        <v>268</v>
      </c>
      <c r="C20" s="290"/>
    </row>
    <row r="21" spans="1:3" s="90" customFormat="1" ht="12" customHeight="1" thickBot="1">
      <c r="A21" s="418" t="s">
        <v>118</v>
      </c>
      <c r="B21" s="400" t="s">
        <v>269</v>
      </c>
      <c r="C21" s="292"/>
    </row>
    <row r="22" spans="1:3" s="90" customFormat="1" ht="12" customHeight="1" thickBot="1">
      <c r="A22" s="28" t="s">
        <v>19</v>
      </c>
      <c r="B22" s="20" t="s">
        <v>270</v>
      </c>
      <c r="C22" s="288">
        <f>+C23+C24+C25+C26+C27</f>
        <v>16830</v>
      </c>
    </row>
    <row r="23" spans="1:3" s="90" customFormat="1" ht="12" customHeight="1">
      <c r="A23" s="416" t="s">
        <v>88</v>
      </c>
      <c r="B23" s="398" t="s">
        <v>271</v>
      </c>
      <c r="C23" s="291">
        <v>16830</v>
      </c>
    </row>
    <row r="24" spans="1:3" s="89" customFormat="1" ht="12" customHeight="1">
      <c r="A24" s="417" t="s">
        <v>89</v>
      </c>
      <c r="B24" s="399" t="s">
        <v>272</v>
      </c>
      <c r="C24" s="290"/>
    </row>
    <row r="25" spans="1:3" s="90" customFormat="1" ht="12" customHeight="1">
      <c r="A25" s="417" t="s">
        <v>90</v>
      </c>
      <c r="B25" s="399" t="s">
        <v>504</v>
      </c>
      <c r="C25" s="290"/>
    </row>
    <row r="26" spans="1:3" s="90" customFormat="1" ht="12" customHeight="1">
      <c r="A26" s="417" t="s">
        <v>91</v>
      </c>
      <c r="B26" s="399" t="s">
        <v>505</v>
      </c>
      <c r="C26" s="290"/>
    </row>
    <row r="27" spans="1:3" s="90" customFormat="1" ht="12" customHeight="1">
      <c r="A27" s="417" t="s">
        <v>167</v>
      </c>
      <c r="B27" s="399" t="s">
        <v>273</v>
      </c>
      <c r="C27" s="290"/>
    </row>
    <row r="28" spans="1:3" s="90" customFormat="1" ht="12" customHeight="1" thickBot="1">
      <c r="A28" s="418" t="s">
        <v>168</v>
      </c>
      <c r="B28" s="400" t="s">
        <v>274</v>
      </c>
      <c r="C28" s="292"/>
    </row>
    <row r="29" spans="1:3" s="90" customFormat="1" ht="12" customHeight="1" thickBot="1">
      <c r="A29" s="28" t="s">
        <v>169</v>
      </c>
      <c r="B29" s="20" t="s">
        <v>275</v>
      </c>
      <c r="C29" s="294">
        <f>+C30+C33+C34+C35</f>
        <v>143550</v>
      </c>
    </row>
    <row r="30" spans="1:3" s="90" customFormat="1" ht="12" customHeight="1">
      <c r="A30" s="416" t="s">
        <v>276</v>
      </c>
      <c r="B30" s="398" t="s">
        <v>282</v>
      </c>
      <c r="C30" s="393">
        <v>124500</v>
      </c>
    </row>
    <row r="31" spans="1:3" s="90" customFormat="1" ht="12" customHeight="1">
      <c r="A31" s="417" t="s">
        <v>277</v>
      </c>
      <c r="B31" s="399" t="s">
        <v>283</v>
      </c>
      <c r="C31" s="290"/>
    </row>
    <row r="32" spans="1:3" s="90" customFormat="1" ht="12" customHeight="1">
      <c r="A32" s="417" t="s">
        <v>278</v>
      </c>
      <c r="B32" s="399" t="s">
        <v>284</v>
      </c>
      <c r="C32" s="290"/>
    </row>
    <row r="33" spans="1:3" s="90" customFormat="1" ht="12" customHeight="1">
      <c r="A33" s="417" t="s">
        <v>279</v>
      </c>
      <c r="B33" s="399" t="s">
        <v>285</v>
      </c>
      <c r="C33" s="290">
        <v>16400</v>
      </c>
    </row>
    <row r="34" spans="1:3" s="90" customFormat="1" ht="12" customHeight="1">
      <c r="A34" s="417" t="s">
        <v>280</v>
      </c>
      <c r="B34" s="399" t="s">
        <v>286</v>
      </c>
      <c r="C34" s="290"/>
    </row>
    <row r="35" spans="1:3" s="90" customFormat="1" ht="12" customHeight="1" thickBot="1">
      <c r="A35" s="418" t="s">
        <v>281</v>
      </c>
      <c r="B35" s="400" t="s">
        <v>287</v>
      </c>
      <c r="C35" s="292">
        <v>2650</v>
      </c>
    </row>
    <row r="36" spans="1:3" s="90" customFormat="1" ht="12" customHeight="1" thickBot="1">
      <c r="A36" s="28" t="s">
        <v>21</v>
      </c>
      <c r="B36" s="20" t="s">
        <v>288</v>
      </c>
      <c r="C36" s="288">
        <f>SUM(C37:C46)</f>
        <v>22091</v>
      </c>
    </row>
    <row r="37" spans="1:3" s="90" customFormat="1" ht="12" customHeight="1">
      <c r="A37" s="416" t="s">
        <v>92</v>
      </c>
      <c r="B37" s="398" t="s">
        <v>291</v>
      </c>
      <c r="C37" s="291"/>
    </row>
    <row r="38" spans="1:3" s="90" customFormat="1" ht="12" customHeight="1">
      <c r="A38" s="417" t="s">
        <v>93</v>
      </c>
      <c r="B38" s="399" t="s">
        <v>292</v>
      </c>
      <c r="C38" s="290"/>
    </row>
    <row r="39" spans="1:3" s="90" customFormat="1" ht="12" customHeight="1">
      <c r="A39" s="417" t="s">
        <v>94</v>
      </c>
      <c r="B39" s="399" t="s">
        <v>293</v>
      </c>
      <c r="C39" s="290">
        <v>10953</v>
      </c>
    </row>
    <row r="40" spans="1:3" s="90" customFormat="1" ht="12" customHeight="1">
      <c r="A40" s="417" t="s">
        <v>171</v>
      </c>
      <c r="B40" s="399" t="s">
        <v>294</v>
      </c>
      <c r="C40" s="290">
        <v>3785</v>
      </c>
    </row>
    <row r="41" spans="1:3" s="90" customFormat="1" ht="12" customHeight="1">
      <c r="A41" s="417" t="s">
        <v>172</v>
      </c>
      <c r="B41" s="399" t="s">
        <v>295</v>
      </c>
      <c r="C41" s="290">
        <v>3461</v>
      </c>
    </row>
    <row r="42" spans="1:3" s="90" customFormat="1" ht="12" customHeight="1">
      <c r="A42" s="417" t="s">
        <v>173</v>
      </c>
      <c r="B42" s="399" t="s">
        <v>296</v>
      </c>
      <c r="C42" s="290">
        <v>3892</v>
      </c>
    </row>
    <row r="43" spans="1:3" s="90" customFormat="1" ht="12" customHeight="1">
      <c r="A43" s="417" t="s">
        <v>174</v>
      </c>
      <c r="B43" s="399" t="s">
        <v>297</v>
      </c>
      <c r="C43" s="290"/>
    </row>
    <row r="44" spans="1:3" s="90" customFormat="1" ht="12" customHeight="1">
      <c r="A44" s="417" t="s">
        <v>175</v>
      </c>
      <c r="B44" s="399" t="s">
        <v>298</v>
      </c>
      <c r="C44" s="290"/>
    </row>
    <row r="45" spans="1:3" s="90" customFormat="1" ht="12" customHeight="1">
      <c r="A45" s="417" t="s">
        <v>289</v>
      </c>
      <c r="B45" s="399" t="s">
        <v>299</v>
      </c>
      <c r="C45" s="293"/>
    </row>
    <row r="46" spans="1:3" s="90" customFormat="1" ht="12" customHeight="1" thickBot="1">
      <c r="A46" s="418" t="s">
        <v>290</v>
      </c>
      <c r="B46" s="400" t="s">
        <v>300</v>
      </c>
      <c r="C46" s="386"/>
    </row>
    <row r="47" spans="1:3" s="90" customFormat="1" ht="12" customHeight="1" thickBot="1">
      <c r="A47" s="28" t="s">
        <v>22</v>
      </c>
      <c r="B47" s="20" t="s">
        <v>301</v>
      </c>
      <c r="C47" s="288">
        <f>SUM(C48:C52)</f>
        <v>4095</v>
      </c>
    </row>
    <row r="48" spans="1:3" s="90" customFormat="1" ht="12" customHeight="1">
      <c r="A48" s="416" t="s">
        <v>95</v>
      </c>
      <c r="B48" s="398" t="s">
        <v>305</v>
      </c>
      <c r="C48" s="444"/>
    </row>
    <row r="49" spans="1:3" s="90" customFormat="1" ht="12" customHeight="1">
      <c r="A49" s="417" t="s">
        <v>96</v>
      </c>
      <c r="B49" s="399" t="s">
        <v>306</v>
      </c>
      <c r="C49" s="293">
        <v>4095</v>
      </c>
    </row>
    <row r="50" spans="1:3" s="90" customFormat="1" ht="12" customHeight="1">
      <c r="A50" s="417" t="s">
        <v>302</v>
      </c>
      <c r="B50" s="399" t="s">
        <v>307</v>
      </c>
      <c r="C50" s="293"/>
    </row>
    <row r="51" spans="1:3" s="90" customFormat="1" ht="12" customHeight="1">
      <c r="A51" s="417" t="s">
        <v>303</v>
      </c>
      <c r="B51" s="399" t="s">
        <v>308</v>
      </c>
      <c r="C51" s="293"/>
    </row>
    <row r="52" spans="1:3" s="90" customFormat="1" ht="12" customHeight="1" thickBot="1">
      <c r="A52" s="418" t="s">
        <v>304</v>
      </c>
      <c r="B52" s="400" t="s">
        <v>309</v>
      </c>
      <c r="C52" s="386"/>
    </row>
    <row r="53" spans="1:3" s="90" customFormat="1" ht="12" customHeight="1" thickBot="1">
      <c r="A53" s="28" t="s">
        <v>176</v>
      </c>
      <c r="B53" s="20" t="s">
        <v>310</v>
      </c>
      <c r="C53" s="288">
        <f>SUM(C54:C56)</f>
        <v>91339</v>
      </c>
    </row>
    <row r="54" spans="1:3" s="90" customFormat="1" ht="12" customHeight="1">
      <c r="A54" s="416" t="s">
        <v>97</v>
      </c>
      <c r="B54" s="398" t="s">
        <v>311</v>
      </c>
      <c r="C54" s="291"/>
    </row>
    <row r="55" spans="1:3" s="90" customFormat="1" ht="12" customHeight="1">
      <c r="A55" s="417" t="s">
        <v>98</v>
      </c>
      <c r="B55" s="399" t="s">
        <v>506</v>
      </c>
      <c r="C55" s="290"/>
    </row>
    <row r="56" spans="1:3" s="90" customFormat="1" ht="12" customHeight="1">
      <c r="A56" s="417" t="s">
        <v>315</v>
      </c>
      <c r="B56" s="399" t="s">
        <v>313</v>
      </c>
      <c r="C56" s="290">
        <v>91339</v>
      </c>
    </row>
    <row r="57" spans="1:3" s="90" customFormat="1" ht="12" customHeight="1" thickBot="1">
      <c r="A57" s="418" t="s">
        <v>316</v>
      </c>
      <c r="B57" s="400" t="s">
        <v>314</v>
      </c>
      <c r="C57" s="292"/>
    </row>
    <row r="58" spans="1:3" s="90" customFormat="1" ht="12" customHeight="1" thickBot="1">
      <c r="A58" s="28" t="s">
        <v>24</v>
      </c>
      <c r="B58" s="283" t="s">
        <v>317</v>
      </c>
      <c r="C58" s="288">
        <f>SUM(C59:C61)</f>
        <v>67328</v>
      </c>
    </row>
    <row r="59" spans="1:3" s="90" customFormat="1" ht="12" customHeight="1">
      <c r="A59" s="416" t="s">
        <v>177</v>
      </c>
      <c r="B59" s="398" t="s">
        <v>319</v>
      </c>
      <c r="C59" s="293"/>
    </row>
    <row r="60" spans="1:3" s="90" customFormat="1" ht="12" customHeight="1">
      <c r="A60" s="417" t="s">
        <v>178</v>
      </c>
      <c r="B60" s="399" t="s">
        <v>507</v>
      </c>
      <c r="C60" s="293"/>
    </row>
    <row r="61" spans="1:3" s="90" customFormat="1" ht="12" customHeight="1">
      <c r="A61" s="417" t="s">
        <v>229</v>
      </c>
      <c r="B61" s="399" t="s">
        <v>320</v>
      </c>
      <c r="C61" s="293">
        <v>67328</v>
      </c>
    </row>
    <row r="62" spans="1:3" s="90" customFormat="1" ht="12" customHeight="1" thickBot="1">
      <c r="A62" s="418" t="s">
        <v>318</v>
      </c>
      <c r="B62" s="400" t="s">
        <v>321</v>
      </c>
      <c r="C62" s="293">
        <v>67328</v>
      </c>
    </row>
    <row r="63" spans="1:3" s="90" customFormat="1" ht="12" customHeight="1" thickBot="1">
      <c r="A63" s="28" t="s">
        <v>25</v>
      </c>
      <c r="B63" s="20" t="s">
        <v>322</v>
      </c>
      <c r="C63" s="294">
        <f>+C8+C15+C22+C29+C36+C47+C53+C58</f>
        <v>836017</v>
      </c>
    </row>
    <row r="64" spans="1:3" s="90" customFormat="1" ht="12" customHeight="1" thickBot="1">
      <c r="A64" s="419" t="s">
        <v>464</v>
      </c>
      <c r="B64" s="283" t="s">
        <v>324</v>
      </c>
      <c r="C64" s="288">
        <f>SUM(C65:C67)</f>
        <v>0</v>
      </c>
    </row>
    <row r="65" spans="1:3" s="90" customFormat="1" ht="12" customHeight="1">
      <c r="A65" s="416" t="s">
        <v>357</v>
      </c>
      <c r="B65" s="398" t="s">
        <v>325</v>
      </c>
      <c r="C65" s="293"/>
    </row>
    <row r="66" spans="1:3" s="90" customFormat="1" ht="12" customHeight="1">
      <c r="A66" s="417" t="s">
        <v>366</v>
      </c>
      <c r="B66" s="399" t="s">
        <v>326</v>
      </c>
      <c r="C66" s="293"/>
    </row>
    <row r="67" spans="1:3" s="90" customFormat="1" ht="12" customHeight="1" thickBot="1">
      <c r="A67" s="418" t="s">
        <v>367</v>
      </c>
      <c r="B67" s="402" t="s">
        <v>327</v>
      </c>
      <c r="C67" s="293"/>
    </row>
    <row r="68" spans="1:3" s="90" customFormat="1" ht="12" customHeight="1" thickBot="1">
      <c r="A68" s="419" t="s">
        <v>328</v>
      </c>
      <c r="B68" s="283" t="s">
        <v>329</v>
      </c>
      <c r="C68" s="288">
        <f>SUM(C69:C72)</f>
        <v>0</v>
      </c>
    </row>
    <row r="69" spans="1:3" s="90" customFormat="1" ht="12" customHeight="1">
      <c r="A69" s="416" t="s">
        <v>145</v>
      </c>
      <c r="B69" s="398" t="s">
        <v>330</v>
      </c>
      <c r="C69" s="293"/>
    </row>
    <row r="70" spans="1:3" s="90" customFormat="1" ht="12" customHeight="1">
      <c r="A70" s="417" t="s">
        <v>146</v>
      </c>
      <c r="B70" s="399" t="s">
        <v>331</v>
      </c>
      <c r="C70" s="293"/>
    </row>
    <row r="71" spans="1:3" s="90" customFormat="1" ht="12" customHeight="1">
      <c r="A71" s="417" t="s">
        <v>358</v>
      </c>
      <c r="B71" s="399" t="s">
        <v>332</v>
      </c>
      <c r="C71" s="293"/>
    </row>
    <row r="72" spans="1:3" s="90" customFormat="1" ht="12" customHeight="1" thickBot="1">
      <c r="A72" s="418" t="s">
        <v>359</v>
      </c>
      <c r="B72" s="400" t="s">
        <v>333</v>
      </c>
      <c r="C72" s="293"/>
    </row>
    <row r="73" spans="1:3" s="90" customFormat="1" ht="12" customHeight="1" thickBot="1">
      <c r="A73" s="419" t="s">
        <v>334</v>
      </c>
      <c r="B73" s="283" t="s">
        <v>335</v>
      </c>
      <c r="C73" s="288">
        <f>SUM(C74:C75)</f>
        <v>0</v>
      </c>
    </row>
    <row r="74" spans="1:3" s="90" customFormat="1" ht="12" customHeight="1">
      <c r="A74" s="416" t="s">
        <v>360</v>
      </c>
      <c r="B74" s="398" t="s">
        <v>336</v>
      </c>
      <c r="C74" s="293"/>
    </row>
    <row r="75" spans="1:3" s="90" customFormat="1" ht="12" customHeight="1" thickBot="1">
      <c r="A75" s="418" t="s">
        <v>361</v>
      </c>
      <c r="B75" s="400" t="s">
        <v>337</v>
      </c>
      <c r="C75" s="293"/>
    </row>
    <row r="76" spans="1:3" s="89" customFormat="1" ht="12" customHeight="1" thickBot="1">
      <c r="A76" s="419" t="s">
        <v>338</v>
      </c>
      <c r="B76" s="283" t="s">
        <v>339</v>
      </c>
      <c r="C76" s="288">
        <f>SUM(C77:C79)</f>
        <v>0</v>
      </c>
    </row>
    <row r="77" spans="1:3" s="90" customFormat="1" ht="12" customHeight="1">
      <c r="A77" s="416" t="s">
        <v>362</v>
      </c>
      <c r="B77" s="398" t="s">
        <v>340</v>
      </c>
      <c r="C77" s="293"/>
    </row>
    <row r="78" spans="1:3" s="90" customFormat="1" ht="12" customHeight="1">
      <c r="A78" s="417" t="s">
        <v>363</v>
      </c>
      <c r="B78" s="399" t="s">
        <v>341</v>
      </c>
      <c r="C78" s="293"/>
    </row>
    <row r="79" spans="1:3" s="90" customFormat="1" ht="12" customHeight="1" thickBot="1">
      <c r="A79" s="418" t="s">
        <v>364</v>
      </c>
      <c r="B79" s="400" t="s">
        <v>342</v>
      </c>
      <c r="C79" s="293"/>
    </row>
    <row r="80" spans="1:3" s="90" customFormat="1" ht="12" customHeight="1" thickBot="1">
      <c r="A80" s="419" t="s">
        <v>343</v>
      </c>
      <c r="B80" s="283" t="s">
        <v>365</v>
      </c>
      <c r="C80" s="288">
        <f>SUM(C81:C84)</f>
        <v>0</v>
      </c>
    </row>
    <row r="81" spans="1:3" s="90" customFormat="1" ht="12" customHeight="1">
      <c r="A81" s="420" t="s">
        <v>344</v>
      </c>
      <c r="B81" s="398" t="s">
        <v>345</v>
      </c>
      <c r="C81" s="293"/>
    </row>
    <row r="82" spans="1:3" s="90" customFormat="1" ht="12" customHeight="1">
      <c r="A82" s="421" t="s">
        <v>346</v>
      </c>
      <c r="B82" s="399" t="s">
        <v>347</v>
      </c>
      <c r="C82" s="293"/>
    </row>
    <row r="83" spans="1:3" s="90" customFormat="1" ht="12" customHeight="1">
      <c r="A83" s="421" t="s">
        <v>348</v>
      </c>
      <c r="B83" s="399" t="s">
        <v>349</v>
      </c>
      <c r="C83" s="293"/>
    </row>
    <row r="84" spans="1:3" s="89" customFormat="1" ht="12" customHeight="1" thickBot="1">
      <c r="A84" s="422" t="s">
        <v>350</v>
      </c>
      <c r="B84" s="400" t="s">
        <v>351</v>
      </c>
      <c r="C84" s="293"/>
    </row>
    <row r="85" spans="1:3" s="89" customFormat="1" ht="12" customHeight="1" thickBot="1">
      <c r="A85" s="419" t="s">
        <v>352</v>
      </c>
      <c r="B85" s="283" t="s">
        <v>353</v>
      </c>
      <c r="C85" s="445"/>
    </row>
    <row r="86" spans="1:3" s="89" customFormat="1" ht="12" customHeight="1" thickBot="1">
      <c r="A86" s="419" t="s">
        <v>354</v>
      </c>
      <c r="B86" s="406" t="s">
        <v>355</v>
      </c>
      <c r="C86" s="294">
        <f>+C64+C68+C73+C76+C80+C85</f>
        <v>0</v>
      </c>
    </row>
    <row r="87" spans="1:3" s="89" customFormat="1" ht="12" customHeight="1" thickBot="1">
      <c r="A87" s="423" t="s">
        <v>368</v>
      </c>
      <c r="B87" s="408" t="s">
        <v>495</v>
      </c>
      <c r="C87" s="294">
        <f>+C63+C86</f>
        <v>836017</v>
      </c>
    </row>
    <row r="88" spans="1:3" s="90" customFormat="1" ht="15" customHeight="1">
      <c r="A88" s="246"/>
      <c r="B88" s="247"/>
      <c r="C88" s="359"/>
    </row>
    <row r="89" spans="1:3" ht="13.5" thickBot="1">
      <c r="A89" s="424"/>
      <c r="B89" s="249"/>
      <c r="C89" s="360"/>
    </row>
    <row r="90" spans="1:3" s="65" customFormat="1" ht="16.5" customHeight="1" thickBot="1">
      <c r="A90" s="250"/>
      <c r="B90" s="251" t="s">
        <v>58</v>
      </c>
      <c r="C90" s="361"/>
    </row>
    <row r="91" spans="1:3" s="91" customFormat="1" ht="12" customHeight="1" thickBot="1">
      <c r="A91" s="390" t="s">
        <v>17</v>
      </c>
      <c r="B91" s="27" t="s">
        <v>371</v>
      </c>
      <c r="C91" s="287">
        <f>SUM(C92:C96)</f>
        <v>382856</v>
      </c>
    </row>
    <row r="92" spans="1:3" ht="12" customHeight="1">
      <c r="A92" s="425" t="s">
        <v>99</v>
      </c>
      <c r="B92" s="9" t="s">
        <v>47</v>
      </c>
      <c r="C92" s="289">
        <v>69844</v>
      </c>
    </row>
    <row r="93" spans="1:3" ht="12" customHeight="1">
      <c r="A93" s="417" t="s">
        <v>100</v>
      </c>
      <c r="B93" s="7" t="s">
        <v>179</v>
      </c>
      <c r="C93" s="290">
        <v>18684</v>
      </c>
    </row>
    <row r="94" spans="1:3" ht="12" customHeight="1">
      <c r="A94" s="417" t="s">
        <v>101</v>
      </c>
      <c r="B94" s="7" t="s">
        <v>136</v>
      </c>
      <c r="C94" s="292">
        <v>176687</v>
      </c>
    </row>
    <row r="95" spans="1:3" ht="12" customHeight="1">
      <c r="A95" s="417" t="s">
        <v>102</v>
      </c>
      <c r="B95" s="10" t="s">
        <v>180</v>
      </c>
      <c r="C95" s="292">
        <v>8400</v>
      </c>
    </row>
    <row r="96" spans="1:3" ht="12" customHeight="1">
      <c r="A96" s="417" t="s">
        <v>113</v>
      </c>
      <c r="B96" s="18" t="s">
        <v>181</v>
      </c>
      <c r="C96" s="292">
        <f>C101+C97+C98+C99+C102+C103+C104+C105+C106</f>
        <v>109241</v>
      </c>
    </row>
    <row r="97" spans="1:3" ht="12" customHeight="1">
      <c r="A97" s="417" t="s">
        <v>103</v>
      </c>
      <c r="B97" s="7" t="s">
        <v>372</v>
      </c>
      <c r="C97" s="292"/>
    </row>
    <row r="98" spans="1:3" ht="12" customHeight="1">
      <c r="A98" s="417" t="s">
        <v>104</v>
      </c>
      <c r="B98" s="142" t="s">
        <v>373</v>
      </c>
      <c r="C98" s="292"/>
    </row>
    <row r="99" spans="1:3" ht="12" customHeight="1">
      <c r="A99" s="417" t="s">
        <v>114</v>
      </c>
      <c r="B99" s="143" t="s">
        <v>374</v>
      </c>
      <c r="C99" s="292"/>
    </row>
    <row r="100" spans="1:3" ht="12" customHeight="1">
      <c r="A100" s="417" t="s">
        <v>115</v>
      </c>
      <c r="B100" s="143" t="s">
        <v>375</v>
      </c>
      <c r="C100" s="292"/>
    </row>
    <row r="101" spans="1:3" ht="12" customHeight="1">
      <c r="A101" s="417" t="s">
        <v>116</v>
      </c>
      <c r="B101" s="142" t="s">
        <v>376</v>
      </c>
      <c r="C101" s="292">
        <v>18036</v>
      </c>
    </row>
    <row r="102" spans="1:3" ht="12" customHeight="1">
      <c r="A102" s="417" t="s">
        <v>117</v>
      </c>
      <c r="B102" s="142" t="s">
        <v>377</v>
      </c>
      <c r="C102" s="292"/>
    </row>
    <row r="103" spans="1:3" ht="12" customHeight="1">
      <c r="A103" s="417" t="s">
        <v>119</v>
      </c>
      <c r="B103" s="143" t="s">
        <v>378</v>
      </c>
      <c r="C103" s="292"/>
    </row>
    <row r="104" spans="1:3" ht="12" customHeight="1">
      <c r="A104" s="426" t="s">
        <v>182</v>
      </c>
      <c r="B104" s="144" t="s">
        <v>379</v>
      </c>
      <c r="C104" s="292"/>
    </row>
    <row r="105" spans="1:3" ht="12" customHeight="1">
      <c r="A105" s="417" t="s">
        <v>369</v>
      </c>
      <c r="B105" s="144" t="s">
        <v>380</v>
      </c>
      <c r="C105" s="292"/>
    </row>
    <row r="106" spans="1:3" ht="12" customHeight="1" thickBot="1">
      <c r="A106" s="427" t="s">
        <v>370</v>
      </c>
      <c r="B106" s="145" t="s">
        <v>381</v>
      </c>
      <c r="C106" s="296">
        <v>91205</v>
      </c>
    </row>
    <row r="107" spans="1:3" ht="12" customHeight="1" thickBot="1">
      <c r="A107" s="28" t="s">
        <v>18</v>
      </c>
      <c r="B107" s="26" t="s">
        <v>382</v>
      </c>
      <c r="C107" s="288">
        <f>+C108+C110+C112</f>
        <v>71423</v>
      </c>
    </row>
    <row r="108" spans="1:3" ht="12" customHeight="1">
      <c r="A108" s="416" t="s">
        <v>105</v>
      </c>
      <c r="B108" s="7" t="s">
        <v>227</v>
      </c>
      <c r="C108" s="291">
        <v>71423</v>
      </c>
    </row>
    <row r="109" spans="1:3" ht="12" customHeight="1">
      <c r="A109" s="416" t="s">
        <v>106</v>
      </c>
      <c r="B109" s="11" t="s">
        <v>386</v>
      </c>
      <c r="C109" s="291">
        <v>71423</v>
      </c>
    </row>
    <row r="110" spans="1:3" ht="12" customHeight="1">
      <c r="A110" s="416" t="s">
        <v>107</v>
      </c>
      <c r="B110" s="11" t="s">
        <v>183</v>
      </c>
      <c r="C110" s="290"/>
    </row>
    <row r="111" spans="1:3" ht="12" customHeight="1">
      <c r="A111" s="416" t="s">
        <v>108</v>
      </c>
      <c r="B111" s="11" t="s">
        <v>387</v>
      </c>
      <c r="C111" s="275"/>
    </row>
    <row r="112" spans="1:3" ht="12" customHeight="1">
      <c r="A112" s="416" t="s">
        <v>109</v>
      </c>
      <c r="B112" s="285" t="s">
        <v>230</v>
      </c>
      <c r="C112" s="275"/>
    </row>
    <row r="113" spans="1:3" ht="12" customHeight="1">
      <c r="A113" s="416" t="s">
        <v>118</v>
      </c>
      <c r="B113" s="284" t="s">
        <v>508</v>
      </c>
      <c r="C113" s="275"/>
    </row>
    <row r="114" spans="1:3" ht="12" customHeight="1">
      <c r="A114" s="416" t="s">
        <v>120</v>
      </c>
      <c r="B114" s="394" t="s">
        <v>392</v>
      </c>
      <c r="C114" s="275"/>
    </row>
    <row r="115" spans="1:3" ht="12" customHeight="1">
      <c r="A115" s="416" t="s">
        <v>184</v>
      </c>
      <c r="B115" s="143" t="s">
        <v>375</v>
      </c>
      <c r="C115" s="275"/>
    </row>
    <row r="116" spans="1:3" ht="12" customHeight="1">
      <c r="A116" s="416" t="s">
        <v>185</v>
      </c>
      <c r="B116" s="143" t="s">
        <v>391</v>
      </c>
      <c r="C116" s="275"/>
    </row>
    <row r="117" spans="1:3" ht="12" customHeight="1">
      <c r="A117" s="416" t="s">
        <v>186</v>
      </c>
      <c r="B117" s="143" t="s">
        <v>390</v>
      </c>
      <c r="C117" s="275"/>
    </row>
    <row r="118" spans="1:3" ht="12" customHeight="1">
      <c r="A118" s="416" t="s">
        <v>383</v>
      </c>
      <c r="B118" s="143" t="s">
        <v>378</v>
      </c>
      <c r="C118" s="275"/>
    </row>
    <row r="119" spans="1:3" ht="12" customHeight="1">
      <c r="A119" s="416" t="s">
        <v>384</v>
      </c>
      <c r="B119" s="143" t="s">
        <v>389</v>
      </c>
      <c r="C119" s="275"/>
    </row>
    <row r="120" spans="1:3" ht="12" customHeight="1" thickBot="1">
      <c r="A120" s="426" t="s">
        <v>385</v>
      </c>
      <c r="B120" s="143" t="s">
        <v>388</v>
      </c>
      <c r="C120" s="276"/>
    </row>
    <row r="121" spans="1:3" ht="12" customHeight="1" thickBot="1">
      <c r="A121" s="28" t="s">
        <v>19</v>
      </c>
      <c r="B121" s="125" t="s">
        <v>393</v>
      </c>
      <c r="C121" s="288">
        <f>+C122+C123</f>
        <v>0</v>
      </c>
    </row>
    <row r="122" spans="1:3" ht="12" customHeight="1">
      <c r="A122" s="416" t="s">
        <v>88</v>
      </c>
      <c r="B122" s="8" t="s">
        <v>60</v>
      </c>
      <c r="C122" s="291"/>
    </row>
    <row r="123" spans="1:3" ht="12" customHeight="1" thickBot="1">
      <c r="A123" s="418" t="s">
        <v>89</v>
      </c>
      <c r="B123" s="11" t="s">
        <v>61</v>
      </c>
      <c r="C123" s="292"/>
    </row>
    <row r="124" spans="1:3" ht="12" customHeight="1" thickBot="1">
      <c r="A124" s="28" t="s">
        <v>20</v>
      </c>
      <c r="B124" s="125" t="s">
        <v>394</v>
      </c>
      <c r="C124" s="288">
        <f>+C91+C107+C121</f>
        <v>454279</v>
      </c>
    </row>
    <row r="125" spans="1:3" ht="12" customHeight="1" thickBot="1">
      <c r="A125" s="28" t="s">
        <v>21</v>
      </c>
      <c r="B125" s="125" t="s">
        <v>395</v>
      </c>
      <c r="C125" s="288">
        <f>+C126+C127+C128</f>
        <v>16830</v>
      </c>
    </row>
    <row r="126" spans="1:3" s="91" customFormat="1" ht="12" customHeight="1">
      <c r="A126" s="416" t="s">
        <v>92</v>
      </c>
      <c r="B126" s="8" t="s">
        <v>396</v>
      </c>
      <c r="C126" s="275">
        <v>16830</v>
      </c>
    </row>
    <row r="127" spans="1:3" ht="12" customHeight="1">
      <c r="A127" s="416" t="s">
        <v>93</v>
      </c>
      <c r="B127" s="8" t="s">
        <v>397</v>
      </c>
      <c r="C127" s="275"/>
    </row>
    <row r="128" spans="1:3" ht="12" customHeight="1" thickBot="1">
      <c r="A128" s="426" t="s">
        <v>94</v>
      </c>
      <c r="B128" s="6" t="s">
        <v>398</v>
      </c>
      <c r="C128" s="275"/>
    </row>
    <row r="129" spans="1:3" ht="12" customHeight="1" thickBot="1">
      <c r="A129" s="28" t="s">
        <v>22</v>
      </c>
      <c r="B129" s="125" t="s">
        <v>463</v>
      </c>
      <c r="C129" s="288">
        <f>+C130+C131+C132+C133</f>
        <v>0</v>
      </c>
    </row>
    <row r="130" spans="1:3" ht="12" customHeight="1">
      <c r="A130" s="416" t="s">
        <v>95</v>
      </c>
      <c r="B130" s="8" t="s">
        <v>399</v>
      </c>
      <c r="C130" s="275"/>
    </row>
    <row r="131" spans="1:3" ht="12" customHeight="1">
      <c r="A131" s="416" t="s">
        <v>96</v>
      </c>
      <c r="B131" s="8" t="s">
        <v>400</v>
      </c>
      <c r="C131" s="275"/>
    </row>
    <row r="132" spans="1:3" ht="12" customHeight="1">
      <c r="A132" s="416" t="s">
        <v>302</v>
      </c>
      <c r="B132" s="8" t="s">
        <v>401</v>
      </c>
      <c r="C132" s="275"/>
    </row>
    <row r="133" spans="1:3" s="91" customFormat="1" ht="12" customHeight="1" thickBot="1">
      <c r="A133" s="426" t="s">
        <v>303</v>
      </c>
      <c r="B133" s="6" t="s">
        <v>402</v>
      </c>
      <c r="C133" s="275"/>
    </row>
    <row r="134" spans="1:11" ht="12" customHeight="1" thickBot="1">
      <c r="A134" s="28" t="s">
        <v>23</v>
      </c>
      <c r="B134" s="125" t="s">
        <v>403</v>
      </c>
      <c r="C134" s="294">
        <f>+C135+C136+C137+C138</f>
        <v>364908</v>
      </c>
      <c r="K134" s="258"/>
    </row>
    <row r="135" spans="1:3" ht="12.75">
      <c r="A135" s="416" t="s">
        <v>97</v>
      </c>
      <c r="B135" s="8" t="s">
        <v>520</v>
      </c>
      <c r="C135" s="275">
        <v>364908</v>
      </c>
    </row>
    <row r="136" spans="1:3" ht="12" customHeight="1">
      <c r="A136" s="416" t="s">
        <v>98</v>
      </c>
      <c r="B136" s="8" t="s">
        <v>414</v>
      </c>
      <c r="C136" s="275"/>
    </row>
    <row r="137" spans="1:3" s="91" customFormat="1" ht="12" customHeight="1">
      <c r="A137" s="416" t="s">
        <v>315</v>
      </c>
      <c r="B137" s="8" t="s">
        <v>405</v>
      </c>
      <c r="C137" s="275"/>
    </row>
    <row r="138" spans="1:3" s="91" customFormat="1" ht="12" customHeight="1" thickBot="1">
      <c r="A138" s="426" t="s">
        <v>316</v>
      </c>
      <c r="B138" s="6" t="s">
        <v>406</v>
      </c>
      <c r="C138" s="275"/>
    </row>
    <row r="139" spans="1:3" s="91" customFormat="1" ht="12" customHeight="1" thickBot="1">
      <c r="A139" s="28" t="s">
        <v>24</v>
      </c>
      <c r="B139" s="125" t="s">
        <v>407</v>
      </c>
      <c r="C139" s="297">
        <f>+C140+C141+C142+C143</f>
        <v>0</v>
      </c>
    </row>
    <row r="140" spans="1:3" s="91" customFormat="1" ht="12" customHeight="1">
      <c r="A140" s="416" t="s">
        <v>177</v>
      </c>
      <c r="B140" s="8" t="s">
        <v>408</v>
      </c>
      <c r="C140" s="275"/>
    </row>
    <row r="141" spans="1:3" s="91" customFormat="1" ht="12" customHeight="1">
      <c r="A141" s="416" t="s">
        <v>178</v>
      </c>
      <c r="B141" s="8" t="s">
        <v>409</v>
      </c>
      <c r="C141" s="275"/>
    </row>
    <row r="142" spans="1:3" s="91" customFormat="1" ht="12" customHeight="1">
      <c r="A142" s="416" t="s">
        <v>229</v>
      </c>
      <c r="B142" s="8" t="s">
        <v>410</v>
      </c>
      <c r="C142" s="275"/>
    </row>
    <row r="143" spans="1:3" ht="12.75" customHeight="1" thickBot="1">
      <c r="A143" s="416" t="s">
        <v>318</v>
      </c>
      <c r="B143" s="8" t="s">
        <v>411</v>
      </c>
      <c r="C143" s="275"/>
    </row>
    <row r="144" spans="1:3" ht="12" customHeight="1" thickBot="1">
      <c r="A144" s="28" t="s">
        <v>25</v>
      </c>
      <c r="B144" s="125" t="s">
        <v>412</v>
      </c>
      <c r="C144" s="410">
        <f>+C125+C129+C134+C139</f>
        <v>381738</v>
      </c>
    </row>
    <row r="145" spans="1:3" ht="15" customHeight="1" thickBot="1">
      <c r="A145" s="428" t="s">
        <v>26</v>
      </c>
      <c r="B145" s="371" t="s">
        <v>413</v>
      </c>
      <c r="C145" s="410">
        <f>+C124+C144</f>
        <v>836017</v>
      </c>
    </row>
    <row r="146" spans="1:3" ht="13.5" thickBot="1">
      <c r="A146" s="377"/>
      <c r="B146" s="378"/>
      <c r="C146" s="379"/>
    </row>
    <row r="147" spans="1:3" ht="15" customHeight="1" thickBot="1">
      <c r="A147" s="255" t="s">
        <v>203</v>
      </c>
      <c r="B147" s="256"/>
      <c r="C147" s="122"/>
    </row>
    <row r="148" spans="1:3" ht="14.25" customHeight="1" thickBot="1">
      <c r="A148" s="255" t="s">
        <v>204</v>
      </c>
      <c r="B148" s="256"/>
      <c r="C14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64">
      <selection activeCell="C11" sqref="C11"/>
    </sheetView>
  </sheetViews>
  <sheetFormatPr defaultColWidth="9.00390625" defaultRowHeight="12.75"/>
  <cols>
    <col min="1" max="1" width="19.50390625" style="380" customWidth="1"/>
    <col min="2" max="2" width="72.00390625" style="381" customWidth="1"/>
    <col min="3" max="3" width="25.00390625" style="382" customWidth="1"/>
    <col min="4" max="16384" width="9.375" style="2" customWidth="1"/>
  </cols>
  <sheetData>
    <row r="1" spans="1:3" s="1" customFormat="1" ht="16.5" customHeight="1" thickBot="1">
      <c r="A1" s="232"/>
      <c r="B1" s="234"/>
      <c r="C1" s="257" t="s">
        <v>542</v>
      </c>
    </row>
    <row r="2" spans="1:3" s="87" customFormat="1" ht="21" customHeight="1">
      <c r="A2" s="388" t="s">
        <v>65</v>
      </c>
      <c r="B2" s="349" t="s">
        <v>223</v>
      </c>
      <c r="C2" s="351" t="s">
        <v>52</v>
      </c>
    </row>
    <row r="3" spans="1:3" s="87" customFormat="1" ht="16.5" thickBot="1">
      <c r="A3" s="235" t="s">
        <v>200</v>
      </c>
      <c r="B3" s="350" t="s">
        <v>509</v>
      </c>
      <c r="C3" s="352">
        <v>2</v>
      </c>
    </row>
    <row r="4" spans="1:3" s="8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353" t="s">
        <v>55</v>
      </c>
    </row>
    <row r="6" spans="1:3" s="65" customFormat="1" ht="12.75" customHeight="1" thickBot="1">
      <c r="A6" s="205">
        <v>1</v>
      </c>
      <c r="B6" s="206">
        <v>2</v>
      </c>
      <c r="C6" s="207">
        <v>3</v>
      </c>
    </row>
    <row r="7" spans="1:3" s="65" customFormat="1" ht="15.75" customHeight="1" thickBot="1">
      <c r="A7" s="240"/>
      <c r="B7" s="241" t="s">
        <v>56</v>
      </c>
      <c r="C7" s="354"/>
    </row>
    <row r="8" spans="1:3" s="65" customFormat="1" ht="12" customHeight="1" thickBot="1">
      <c r="A8" s="28" t="s">
        <v>17</v>
      </c>
      <c r="B8" s="20" t="s">
        <v>258</v>
      </c>
      <c r="C8" s="288">
        <f>+C9+C10+C11+C12+C13+C14</f>
        <v>490784</v>
      </c>
    </row>
    <row r="9" spans="1:3" s="89" customFormat="1" ht="12" customHeight="1">
      <c r="A9" s="416" t="s">
        <v>99</v>
      </c>
      <c r="B9" s="398" t="s">
        <v>259</v>
      </c>
      <c r="C9" s="291">
        <v>255909</v>
      </c>
    </row>
    <row r="10" spans="1:3" s="90" customFormat="1" ht="12" customHeight="1">
      <c r="A10" s="417" t="s">
        <v>100</v>
      </c>
      <c r="B10" s="399" t="s">
        <v>260</v>
      </c>
      <c r="C10" s="290">
        <v>98880</v>
      </c>
    </row>
    <row r="11" spans="1:3" s="90" customFormat="1" ht="12" customHeight="1">
      <c r="A11" s="417" t="s">
        <v>101</v>
      </c>
      <c r="B11" s="399" t="s">
        <v>261</v>
      </c>
      <c r="C11" s="290">
        <v>99788</v>
      </c>
    </row>
    <row r="12" spans="1:3" s="90" customFormat="1" ht="12" customHeight="1">
      <c r="A12" s="417" t="s">
        <v>102</v>
      </c>
      <c r="B12" s="399" t="s">
        <v>262</v>
      </c>
      <c r="C12" s="290">
        <v>8073</v>
      </c>
    </row>
    <row r="13" spans="1:3" s="90" customFormat="1" ht="12" customHeight="1">
      <c r="A13" s="417" t="s">
        <v>144</v>
      </c>
      <c r="B13" s="399" t="s">
        <v>263</v>
      </c>
      <c r="C13" s="461">
        <v>7134</v>
      </c>
    </row>
    <row r="14" spans="1:3" s="89" customFormat="1" ht="12" customHeight="1" thickBot="1">
      <c r="A14" s="418" t="s">
        <v>103</v>
      </c>
      <c r="B14" s="400" t="s">
        <v>264</v>
      </c>
      <c r="C14" s="459">
        <v>21000</v>
      </c>
    </row>
    <row r="15" spans="1:3" s="89" customFormat="1" ht="12" customHeight="1" thickBot="1">
      <c r="A15" s="28" t="s">
        <v>18</v>
      </c>
      <c r="B15" s="283" t="s">
        <v>265</v>
      </c>
      <c r="C15" s="288">
        <f>+C16+C17+C18+C19+C20</f>
        <v>0</v>
      </c>
    </row>
    <row r="16" spans="1:3" s="89" customFormat="1" ht="12" customHeight="1">
      <c r="A16" s="416" t="s">
        <v>105</v>
      </c>
      <c r="B16" s="398" t="s">
        <v>266</v>
      </c>
      <c r="C16" s="291"/>
    </row>
    <row r="17" spans="1:3" s="89" customFormat="1" ht="12" customHeight="1">
      <c r="A17" s="417" t="s">
        <v>106</v>
      </c>
      <c r="B17" s="399" t="s">
        <v>267</v>
      </c>
      <c r="C17" s="290"/>
    </row>
    <row r="18" spans="1:3" s="89" customFormat="1" ht="12" customHeight="1">
      <c r="A18" s="417" t="s">
        <v>107</v>
      </c>
      <c r="B18" s="399" t="s">
        <v>502</v>
      </c>
      <c r="C18" s="290"/>
    </row>
    <row r="19" spans="1:3" s="89" customFormat="1" ht="12" customHeight="1">
      <c r="A19" s="417" t="s">
        <v>108</v>
      </c>
      <c r="B19" s="399" t="s">
        <v>503</v>
      </c>
      <c r="C19" s="290"/>
    </row>
    <row r="20" spans="1:3" s="89" customFormat="1" ht="12" customHeight="1">
      <c r="A20" s="417" t="s">
        <v>109</v>
      </c>
      <c r="B20" s="399" t="s">
        <v>268</v>
      </c>
      <c r="C20" s="290"/>
    </row>
    <row r="21" spans="1:3" s="90" customFormat="1" ht="12" customHeight="1" thickBot="1">
      <c r="A21" s="418" t="s">
        <v>118</v>
      </c>
      <c r="B21" s="400" t="s">
        <v>269</v>
      </c>
      <c r="C21" s="292"/>
    </row>
    <row r="22" spans="1:3" s="90" customFormat="1" ht="12" customHeight="1" thickBot="1">
      <c r="A22" s="28" t="s">
        <v>19</v>
      </c>
      <c r="B22" s="20" t="s">
        <v>270</v>
      </c>
      <c r="C22" s="288">
        <f>+C23+C24+C25+C26+C27</f>
        <v>16830</v>
      </c>
    </row>
    <row r="23" spans="1:3" s="90" customFormat="1" ht="12" customHeight="1">
      <c r="A23" s="416" t="s">
        <v>88</v>
      </c>
      <c r="B23" s="398" t="s">
        <v>271</v>
      </c>
      <c r="C23" s="291">
        <v>16830</v>
      </c>
    </row>
    <row r="24" spans="1:3" s="89" customFormat="1" ht="12" customHeight="1">
      <c r="A24" s="417" t="s">
        <v>89</v>
      </c>
      <c r="B24" s="399" t="s">
        <v>272</v>
      </c>
      <c r="C24" s="290"/>
    </row>
    <row r="25" spans="1:3" s="90" customFormat="1" ht="12" customHeight="1">
      <c r="A25" s="417" t="s">
        <v>90</v>
      </c>
      <c r="B25" s="399" t="s">
        <v>504</v>
      </c>
      <c r="C25" s="290"/>
    </row>
    <row r="26" spans="1:3" s="90" customFormat="1" ht="12" customHeight="1">
      <c r="A26" s="417" t="s">
        <v>91</v>
      </c>
      <c r="B26" s="399" t="s">
        <v>505</v>
      </c>
      <c r="C26" s="290"/>
    </row>
    <row r="27" spans="1:3" s="90" customFormat="1" ht="12" customHeight="1">
      <c r="A27" s="417" t="s">
        <v>167</v>
      </c>
      <c r="B27" s="399" t="s">
        <v>273</v>
      </c>
      <c r="C27" s="290"/>
    </row>
    <row r="28" spans="1:3" s="90" customFormat="1" ht="12" customHeight="1" thickBot="1">
      <c r="A28" s="418" t="s">
        <v>168</v>
      </c>
      <c r="B28" s="400" t="s">
        <v>274</v>
      </c>
      <c r="C28" s="292"/>
    </row>
    <row r="29" spans="1:3" s="90" customFormat="1" ht="12" customHeight="1" thickBot="1">
      <c r="A29" s="28" t="s">
        <v>169</v>
      </c>
      <c r="B29" s="20" t="s">
        <v>275</v>
      </c>
      <c r="C29" s="294">
        <f>+C30+C33+C34+C35</f>
        <v>140550</v>
      </c>
    </row>
    <row r="30" spans="1:3" s="90" customFormat="1" ht="12" customHeight="1">
      <c r="A30" s="416" t="s">
        <v>276</v>
      </c>
      <c r="B30" s="398" t="s">
        <v>282</v>
      </c>
      <c r="C30" s="393">
        <v>121500</v>
      </c>
    </row>
    <row r="31" spans="1:3" s="90" customFormat="1" ht="12" customHeight="1">
      <c r="A31" s="417" t="s">
        <v>277</v>
      </c>
      <c r="B31" s="399" t="s">
        <v>283</v>
      </c>
      <c r="C31" s="290"/>
    </row>
    <row r="32" spans="1:3" s="90" customFormat="1" ht="12" customHeight="1">
      <c r="A32" s="417" t="s">
        <v>278</v>
      </c>
      <c r="B32" s="399" t="s">
        <v>284</v>
      </c>
      <c r="C32" s="290"/>
    </row>
    <row r="33" spans="1:3" s="90" customFormat="1" ht="12" customHeight="1">
      <c r="A33" s="417" t="s">
        <v>279</v>
      </c>
      <c r="B33" s="399" t="s">
        <v>285</v>
      </c>
      <c r="C33" s="290">
        <v>16400</v>
      </c>
    </row>
    <row r="34" spans="1:3" s="90" customFormat="1" ht="12" customHeight="1">
      <c r="A34" s="417" t="s">
        <v>280</v>
      </c>
      <c r="B34" s="399" t="s">
        <v>286</v>
      </c>
      <c r="C34" s="290"/>
    </row>
    <row r="35" spans="1:3" s="90" customFormat="1" ht="12" customHeight="1" thickBot="1">
      <c r="A35" s="418" t="s">
        <v>281</v>
      </c>
      <c r="B35" s="400" t="s">
        <v>287</v>
      </c>
      <c r="C35" s="292">
        <v>2650</v>
      </c>
    </row>
    <row r="36" spans="1:3" s="90" customFormat="1" ht="12" customHeight="1" thickBot="1">
      <c r="A36" s="28" t="s">
        <v>21</v>
      </c>
      <c r="B36" s="20" t="s">
        <v>288</v>
      </c>
      <c r="C36" s="288">
        <f>SUM(C37:C46)</f>
        <v>22091</v>
      </c>
    </row>
    <row r="37" spans="1:3" s="90" customFormat="1" ht="12" customHeight="1">
      <c r="A37" s="416" t="s">
        <v>92</v>
      </c>
      <c r="B37" s="398" t="s">
        <v>291</v>
      </c>
      <c r="C37" s="291"/>
    </row>
    <row r="38" spans="1:3" s="90" customFormat="1" ht="12" customHeight="1">
      <c r="A38" s="417" t="s">
        <v>93</v>
      </c>
      <c r="B38" s="399" t="s">
        <v>292</v>
      </c>
      <c r="C38" s="290"/>
    </row>
    <row r="39" spans="1:3" s="90" customFormat="1" ht="12" customHeight="1">
      <c r="A39" s="417" t="s">
        <v>94</v>
      </c>
      <c r="B39" s="399" t="s">
        <v>293</v>
      </c>
      <c r="C39" s="290">
        <v>10953</v>
      </c>
    </row>
    <row r="40" spans="1:3" s="90" customFormat="1" ht="12" customHeight="1">
      <c r="A40" s="417" t="s">
        <v>171</v>
      </c>
      <c r="B40" s="399" t="s">
        <v>294</v>
      </c>
      <c r="C40" s="290">
        <v>3785</v>
      </c>
    </row>
    <row r="41" spans="1:3" s="90" customFormat="1" ht="12" customHeight="1">
      <c r="A41" s="417" t="s">
        <v>172</v>
      </c>
      <c r="B41" s="399" t="s">
        <v>295</v>
      </c>
      <c r="C41" s="290">
        <v>3461</v>
      </c>
    </row>
    <row r="42" spans="1:3" s="90" customFormat="1" ht="12" customHeight="1">
      <c r="A42" s="417" t="s">
        <v>173</v>
      </c>
      <c r="B42" s="399" t="s">
        <v>296</v>
      </c>
      <c r="C42" s="290">
        <v>3892</v>
      </c>
    </row>
    <row r="43" spans="1:3" s="90" customFormat="1" ht="12" customHeight="1">
      <c r="A43" s="417" t="s">
        <v>174</v>
      </c>
      <c r="B43" s="399" t="s">
        <v>297</v>
      </c>
      <c r="C43" s="290"/>
    </row>
    <row r="44" spans="1:3" s="90" customFormat="1" ht="12" customHeight="1">
      <c r="A44" s="417" t="s">
        <v>175</v>
      </c>
      <c r="B44" s="399" t="s">
        <v>298</v>
      </c>
      <c r="C44" s="290"/>
    </row>
    <row r="45" spans="1:3" s="90" customFormat="1" ht="12" customHeight="1">
      <c r="A45" s="417" t="s">
        <v>289</v>
      </c>
      <c r="B45" s="399" t="s">
        <v>299</v>
      </c>
      <c r="C45" s="293"/>
    </row>
    <row r="46" spans="1:3" s="90" customFormat="1" ht="12" customHeight="1" thickBot="1">
      <c r="A46" s="418" t="s">
        <v>290</v>
      </c>
      <c r="B46" s="400" t="s">
        <v>300</v>
      </c>
      <c r="C46" s="386"/>
    </row>
    <row r="47" spans="1:3" s="90" customFormat="1" ht="12" customHeight="1" thickBot="1">
      <c r="A47" s="28" t="s">
        <v>22</v>
      </c>
      <c r="B47" s="20" t="s">
        <v>301</v>
      </c>
      <c r="C47" s="288">
        <f>SUM(C48:C52)</f>
        <v>4095</v>
      </c>
    </row>
    <row r="48" spans="1:3" s="90" customFormat="1" ht="12" customHeight="1">
      <c r="A48" s="416" t="s">
        <v>95</v>
      </c>
      <c r="B48" s="398" t="s">
        <v>305</v>
      </c>
      <c r="C48" s="444"/>
    </row>
    <row r="49" spans="1:3" s="90" customFormat="1" ht="12" customHeight="1">
      <c r="A49" s="417" t="s">
        <v>96</v>
      </c>
      <c r="B49" s="399" t="s">
        <v>306</v>
      </c>
      <c r="C49" s="293">
        <v>4095</v>
      </c>
    </row>
    <row r="50" spans="1:3" s="90" customFormat="1" ht="12" customHeight="1">
      <c r="A50" s="417" t="s">
        <v>302</v>
      </c>
      <c r="B50" s="399" t="s">
        <v>307</v>
      </c>
      <c r="C50" s="293"/>
    </row>
    <row r="51" spans="1:3" s="90" customFormat="1" ht="12" customHeight="1">
      <c r="A51" s="417" t="s">
        <v>303</v>
      </c>
      <c r="B51" s="399" t="s">
        <v>308</v>
      </c>
      <c r="C51" s="293"/>
    </row>
    <row r="52" spans="1:3" s="90" customFormat="1" ht="12" customHeight="1" thickBot="1">
      <c r="A52" s="418" t="s">
        <v>304</v>
      </c>
      <c r="B52" s="400" t="s">
        <v>309</v>
      </c>
      <c r="C52" s="386"/>
    </row>
    <row r="53" spans="1:3" s="90" customFormat="1" ht="12" customHeight="1" thickBot="1">
      <c r="A53" s="28" t="s">
        <v>176</v>
      </c>
      <c r="B53" s="20" t="s">
        <v>310</v>
      </c>
      <c r="C53" s="288">
        <f>SUM(C54:C56)</f>
        <v>91339</v>
      </c>
    </row>
    <row r="54" spans="1:3" s="90" customFormat="1" ht="12" customHeight="1">
      <c r="A54" s="416" t="s">
        <v>97</v>
      </c>
      <c r="B54" s="398" t="s">
        <v>311</v>
      </c>
      <c r="C54" s="291"/>
    </row>
    <row r="55" spans="1:3" s="90" customFormat="1" ht="12" customHeight="1">
      <c r="A55" s="417" t="s">
        <v>98</v>
      </c>
      <c r="B55" s="399" t="s">
        <v>506</v>
      </c>
      <c r="C55" s="290"/>
    </row>
    <row r="56" spans="1:3" s="90" customFormat="1" ht="12" customHeight="1">
      <c r="A56" s="417" t="s">
        <v>315</v>
      </c>
      <c r="B56" s="399" t="s">
        <v>313</v>
      </c>
      <c r="C56" s="290">
        <v>91339</v>
      </c>
    </row>
    <row r="57" spans="1:3" s="90" customFormat="1" ht="12" customHeight="1" thickBot="1">
      <c r="A57" s="418" t="s">
        <v>316</v>
      </c>
      <c r="B57" s="400" t="s">
        <v>314</v>
      </c>
      <c r="C57" s="292"/>
    </row>
    <row r="58" spans="1:3" s="90" customFormat="1" ht="12" customHeight="1" thickBot="1">
      <c r="A58" s="28" t="s">
        <v>24</v>
      </c>
      <c r="B58" s="283" t="s">
        <v>317</v>
      </c>
      <c r="C58" s="288">
        <f>SUM(C59:C61)</f>
        <v>67328</v>
      </c>
    </row>
    <row r="59" spans="1:3" s="90" customFormat="1" ht="12" customHeight="1">
      <c r="A59" s="416" t="s">
        <v>177</v>
      </c>
      <c r="B59" s="398" t="s">
        <v>319</v>
      </c>
      <c r="C59" s="293"/>
    </row>
    <row r="60" spans="1:3" s="90" customFormat="1" ht="12" customHeight="1">
      <c r="A60" s="417" t="s">
        <v>178</v>
      </c>
      <c r="B60" s="399" t="s">
        <v>507</v>
      </c>
      <c r="C60" s="293"/>
    </row>
    <row r="61" spans="1:3" s="90" customFormat="1" ht="12" customHeight="1">
      <c r="A61" s="417" t="s">
        <v>229</v>
      </c>
      <c r="B61" s="399" t="s">
        <v>320</v>
      </c>
      <c r="C61" s="293">
        <v>67328</v>
      </c>
    </row>
    <row r="62" spans="1:3" s="90" customFormat="1" ht="12" customHeight="1" thickBot="1">
      <c r="A62" s="418" t="s">
        <v>318</v>
      </c>
      <c r="B62" s="400" t="s">
        <v>321</v>
      </c>
      <c r="C62" s="293">
        <v>67328</v>
      </c>
    </row>
    <row r="63" spans="1:3" s="90" customFormat="1" ht="12" customHeight="1" thickBot="1">
      <c r="A63" s="28" t="s">
        <v>25</v>
      </c>
      <c r="B63" s="20" t="s">
        <v>322</v>
      </c>
      <c r="C63" s="294">
        <f>+C8+C15+C22+C29+C36+C47+C53+C58</f>
        <v>833017</v>
      </c>
    </row>
    <row r="64" spans="1:3" s="90" customFormat="1" ht="12" customHeight="1" thickBot="1">
      <c r="A64" s="419" t="s">
        <v>464</v>
      </c>
      <c r="B64" s="283" t="s">
        <v>324</v>
      </c>
      <c r="C64" s="288">
        <f>SUM(C65:C67)</f>
        <v>0</v>
      </c>
    </row>
    <row r="65" spans="1:3" s="90" customFormat="1" ht="12" customHeight="1">
      <c r="A65" s="416" t="s">
        <v>357</v>
      </c>
      <c r="B65" s="398" t="s">
        <v>325</v>
      </c>
      <c r="C65" s="293"/>
    </row>
    <row r="66" spans="1:3" s="90" customFormat="1" ht="12" customHeight="1">
      <c r="A66" s="417" t="s">
        <v>366</v>
      </c>
      <c r="B66" s="399" t="s">
        <v>326</v>
      </c>
      <c r="C66" s="293"/>
    </row>
    <row r="67" spans="1:3" s="90" customFormat="1" ht="12" customHeight="1" thickBot="1">
      <c r="A67" s="418" t="s">
        <v>367</v>
      </c>
      <c r="B67" s="402" t="s">
        <v>327</v>
      </c>
      <c r="C67" s="293"/>
    </row>
    <row r="68" spans="1:3" s="90" customFormat="1" ht="12" customHeight="1" thickBot="1">
      <c r="A68" s="419" t="s">
        <v>328</v>
      </c>
      <c r="B68" s="283" t="s">
        <v>329</v>
      </c>
      <c r="C68" s="288">
        <f>SUM(C69:C72)</f>
        <v>0</v>
      </c>
    </row>
    <row r="69" spans="1:3" s="90" customFormat="1" ht="12" customHeight="1">
      <c r="A69" s="416" t="s">
        <v>145</v>
      </c>
      <c r="B69" s="398" t="s">
        <v>330</v>
      </c>
      <c r="C69" s="293"/>
    </row>
    <row r="70" spans="1:3" s="90" customFormat="1" ht="12" customHeight="1">
      <c r="A70" s="417" t="s">
        <v>146</v>
      </c>
      <c r="B70" s="399" t="s">
        <v>331</v>
      </c>
      <c r="C70" s="293"/>
    </row>
    <row r="71" spans="1:3" s="90" customFormat="1" ht="12" customHeight="1">
      <c r="A71" s="417" t="s">
        <v>358</v>
      </c>
      <c r="B71" s="399" t="s">
        <v>332</v>
      </c>
      <c r="C71" s="293"/>
    </row>
    <row r="72" spans="1:3" s="90" customFormat="1" ht="12" customHeight="1" thickBot="1">
      <c r="A72" s="418" t="s">
        <v>359</v>
      </c>
      <c r="B72" s="400" t="s">
        <v>333</v>
      </c>
      <c r="C72" s="293"/>
    </row>
    <row r="73" spans="1:3" s="90" customFormat="1" ht="12" customHeight="1" thickBot="1">
      <c r="A73" s="419" t="s">
        <v>334</v>
      </c>
      <c r="B73" s="283" t="s">
        <v>335</v>
      </c>
      <c r="C73" s="288">
        <f>SUM(C74:C75)</f>
        <v>0</v>
      </c>
    </row>
    <row r="74" spans="1:3" s="90" customFormat="1" ht="12" customHeight="1">
      <c r="A74" s="416" t="s">
        <v>360</v>
      </c>
      <c r="B74" s="398" t="s">
        <v>336</v>
      </c>
      <c r="C74" s="293"/>
    </row>
    <row r="75" spans="1:3" s="90" customFormat="1" ht="12" customHeight="1" thickBot="1">
      <c r="A75" s="418" t="s">
        <v>361</v>
      </c>
      <c r="B75" s="400" t="s">
        <v>337</v>
      </c>
      <c r="C75" s="293"/>
    </row>
    <row r="76" spans="1:3" s="89" customFormat="1" ht="12" customHeight="1" thickBot="1">
      <c r="A76" s="419" t="s">
        <v>338</v>
      </c>
      <c r="B76" s="283" t="s">
        <v>339</v>
      </c>
      <c r="C76" s="288">
        <f>SUM(C77:C79)</f>
        <v>0</v>
      </c>
    </row>
    <row r="77" spans="1:3" s="90" customFormat="1" ht="12" customHeight="1">
      <c r="A77" s="416" t="s">
        <v>362</v>
      </c>
      <c r="B77" s="398" t="s">
        <v>340</v>
      </c>
      <c r="C77" s="293"/>
    </row>
    <row r="78" spans="1:3" s="90" customFormat="1" ht="12" customHeight="1">
      <c r="A78" s="417" t="s">
        <v>363</v>
      </c>
      <c r="B78" s="399" t="s">
        <v>341</v>
      </c>
      <c r="C78" s="293"/>
    </row>
    <row r="79" spans="1:3" s="90" customFormat="1" ht="12" customHeight="1" thickBot="1">
      <c r="A79" s="418" t="s">
        <v>364</v>
      </c>
      <c r="B79" s="400" t="s">
        <v>342</v>
      </c>
      <c r="C79" s="293"/>
    </row>
    <row r="80" spans="1:3" s="90" customFormat="1" ht="12" customHeight="1" thickBot="1">
      <c r="A80" s="419" t="s">
        <v>343</v>
      </c>
      <c r="B80" s="283" t="s">
        <v>365</v>
      </c>
      <c r="C80" s="288">
        <f>SUM(C81:C84)</f>
        <v>0</v>
      </c>
    </row>
    <row r="81" spans="1:3" s="90" customFormat="1" ht="12" customHeight="1">
      <c r="A81" s="420" t="s">
        <v>344</v>
      </c>
      <c r="B81" s="398" t="s">
        <v>345</v>
      </c>
      <c r="C81" s="293"/>
    </row>
    <row r="82" spans="1:3" s="90" customFormat="1" ht="12" customHeight="1">
      <c r="A82" s="421" t="s">
        <v>346</v>
      </c>
      <c r="B82" s="399" t="s">
        <v>347</v>
      </c>
      <c r="C82" s="293"/>
    </row>
    <row r="83" spans="1:3" s="90" customFormat="1" ht="12" customHeight="1">
      <c r="A83" s="421" t="s">
        <v>348</v>
      </c>
      <c r="B83" s="399" t="s">
        <v>349</v>
      </c>
      <c r="C83" s="293"/>
    </row>
    <row r="84" spans="1:3" s="89" customFormat="1" ht="12" customHeight="1" thickBot="1">
      <c r="A84" s="422" t="s">
        <v>350</v>
      </c>
      <c r="B84" s="400" t="s">
        <v>351</v>
      </c>
      <c r="C84" s="293"/>
    </row>
    <row r="85" spans="1:3" s="89" customFormat="1" ht="12" customHeight="1" thickBot="1">
      <c r="A85" s="419" t="s">
        <v>352</v>
      </c>
      <c r="B85" s="283" t="s">
        <v>353</v>
      </c>
      <c r="C85" s="445"/>
    </row>
    <row r="86" spans="1:3" s="89" customFormat="1" ht="12" customHeight="1" thickBot="1">
      <c r="A86" s="419" t="s">
        <v>354</v>
      </c>
      <c r="B86" s="406" t="s">
        <v>355</v>
      </c>
      <c r="C86" s="294">
        <f>+C64+C68+C73+C76+C80+C85</f>
        <v>0</v>
      </c>
    </row>
    <row r="87" spans="1:3" s="89" customFormat="1" ht="12" customHeight="1" thickBot="1">
      <c r="A87" s="423" t="s">
        <v>368</v>
      </c>
      <c r="B87" s="408" t="s">
        <v>495</v>
      </c>
      <c r="C87" s="294">
        <f>+C63+C86</f>
        <v>833017</v>
      </c>
    </row>
    <row r="88" spans="1:3" s="90" customFormat="1" ht="15" customHeight="1">
      <c r="A88" s="246"/>
      <c r="B88" s="247"/>
      <c r="C88" s="359"/>
    </row>
    <row r="89" spans="1:3" ht="13.5" thickBot="1">
      <c r="A89" s="424"/>
      <c r="B89" s="249"/>
      <c r="C89" s="360"/>
    </row>
    <row r="90" spans="1:3" s="65" customFormat="1" ht="16.5" customHeight="1" thickBot="1">
      <c r="A90" s="250"/>
      <c r="B90" s="251" t="s">
        <v>58</v>
      </c>
      <c r="C90" s="361"/>
    </row>
    <row r="91" spans="1:3" s="91" customFormat="1" ht="12" customHeight="1" thickBot="1">
      <c r="A91" s="390" t="s">
        <v>17</v>
      </c>
      <c r="B91" s="27" t="s">
        <v>371</v>
      </c>
      <c r="C91" s="287">
        <f>SUM(C92:C96)</f>
        <v>379856</v>
      </c>
    </row>
    <row r="92" spans="1:3" ht="12" customHeight="1">
      <c r="A92" s="425" t="s">
        <v>99</v>
      </c>
      <c r="B92" s="9" t="s">
        <v>47</v>
      </c>
      <c r="C92" s="289">
        <v>69844</v>
      </c>
    </row>
    <row r="93" spans="1:3" ht="12" customHeight="1">
      <c r="A93" s="417" t="s">
        <v>100</v>
      </c>
      <c r="B93" s="7" t="s">
        <v>179</v>
      </c>
      <c r="C93" s="290">
        <v>18684</v>
      </c>
    </row>
    <row r="94" spans="1:3" ht="12" customHeight="1">
      <c r="A94" s="417" t="s">
        <v>101</v>
      </c>
      <c r="B94" s="7" t="s">
        <v>136</v>
      </c>
      <c r="C94" s="292">
        <v>176687</v>
      </c>
    </row>
    <row r="95" spans="1:3" ht="12" customHeight="1">
      <c r="A95" s="417" t="s">
        <v>102</v>
      </c>
      <c r="B95" s="10" t="s">
        <v>180</v>
      </c>
      <c r="C95" s="292">
        <v>8400</v>
      </c>
    </row>
    <row r="96" spans="1:3" ht="12" customHeight="1">
      <c r="A96" s="417" t="s">
        <v>113</v>
      </c>
      <c r="B96" s="18" t="s">
        <v>181</v>
      </c>
      <c r="C96" s="292">
        <f>C101+C106</f>
        <v>106241</v>
      </c>
    </row>
    <row r="97" spans="1:3" ht="12" customHeight="1">
      <c r="A97" s="417" t="s">
        <v>103</v>
      </c>
      <c r="B97" s="7" t="s">
        <v>372</v>
      </c>
      <c r="C97" s="292"/>
    </row>
    <row r="98" spans="1:3" ht="12" customHeight="1">
      <c r="A98" s="417" t="s">
        <v>104</v>
      </c>
      <c r="B98" s="142" t="s">
        <v>373</v>
      </c>
      <c r="C98" s="292"/>
    </row>
    <row r="99" spans="1:3" ht="12" customHeight="1">
      <c r="A99" s="417" t="s">
        <v>114</v>
      </c>
      <c r="B99" s="143" t="s">
        <v>374</v>
      </c>
      <c r="C99" s="292"/>
    </row>
    <row r="100" spans="1:3" ht="12" customHeight="1">
      <c r="A100" s="417" t="s">
        <v>115</v>
      </c>
      <c r="B100" s="143" t="s">
        <v>375</v>
      </c>
      <c r="C100" s="292"/>
    </row>
    <row r="101" spans="1:3" ht="12" customHeight="1">
      <c r="A101" s="417" t="s">
        <v>116</v>
      </c>
      <c r="B101" s="142" t="s">
        <v>376</v>
      </c>
      <c r="C101" s="292">
        <v>18036</v>
      </c>
    </row>
    <row r="102" spans="1:3" ht="12" customHeight="1">
      <c r="A102" s="417" t="s">
        <v>117</v>
      </c>
      <c r="B102" s="142" t="s">
        <v>377</v>
      </c>
      <c r="C102" s="292"/>
    </row>
    <row r="103" spans="1:3" ht="12" customHeight="1">
      <c r="A103" s="417" t="s">
        <v>119</v>
      </c>
      <c r="B103" s="143" t="s">
        <v>378</v>
      </c>
      <c r="C103" s="292"/>
    </row>
    <row r="104" spans="1:3" ht="12" customHeight="1">
      <c r="A104" s="426" t="s">
        <v>182</v>
      </c>
      <c r="B104" s="144" t="s">
        <v>379</v>
      </c>
      <c r="C104" s="292"/>
    </row>
    <row r="105" spans="1:3" ht="12" customHeight="1">
      <c r="A105" s="417" t="s">
        <v>369</v>
      </c>
      <c r="B105" s="144" t="s">
        <v>380</v>
      </c>
      <c r="C105" s="292"/>
    </row>
    <row r="106" spans="1:3" ht="12" customHeight="1" thickBot="1">
      <c r="A106" s="427" t="s">
        <v>370</v>
      </c>
      <c r="B106" s="145" t="s">
        <v>381</v>
      </c>
      <c r="C106" s="296">
        <v>88205</v>
      </c>
    </row>
    <row r="107" spans="1:3" ht="12" customHeight="1" thickBot="1">
      <c r="A107" s="28" t="s">
        <v>18</v>
      </c>
      <c r="B107" s="26" t="s">
        <v>382</v>
      </c>
      <c r="C107" s="288">
        <f>+C108+C110+C112</f>
        <v>71423</v>
      </c>
    </row>
    <row r="108" spans="1:3" ht="12" customHeight="1">
      <c r="A108" s="416" t="s">
        <v>105</v>
      </c>
      <c r="B108" s="7" t="s">
        <v>227</v>
      </c>
      <c r="C108" s="291">
        <v>71423</v>
      </c>
    </row>
    <row r="109" spans="1:3" ht="12" customHeight="1">
      <c r="A109" s="416" t="s">
        <v>106</v>
      </c>
      <c r="B109" s="11" t="s">
        <v>386</v>
      </c>
      <c r="C109" s="291"/>
    </row>
    <row r="110" spans="1:3" ht="12" customHeight="1">
      <c r="A110" s="416" t="s">
        <v>107</v>
      </c>
      <c r="B110" s="11" t="s">
        <v>183</v>
      </c>
      <c r="C110" s="290"/>
    </row>
    <row r="111" spans="1:3" ht="12" customHeight="1">
      <c r="A111" s="416" t="s">
        <v>108</v>
      </c>
      <c r="B111" s="11" t="s">
        <v>387</v>
      </c>
      <c r="C111" s="275"/>
    </row>
    <row r="112" spans="1:3" ht="12" customHeight="1">
      <c r="A112" s="416" t="s">
        <v>109</v>
      </c>
      <c r="B112" s="285" t="s">
        <v>230</v>
      </c>
      <c r="C112" s="275"/>
    </row>
    <row r="113" spans="1:3" ht="12" customHeight="1">
      <c r="A113" s="416" t="s">
        <v>118</v>
      </c>
      <c r="B113" s="284" t="s">
        <v>508</v>
      </c>
      <c r="C113" s="275"/>
    </row>
    <row r="114" spans="1:3" ht="12" customHeight="1">
      <c r="A114" s="416" t="s">
        <v>120</v>
      </c>
      <c r="B114" s="394" t="s">
        <v>392</v>
      </c>
      <c r="C114" s="275"/>
    </row>
    <row r="115" spans="1:3" ht="12" customHeight="1">
      <c r="A115" s="416" t="s">
        <v>184</v>
      </c>
      <c r="B115" s="143" t="s">
        <v>375</v>
      </c>
      <c r="C115" s="275"/>
    </row>
    <row r="116" spans="1:3" ht="12" customHeight="1">
      <c r="A116" s="416" t="s">
        <v>185</v>
      </c>
      <c r="B116" s="143" t="s">
        <v>391</v>
      </c>
      <c r="C116" s="275"/>
    </row>
    <row r="117" spans="1:3" ht="12" customHeight="1">
      <c r="A117" s="416" t="s">
        <v>186</v>
      </c>
      <c r="B117" s="143" t="s">
        <v>390</v>
      </c>
      <c r="C117" s="275"/>
    </row>
    <row r="118" spans="1:3" ht="12" customHeight="1">
      <c r="A118" s="416" t="s">
        <v>383</v>
      </c>
      <c r="B118" s="143" t="s">
        <v>378</v>
      </c>
      <c r="C118" s="275"/>
    </row>
    <row r="119" spans="1:3" ht="12" customHeight="1">
      <c r="A119" s="416" t="s">
        <v>384</v>
      </c>
      <c r="B119" s="143" t="s">
        <v>389</v>
      </c>
      <c r="C119" s="275"/>
    </row>
    <row r="120" spans="1:3" ht="12" customHeight="1" thickBot="1">
      <c r="A120" s="426" t="s">
        <v>385</v>
      </c>
      <c r="B120" s="143" t="s">
        <v>388</v>
      </c>
      <c r="C120" s="276"/>
    </row>
    <row r="121" spans="1:3" ht="12" customHeight="1" thickBot="1">
      <c r="A121" s="28" t="s">
        <v>19</v>
      </c>
      <c r="B121" s="125" t="s">
        <v>393</v>
      </c>
      <c r="C121" s="288">
        <f>+C122+C123</f>
        <v>0</v>
      </c>
    </row>
    <row r="122" spans="1:3" ht="12" customHeight="1">
      <c r="A122" s="416" t="s">
        <v>88</v>
      </c>
      <c r="B122" s="8" t="s">
        <v>60</v>
      </c>
      <c r="C122" s="291"/>
    </row>
    <row r="123" spans="1:3" ht="12" customHeight="1" thickBot="1">
      <c r="A123" s="418" t="s">
        <v>89</v>
      </c>
      <c r="B123" s="11" t="s">
        <v>61</v>
      </c>
      <c r="C123" s="292"/>
    </row>
    <row r="124" spans="1:3" ht="12" customHeight="1" thickBot="1">
      <c r="A124" s="28" t="s">
        <v>20</v>
      </c>
      <c r="B124" s="125" t="s">
        <v>394</v>
      </c>
      <c r="C124" s="288">
        <f>+C91+C107+C121</f>
        <v>451279</v>
      </c>
    </row>
    <row r="125" spans="1:3" ht="12" customHeight="1" thickBot="1">
      <c r="A125" s="28" t="s">
        <v>21</v>
      </c>
      <c r="B125" s="125" t="s">
        <v>395</v>
      </c>
      <c r="C125" s="288">
        <f>+C126+C127+C128</f>
        <v>16830</v>
      </c>
    </row>
    <row r="126" spans="1:3" s="91" customFormat="1" ht="12" customHeight="1">
      <c r="A126" s="416" t="s">
        <v>92</v>
      </c>
      <c r="B126" s="8" t="s">
        <v>396</v>
      </c>
      <c r="C126" s="275">
        <v>16830</v>
      </c>
    </row>
    <row r="127" spans="1:3" ht="12" customHeight="1">
      <c r="A127" s="416" t="s">
        <v>93</v>
      </c>
      <c r="B127" s="8" t="s">
        <v>397</v>
      </c>
      <c r="C127" s="275"/>
    </row>
    <row r="128" spans="1:3" ht="12" customHeight="1" thickBot="1">
      <c r="A128" s="426" t="s">
        <v>94</v>
      </c>
      <c r="B128" s="6" t="s">
        <v>398</v>
      </c>
      <c r="C128" s="275"/>
    </row>
    <row r="129" spans="1:3" ht="12" customHeight="1" thickBot="1">
      <c r="A129" s="28" t="s">
        <v>22</v>
      </c>
      <c r="B129" s="125" t="s">
        <v>463</v>
      </c>
      <c r="C129" s="288">
        <f>+C130+C131+C132+C133</f>
        <v>0</v>
      </c>
    </row>
    <row r="130" spans="1:3" ht="12" customHeight="1">
      <c r="A130" s="416" t="s">
        <v>95</v>
      </c>
      <c r="B130" s="8" t="s">
        <v>399</v>
      </c>
      <c r="C130" s="275"/>
    </row>
    <row r="131" spans="1:3" ht="12" customHeight="1">
      <c r="A131" s="416" t="s">
        <v>96</v>
      </c>
      <c r="B131" s="8" t="s">
        <v>400</v>
      </c>
      <c r="C131" s="275"/>
    </row>
    <row r="132" spans="1:3" ht="12" customHeight="1">
      <c r="A132" s="416" t="s">
        <v>302</v>
      </c>
      <c r="B132" s="8" t="s">
        <v>401</v>
      </c>
      <c r="C132" s="275"/>
    </row>
    <row r="133" spans="1:3" s="91" customFormat="1" ht="12" customHeight="1" thickBot="1">
      <c r="A133" s="426" t="s">
        <v>303</v>
      </c>
      <c r="B133" s="6" t="s">
        <v>402</v>
      </c>
      <c r="C133" s="275"/>
    </row>
    <row r="134" spans="1:11" ht="12" customHeight="1" thickBot="1">
      <c r="A134" s="28" t="s">
        <v>23</v>
      </c>
      <c r="B134" s="125" t="s">
        <v>403</v>
      </c>
      <c r="C134" s="294">
        <f>+C135+C136+C137+C138</f>
        <v>364908</v>
      </c>
      <c r="K134" s="258"/>
    </row>
    <row r="135" spans="1:3" ht="12.75">
      <c r="A135" s="416" t="s">
        <v>97</v>
      </c>
      <c r="B135" s="8" t="s">
        <v>520</v>
      </c>
      <c r="C135" s="275">
        <v>364908</v>
      </c>
    </row>
    <row r="136" spans="1:3" ht="12" customHeight="1">
      <c r="A136" s="416" t="s">
        <v>98</v>
      </c>
      <c r="B136" s="8" t="s">
        <v>414</v>
      </c>
      <c r="C136" s="275"/>
    </row>
    <row r="137" spans="1:3" s="91" customFormat="1" ht="12" customHeight="1">
      <c r="A137" s="416" t="s">
        <v>315</v>
      </c>
      <c r="B137" s="8" t="s">
        <v>405</v>
      </c>
      <c r="C137" s="275"/>
    </row>
    <row r="138" spans="1:3" s="91" customFormat="1" ht="12" customHeight="1" thickBot="1">
      <c r="A138" s="426" t="s">
        <v>316</v>
      </c>
      <c r="B138" s="6" t="s">
        <v>406</v>
      </c>
      <c r="C138" s="275"/>
    </row>
    <row r="139" spans="1:3" s="91" customFormat="1" ht="12" customHeight="1" thickBot="1">
      <c r="A139" s="28" t="s">
        <v>24</v>
      </c>
      <c r="B139" s="125" t="s">
        <v>407</v>
      </c>
      <c r="C139" s="297">
        <f>+C140+C141+C142+C143</f>
        <v>0</v>
      </c>
    </row>
    <row r="140" spans="1:3" s="91" customFormat="1" ht="12" customHeight="1">
      <c r="A140" s="416" t="s">
        <v>177</v>
      </c>
      <c r="B140" s="8" t="s">
        <v>408</v>
      </c>
      <c r="C140" s="275"/>
    </row>
    <row r="141" spans="1:3" s="91" customFormat="1" ht="12" customHeight="1">
      <c r="A141" s="416" t="s">
        <v>178</v>
      </c>
      <c r="B141" s="8" t="s">
        <v>409</v>
      </c>
      <c r="C141" s="275"/>
    </row>
    <row r="142" spans="1:3" s="91" customFormat="1" ht="12" customHeight="1">
      <c r="A142" s="416" t="s">
        <v>229</v>
      </c>
      <c r="B142" s="8" t="s">
        <v>410</v>
      </c>
      <c r="C142" s="275"/>
    </row>
    <row r="143" spans="1:3" ht="12.75" customHeight="1" thickBot="1">
      <c r="A143" s="416" t="s">
        <v>318</v>
      </c>
      <c r="B143" s="8" t="s">
        <v>411</v>
      </c>
      <c r="C143" s="275"/>
    </row>
    <row r="144" spans="1:3" ht="12" customHeight="1" thickBot="1">
      <c r="A144" s="28" t="s">
        <v>25</v>
      </c>
      <c r="B144" s="125" t="s">
        <v>412</v>
      </c>
      <c r="C144" s="410">
        <f>+C125+C129+C134+C139</f>
        <v>381738</v>
      </c>
    </row>
    <row r="145" spans="1:3" ht="15" customHeight="1" thickBot="1">
      <c r="A145" s="428" t="s">
        <v>26</v>
      </c>
      <c r="B145" s="371" t="s">
        <v>413</v>
      </c>
      <c r="C145" s="410">
        <f>+C124+C144</f>
        <v>833017</v>
      </c>
    </row>
    <row r="146" spans="1:3" ht="13.5" thickBot="1">
      <c r="A146" s="377"/>
      <c r="B146" s="378"/>
      <c r="C146" s="379"/>
    </row>
    <row r="147" spans="1:3" ht="15" customHeight="1" thickBot="1">
      <c r="A147" s="255" t="s">
        <v>203</v>
      </c>
      <c r="B147" s="256"/>
      <c r="C147" s="122"/>
    </row>
    <row r="148" spans="1:3" ht="14.25" customHeight="1" thickBot="1">
      <c r="A148" s="255" t="s">
        <v>204</v>
      </c>
      <c r="B148" s="256"/>
      <c r="C14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4">
      <selection activeCell="C11" sqref="C11"/>
    </sheetView>
  </sheetViews>
  <sheetFormatPr defaultColWidth="9.00390625" defaultRowHeight="12.75"/>
  <cols>
    <col min="1" max="1" width="19.50390625" style="380" customWidth="1"/>
    <col min="2" max="2" width="72.00390625" style="381" customWidth="1"/>
    <col min="3" max="3" width="25.00390625" style="382" customWidth="1"/>
    <col min="4" max="16384" width="9.375" style="2" customWidth="1"/>
  </cols>
  <sheetData>
    <row r="1" spans="1:3" s="1" customFormat="1" ht="16.5" customHeight="1" thickBot="1">
      <c r="A1" s="232"/>
      <c r="B1" s="234"/>
      <c r="C1" s="257" t="s">
        <v>542</v>
      </c>
    </row>
    <row r="2" spans="1:3" s="87" customFormat="1" ht="21" customHeight="1">
      <c r="A2" s="388" t="s">
        <v>65</v>
      </c>
      <c r="B2" s="349" t="s">
        <v>223</v>
      </c>
      <c r="C2" s="351" t="s">
        <v>52</v>
      </c>
    </row>
    <row r="3" spans="1:3" s="87" customFormat="1" ht="16.5" thickBot="1">
      <c r="A3" s="235" t="s">
        <v>200</v>
      </c>
      <c r="B3" s="350" t="s">
        <v>510</v>
      </c>
      <c r="C3" s="352">
        <v>3</v>
      </c>
    </row>
    <row r="4" spans="1:3" s="8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353" t="s">
        <v>55</v>
      </c>
    </row>
    <row r="6" spans="1:3" s="65" customFormat="1" ht="12.75" customHeight="1" thickBot="1">
      <c r="A6" s="205">
        <v>1</v>
      </c>
      <c r="B6" s="206">
        <v>2</v>
      </c>
      <c r="C6" s="207">
        <v>3</v>
      </c>
    </row>
    <row r="7" spans="1:3" s="65" customFormat="1" ht="15.75" customHeight="1" thickBot="1">
      <c r="A7" s="240"/>
      <c r="B7" s="241" t="s">
        <v>56</v>
      </c>
      <c r="C7" s="354"/>
    </row>
    <row r="8" spans="1:3" s="65" customFormat="1" ht="12" customHeight="1" thickBot="1">
      <c r="A8" s="28" t="s">
        <v>17</v>
      </c>
      <c r="B8" s="20" t="s">
        <v>258</v>
      </c>
      <c r="C8" s="288">
        <f>+C9+C10+C11+C12+C13+C14</f>
        <v>0</v>
      </c>
    </row>
    <row r="9" spans="1:3" s="89" customFormat="1" ht="12" customHeight="1">
      <c r="A9" s="416" t="s">
        <v>99</v>
      </c>
      <c r="B9" s="398" t="s">
        <v>259</v>
      </c>
      <c r="C9" s="291"/>
    </row>
    <row r="10" spans="1:3" s="90" customFormat="1" ht="12" customHeight="1">
      <c r="A10" s="417" t="s">
        <v>100</v>
      </c>
      <c r="B10" s="399" t="s">
        <v>260</v>
      </c>
      <c r="C10" s="290"/>
    </row>
    <row r="11" spans="1:3" s="90" customFormat="1" ht="12" customHeight="1">
      <c r="A11" s="417" t="s">
        <v>101</v>
      </c>
      <c r="B11" s="399" t="s">
        <v>261</v>
      </c>
      <c r="C11" s="290"/>
    </row>
    <row r="12" spans="1:3" s="90" customFormat="1" ht="12" customHeight="1">
      <c r="A12" s="417" t="s">
        <v>102</v>
      </c>
      <c r="B12" s="399" t="s">
        <v>262</v>
      </c>
      <c r="C12" s="290"/>
    </row>
    <row r="13" spans="1:3" s="90" customFormat="1" ht="12" customHeight="1">
      <c r="A13" s="417" t="s">
        <v>144</v>
      </c>
      <c r="B13" s="399" t="s">
        <v>263</v>
      </c>
      <c r="C13" s="461"/>
    </row>
    <row r="14" spans="1:3" s="89" customFormat="1" ht="12" customHeight="1" thickBot="1">
      <c r="A14" s="418" t="s">
        <v>103</v>
      </c>
      <c r="B14" s="400" t="s">
        <v>264</v>
      </c>
      <c r="C14" s="459"/>
    </row>
    <row r="15" spans="1:3" s="89" customFormat="1" ht="12" customHeight="1" thickBot="1">
      <c r="A15" s="28" t="s">
        <v>18</v>
      </c>
      <c r="B15" s="283" t="s">
        <v>265</v>
      </c>
      <c r="C15" s="288">
        <f>+C16+C17+C18+C19+C20</f>
        <v>0</v>
      </c>
    </row>
    <row r="16" spans="1:3" s="89" customFormat="1" ht="12" customHeight="1">
      <c r="A16" s="416" t="s">
        <v>105</v>
      </c>
      <c r="B16" s="398" t="s">
        <v>266</v>
      </c>
      <c r="C16" s="291"/>
    </row>
    <row r="17" spans="1:3" s="89" customFormat="1" ht="12" customHeight="1">
      <c r="A17" s="417" t="s">
        <v>106</v>
      </c>
      <c r="B17" s="399" t="s">
        <v>267</v>
      </c>
      <c r="C17" s="290"/>
    </row>
    <row r="18" spans="1:3" s="89" customFormat="1" ht="12" customHeight="1">
      <c r="A18" s="417" t="s">
        <v>107</v>
      </c>
      <c r="B18" s="399" t="s">
        <v>502</v>
      </c>
      <c r="C18" s="290"/>
    </row>
    <row r="19" spans="1:3" s="89" customFormat="1" ht="12" customHeight="1">
      <c r="A19" s="417" t="s">
        <v>108</v>
      </c>
      <c r="B19" s="399" t="s">
        <v>503</v>
      </c>
      <c r="C19" s="290"/>
    </row>
    <row r="20" spans="1:3" s="89" customFormat="1" ht="12" customHeight="1">
      <c r="A20" s="417" t="s">
        <v>109</v>
      </c>
      <c r="B20" s="399" t="s">
        <v>268</v>
      </c>
      <c r="C20" s="290"/>
    </row>
    <row r="21" spans="1:3" s="90" customFormat="1" ht="12" customHeight="1" thickBot="1">
      <c r="A21" s="418" t="s">
        <v>118</v>
      </c>
      <c r="B21" s="400" t="s">
        <v>269</v>
      </c>
      <c r="C21" s="292"/>
    </row>
    <row r="22" spans="1:3" s="90" customFormat="1" ht="12" customHeight="1" thickBot="1">
      <c r="A22" s="28" t="s">
        <v>19</v>
      </c>
      <c r="B22" s="20" t="s">
        <v>270</v>
      </c>
      <c r="C22" s="288">
        <f>+C23+C24+C25+C26+C27</f>
        <v>0</v>
      </c>
    </row>
    <row r="23" spans="1:3" s="90" customFormat="1" ht="12" customHeight="1">
      <c r="A23" s="416" t="s">
        <v>88</v>
      </c>
      <c r="B23" s="398" t="s">
        <v>271</v>
      </c>
      <c r="C23" s="291"/>
    </row>
    <row r="24" spans="1:3" s="89" customFormat="1" ht="12" customHeight="1">
      <c r="A24" s="417" t="s">
        <v>89</v>
      </c>
      <c r="B24" s="399" t="s">
        <v>272</v>
      </c>
      <c r="C24" s="290"/>
    </row>
    <row r="25" spans="1:3" s="90" customFormat="1" ht="12" customHeight="1">
      <c r="A25" s="417" t="s">
        <v>90</v>
      </c>
      <c r="B25" s="399" t="s">
        <v>504</v>
      </c>
      <c r="C25" s="290"/>
    </row>
    <row r="26" spans="1:3" s="90" customFormat="1" ht="12" customHeight="1">
      <c r="A26" s="417" t="s">
        <v>91</v>
      </c>
      <c r="B26" s="399" t="s">
        <v>505</v>
      </c>
      <c r="C26" s="290"/>
    </row>
    <row r="27" spans="1:3" s="90" customFormat="1" ht="12" customHeight="1">
      <c r="A27" s="417" t="s">
        <v>167</v>
      </c>
      <c r="B27" s="399" t="s">
        <v>273</v>
      </c>
      <c r="C27" s="290"/>
    </row>
    <row r="28" spans="1:3" s="90" customFormat="1" ht="12" customHeight="1" thickBot="1">
      <c r="A28" s="418" t="s">
        <v>168</v>
      </c>
      <c r="B28" s="400" t="s">
        <v>274</v>
      </c>
      <c r="C28" s="292"/>
    </row>
    <row r="29" spans="1:3" s="90" customFormat="1" ht="12" customHeight="1" thickBot="1">
      <c r="A29" s="28" t="s">
        <v>169</v>
      </c>
      <c r="B29" s="20" t="s">
        <v>275</v>
      </c>
      <c r="C29" s="294">
        <f>+C30+C33+C34+C35</f>
        <v>3000</v>
      </c>
    </row>
    <row r="30" spans="1:3" s="90" customFormat="1" ht="12" customHeight="1">
      <c r="A30" s="416" t="s">
        <v>276</v>
      </c>
      <c r="B30" s="398" t="s">
        <v>282</v>
      </c>
      <c r="C30" s="393">
        <v>3000</v>
      </c>
    </row>
    <row r="31" spans="1:3" s="90" customFormat="1" ht="12" customHeight="1">
      <c r="A31" s="417" t="s">
        <v>277</v>
      </c>
      <c r="B31" s="399" t="s">
        <v>283</v>
      </c>
      <c r="C31" s="290"/>
    </row>
    <row r="32" spans="1:3" s="90" customFormat="1" ht="12" customHeight="1">
      <c r="A32" s="417" t="s">
        <v>278</v>
      </c>
      <c r="B32" s="399" t="s">
        <v>284</v>
      </c>
      <c r="C32" s="290"/>
    </row>
    <row r="33" spans="1:3" s="90" customFormat="1" ht="12" customHeight="1">
      <c r="A33" s="417" t="s">
        <v>279</v>
      </c>
      <c r="B33" s="399" t="s">
        <v>285</v>
      </c>
      <c r="C33" s="290"/>
    </row>
    <row r="34" spans="1:3" s="90" customFormat="1" ht="12" customHeight="1">
      <c r="A34" s="417" t="s">
        <v>280</v>
      </c>
      <c r="B34" s="399" t="s">
        <v>286</v>
      </c>
      <c r="C34" s="290"/>
    </row>
    <row r="35" spans="1:3" s="90" customFormat="1" ht="12" customHeight="1" thickBot="1">
      <c r="A35" s="418" t="s">
        <v>281</v>
      </c>
      <c r="B35" s="400" t="s">
        <v>287</v>
      </c>
      <c r="C35" s="292"/>
    </row>
    <row r="36" spans="1:3" s="90" customFormat="1" ht="12" customHeight="1" thickBot="1">
      <c r="A36" s="28" t="s">
        <v>21</v>
      </c>
      <c r="B36" s="20" t="s">
        <v>288</v>
      </c>
      <c r="C36" s="288">
        <f>SUM(C37:C46)</f>
        <v>0</v>
      </c>
    </row>
    <row r="37" spans="1:3" s="90" customFormat="1" ht="12" customHeight="1">
      <c r="A37" s="416" t="s">
        <v>92</v>
      </c>
      <c r="B37" s="398" t="s">
        <v>291</v>
      </c>
      <c r="C37" s="291"/>
    </row>
    <row r="38" spans="1:3" s="90" customFormat="1" ht="12" customHeight="1">
      <c r="A38" s="417" t="s">
        <v>93</v>
      </c>
      <c r="B38" s="399" t="s">
        <v>292</v>
      </c>
      <c r="C38" s="290"/>
    </row>
    <row r="39" spans="1:3" s="90" customFormat="1" ht="12" customHeight="1">
      <c r="A39" s="417" t="s">
        <v>94</v>
      </c>
      <c r="B39" s="399" t="s">
        <v>293</v>
      </c>
      <c r="C39" s="290"/>
    </row>
    <row r="40" spans="1:3" s="90" customFormat="1" ht="12" customHeight="1">
      <c r="A40" s="417" t="s">
        <v>171</v>
      </c>
      <c r="B40" s="399" t="s">
        <v>294</v>
      </c>
      <c r="C40" s="290"/>
    </row>
    <row r="41" spans="1:3" s="90" customFormat="1" ht="12" customHeight="1">
      <c r="A41" s="417" t="s">
        <v>172</v>
      </c>
      <c r="B41" s="399" t="s">
        <v>295</v>
      </c>
      <c r="C41" s="290"/>
    </row>
    <row r="42" spans="1:3" s="90" customFormat="1" ht="12" customHeight="1">
      <c r="A42" s="417" t="s">
        <v>173</v>
      </c>
      <c r="B42" s="399" t="s">
        <v>296</v>
      </c>
      <c r="C42" s="290"/>
    </row>
    <row r="43" spans="1:3" s="90" customFormat="1" ht="12" customHeight="1">
      <c r="A43" s="417" t="s">
        <v>174</v>
      </c>
      <c r="B43" s="399" t="s">
        <v>297</v>
      </c>
      <c r="C43" s="290"/>
    </row>
    <row r="44" spans="1:3" s="90" customFormat="1" ht="12" customHeight="1">
      <c r="A44" s="417" t="s">
        <v>175</v>
      </c>
      <c r="B44" s="399" t="s">
        <v>298</v>
      </c>
      <c r="C44" s="290"/>
    </row>
    <row r="45" spans="1:3" s="90" customFormat="1" ht="12" customHeight="1">
      <c r="A45" s="417" t="s">
        <v>289</v>
      </c>
      <c r="B45" s="399" t="s">
        <v>299</v>
      </c>
      <c r="C45" s="293"/>
    </row>
    <row r="46" spans="1:3" s="90" customFormat="1" ht="12" customHeight="1" thickBot="1">
      <c r="A46" s="418" t="s">
        <v>290</v>
      </c>
      <c r="B46" s="400" t="s">
        <v>300</v>
      </c>
      <c r="C46" s="386"/>
    </row>
    <row r="47" spans="1:3" s="90" customFormat="1" ht="12" customHeight="1" thickBot="1">
      <c r="A47" s="28" t="s">
        <v>22</v>
      </c>
      <c r="B47" s="20" t="s">
        <v>301</v>
      </c>
      <c r="C47" s="288">
        <f>SUM(C48:C52)</f>
        <v>0</v>
      </c>
    </row>
    <row r="48" spans="1:3" s="90" customFormat="1" ht="12" customHeight="1">
      <c r="A48" s="416" t="s">
        <v>95</v>
      </c>
      <c r="B48" s="398" t="s">
        <v>305</v>
      </c>
      <c r="C48" s="444"/>
    </row>
    <row r="49" spans="1:3" s="90" customFormat="1" ht="12" customHeight="1">
      <c r="A49" s="417" t="s">
        <v>96</v>
      </c>
      <c r="B49" s="399" t="s">
        <v>306</v>
      </c>
      <c r="C49" s="293"/>
    </row>
    <row r="50" spans="1:3" s="90" customFormat="1" ht="12" customHeight="1">
      <c r="A50" s="417" t="s">
        <v>302</v>
      </c>
      <c r="B50" s="399" t="s">
        <v>307</v>
      </c>
      <c r="C50" s="293"/>
    </row>
    <row r="51" spans="1:3" s="90" customFormat="1" ht="12" customHeight="1">
      <c r="A51" s="417" t="s">
        <v>303</v>
      </c>
      <c r="B51" s="399" t="s">
        <v>308</v>
      </c>
      <c r="C51" s="293"/>
    </row>
    <row r="52" spans="1:3" s="90" customFormat="1" ht="12" customHeight="1" thickBot="1">
      <c r="A52" s="418" t="s">
        <v>304</v>
      </c>
      <c r="B52" s="400" t="s">
        <v>309</v>
      </c>
      <c r="C52" s="386"/>
    </row>
    <row r="53" spans="1:3" s="90" customFormat="1" ht="12" customHeight="1" thickBot="1">
      <c r="A53" s="28" t="s">
        <v>176</v>
      </c>
      <c r="B53" s="20" t="s">
        <v>310</v>
      </c>
      <c r="C53" s="288">
        <f>SUM(C54:C56)</f>
        <v>0</v>
      </c>
    </row>
    <row r="54" spans="1:3" s="90" customFormat="1" ht="12" customHeight="1">
      <c r="A54" s="416" t="s">
        <v>97</v>
      </c>
      <c r="B54" s="398" t="s">
        <v>311</v>
      </c>
      <c r="C54" s="291"/>
    </row>
    <row r="55" spans="1:3" s="90" customFormat="1" ht="12" customHeight="1">
      <c r="A55" s="417" t="s">
        <v>98</v>
      </c>
      <c r="B55" s="399" t="s">
        <v>506</v>
      </c>
      <c r="C55" s="290"/>
    </row>
    <row r="56" spans="1:3" s="90" customFormat="1" ht="12" customHeight="1">
      <c r="A56" s="417" t="s">
        <v>315</v>
      </c>
      <c r="B56" s="399" t="s">
        <v>313</v>
      </c>
      <c r="C56" s="290"/>
    </row>
    <row r="57" spans="1:3" s="90" customFormat="1" ht="12" customHeight="1" thickBot="1">
      <c r="A57" s="418" t="s">
        <v>316</v>
      </c>
      <c r="B57" s="400" t="s">
        <v>314</v>
      </c>
      <c r="C57" s="292"/>
    </row>
    <row r="58" spans="1:3" s="90" customFormat="1" ht="12" customHeight="1" thickBot="1">
      <c r="A58" s="28" t="s">
        <v>24</v>
      </c>
      <c r="B58" s="283" t="s">
        <v>317</v>
      </c>
      <c r="C58" s="288">
        <f>SUM(C59:C61)</f>
        <v>0</v>
      </c>
    </row>
    <row r="59" spans="1:3" s="90" customFormat="1" ht="12" customHeight="1">
      <c r="A59" s="416" t="s">
        <v>177</v>
      </c>
      <c r="B59" s="398" t="s">
        <v>319</v>
      </c>
      <c r="C59" s="293"/>
    </row>
    <row r="60" spans="1:3" s="90" customFormat="1" ht="12" customHeight="1">
      <c r="A60" s="417" t="s">
        <v>178</v>
      </c>
      <c r="B60" s="399" t="s">
        <v>507</v>
      </c>
      <c r="C60" s="293"/>
    </row>
    <row r="61" spans="1:3" s="90" customFormat="1" ht="12" customHeight="1">
      <c r="A61" s="417" t="s">
        <v>229</v>
      </c>
      <c r="B61" s="399" t="s">
        <v>320</v>
      </c>
      <c r="C61" s="293"/>
    </row>
    <row r="62" spans="1:3" s="90" customFormat="1" ht="12" customHeight="1" thickBot="1">
      <c r="A62" s="418" t="s">
        <v>318</v>
      </c>
      <c r="B62" s="400" t="s">
        <v>321</v>
      </c>
      <c r="C62" s="293"/>
    </row>
    <row r="63" spans="1:3" s="90" customFormat="1" ht="12" customHeight="1" thickBot="1">
      <c r="A63" s="28" t="s">
        <v>25</v>
      </c>
      <c r="B63" s="20" t="s">
        <v>322</v>
      </c>
      <c r="C63" s="294">
        <f>+C8+C15+C22+C29+C36+C47+C53+C58</f>
        <v>3000</v>
      </c>
    </row>
    <row r="64" spans="1:3" s="90" customFormat="1" ht="12" customHeight="1" thickBot="1">
      <c r="A64" s="419" t="s">
        <v>464</v>
      </c>
      <c r="B64" s="283" t="s">
        <v>324</v>
      </c>
      <c r="C64" s="288">
        <f>SUM(C65:C67)</f>
        <v>0</v>
      </c>
    </row>
    <row r="65" spans="1:3" s="90" customFormat="1" ht="12" customHeight="1">
      <c r="A65" s="416" t="s">
        <v>357</v>
      </c>
      <c r="B65" s="398" t="s">
        <v>325</v>
      </c>
      <c r="C65" s="293"/>
    </row>
    <row r="66" spans="1:3" s="90" customFormat="1" ht="12" customHeight="1">
      <c r="A66" s="417" t="s">
        <v>366</v>
      </c>
      <c r="B66" s="399" t="s">
        <v>326</v>
      </c>
      <c r="C66" s="293"/>
    </row>
    <row r="67" spans="1:3" s="90" customFormat="1" ht="12" customHeight="1" thickBot="1">
      <c r="A67" s="418" t="s">
        <v>367</v>
      </c>
      <c r="B67" s="402" t="s">
        <v>327</v>
      </c>
      <c r="C67" s="293"/>
    </row>
    <row r="68" spans="1:3" s="90" customFormat="1" ht="12" customHeight="1" thickBot="1">
      <c r="A68" s="419" t="s">
        <v>328</v>
      </c>
      <c r="B68" s="283" t="s">
        <v>329</v>
      </c>
      <c r="C68" s="288">
        <f>SUM(C69:C72)</f>
        <v>0</v>
      </c>
    </row>
    <row r="69" spans="1:3" s="90" customFormat="1" ht="12" customHeight="1">
      <c r="A69" s="416" t="s">
        <v>145</v>
      </c>
      <c r="B69" s="398" t="s">
        <v>330</v>
      </c>
      <c r="C69" s="293"/>
    </row>
    <row r="70" spans="1:3" s="90" customFormat="1" ht="12" customHeight="1">
      <c r="A70" s="417" t="s">
        <v>146</v>
      </c>
      <c r="B70" s="399" t="s">
        <v>331</v>
      </c>
      <c r="C70" s="293"/>
    </row>
    <row r="71" spans="1:3" s="90" customFormat="1" ht="12" customHeight="1">
      <c r="A71" s="417" t="s">
        <v>358</v>
      </c>
      <c r="B71" s="399" t="s">
        <v>332</v>
      </c>
      <c r="C71" s="293"/>
    </row>
    <row r="72" spans="1:3" s="90" customFormat="1" ht="12" customHeight="1" thickBot="1">
      <c r="A72" s="418" t="s">
        <v>359</v>
      </c>
      <c r="B72" s="400" t="s">
        <v>333</v>
      </c>
      <c r="C72" s="293"/>
    </row>
    <row r="73" spans="1:3" s="90" customFormat="1" ht="12" customHeight="1" thickBot="1">
      <c r="A73" s="419" t="s">
        <v>334</v>
      </c>
      <c r="B73" s="283" t="s">
        <v>335</v>
      </c>
      <c r="C73" s="288">
        <f>SUM(C74:C75)</f>
        <v>0</v>
      </c>
    </row>
    <row r="74" spans="1:3" s="90" customFormat="1" ht="12" customHeight="1">
      <c r="A74" s="416" t="s">
        <v>360</v>
      </c>
      <c r="B74" s="398" t="s">
        <v>336</v>
      </c>
      <c r="C74" s="293"/>
    </row>
    <row r="75" spans="1:3" s="90" customFormat="1" ht="12" customHeight="1" thickBot="1">
      <c r="A75" s="418" t="s">
        <v>361</v>
      </c>
      <c r="B75" s="400" t="s">
        <v>337</v>
      </c>
      <c r="C75" s="293"/>
    </row>
    <row r="76" spans="1:3" s="89" customFormat="1" ht="12" customHeight="1" thickBot="1">
      <c r="A76" s="419" t="s">
        <v>338</v>
      </c>
      <c r="B76" s="283" t="s">
        <v>339</v>
      </c>
      <c r="C76" s="288">
        <f>SUM(C77:C79)</f>
        <v>0</v>
      </c>
    </row>
    <row r="77" spans="1:3" s="90" customFormat="1" ht="12" customHeight="1">
      <c r="A77" s="416" t="s">
        <v>362</v>
      </c>
      <c r="B77" s="398" t="s">
        <v>340</v>
      </c>
      <c r="C77" s="293"/>
    </row>
    <row r="78" spans="1:3" s="90" customFormat="1" ht="12" customHeight="1">
      <c r="A78" s="417" t="s">
        <v>363</v>
      </c>
      <c r="B78" s="399" t="s">
        <v>341</v>
      </c>
      <c r="C78" s="293"/>
    </row>
    <row r="79" spans="1:3" s="90" customFormat="1" ht="12" customHeight="1" thickBot="1">
      <c r="A79" s="418" t="s">
        <v>364</v>
      </c>
      <c r="B79" s="400" t="s">
        <v>342</v>
      </c>
      <c r="C79" s="293"/>
    </row>
    <row r="80" spans="1:3" s="90" customFormat="1" ht="12" customHeight="1" thickBot="1">
      <c r="A80" s="419" t="s">
        <v>343</v>
      </c>
      <c r="B80" s="283" t="s">
        <v>365</v>
      </c>
      <c r="C80" s="288">
        <f>SUM(C81:C84)</f>
        <v>0</v>
      </c>
    </row>
    <row r="81" spans="1:3" s="90" customFormat="1" ht="12" customHeight="1">
      <c r="A81" s="420" t="s">
        <v>344</v>
      </c>
      <c r="B81" s="398" t="s">
        <v>345</v>
      </c>
      <c r="C81" s="293"/>
    </row>
    <row r="82" spans="1:3" s="90" customFormat="1" ht="12" customHeight="1">
      <c r="A82" s="421" t="s">
        <v>346</v>
      </c>
      <c r="B82" s="399" t="s">
        <v>347</v>
      </c>
      <c r="C82" s="293"/>
    </row>
    <row r="83" spans="1:3" s="90" customFormat="1" ht="12" customHeight="1">
      <c r="A83" s="421" t="s">
        <v>348</v>
      </c>
      <c r="B83" s="399" t="s">
        <v>349</v>
      </c>
      <c r="C83" s="293"/>
    </row>
    <row r="84" spans="1:3" s="89" customFormat="1" ht="12" customHeight="1" thickBot="1">
      <c r="A84" s="422" t="s">
        <v>350</v>
      </c>
      <c r="B84" s="400" t="s">
        <v>351</v>
      </c>
      <c r="C84" s="293"/>
    </row>
    <row r="85" spans="1:3" s="89" customFormat="1" ht="12" customHeight="1" thickBot="1">
      <c r="A85" s="419" t="s">
        <v>352</v>
      </c>
      <c r="B85" s="283" t="s">
        <v>353</v>
      </c>
      <c r="C85" s="445"/>
    </row>
    <row r="86" spans="1:3" s="89" customFormat="1" ht="12" customHeight="1" thickBot="1">
      <c r="A86" s="419" t="s">
        <v>354</v>
      </c>
      <c r="B86" s="406" t="s">
        <v>355</v>
      </c>
      <c r="C86" s="294">
        <f>+C64+C68+C73+C76+C80+C85</f>
        <v>0</v>
      </c>
    </row>
    <row r="87" spans="1:3" s="89" customFormat="1" ht="12" customHeight="1" thickBot="1">
      <c r="A87" s="423" t="s">
        <v>368</v>
      </c>
      <c r="B87" s="408" t="s">
        <v>495</v>
      </c>
      <c r="C87" s="294">
        <f>+C63+C86</f>
        <v>3000</v>
      </c>
    </row>
    <row r="88" spans="1:3" s="90" customFormat="1" ht="15" customHeight="1">
      <c r="A88" s="246"/>
      <c r="B88" s="247"/>
      <c r="C88" s="359"/>
    </row>
    <row r="89" spans="1:3" ht="13.5" thickBot="1">
      <c r="A89" s="424"/>
      <c r="B89" s="249"/>
      <c r="C89" s="360"/>
    </row>
    <row r="90" spans="1:3" s="65" customFormat="1" ht="16.5" customHeight="1" thickBot="1">
      <c r="A90" s="250"/>
      <c r="B90" s="251" t="s">
        <v>58</v>
      </c>
      <c r="C90" s="361"/>
    </row>
    <row r="91" spans="1:3" s="91" customFormat="1" ht="12" customHeight="1" thickBot="1">
      <c r="A91" s="390" t="s">
        <v>17</v>
      </c>
      <c r="B91" s="27" t="s">
        <v>371</v>
      </c>
      <c r="C91" s="287">
        <f>SUM(C92:C96)</f>
        <v>3000</v>
      </c>
    </row>
    <row r="92" spans="1:3" ht="12" customHeight="1">
      <c r="A92" s="425" t="s">
        <v>99</v>
      </c>
      <c r="B92" s="9" t="s">
        <v>47</v>
      </c>
      <c r="C92" s="289"/>
    </row>
    <row r="93" spans="1:3" ht="12" customHeight="1">
      <c r="A93" s="417" t="s">
        <v>100</v>
      </c>
      <c r="B93" s="7" t="s">
        <v>179</v>
      </c>
      <c r="C93" s="290"/>
    </row>
    <row r="94" spans="1:3" ht="12" customHeight="1">
      <c r="A94" s="417" t="s">
        <v>101</v>
      </c>
      <c r="B94" s="7" t="s">
        <v>136</v>
      </c>
      <c r="C94" s="292"/>
    </row>
    <row r="95" spans="1:3" ht="12" customHeight="1">
      <c r="A95" s="417" t="s">
        <v>102</v>
      </c>
      <c r="B95" s="10" t="s">
        <v>180</v>
      </c>
      <c r="C95" s="292"/>
    </row>
    <row r="96" spans="1:3" ht="12" customHeight="1">
      <c r="A96" s="417" t="s">
        <v>113</v>
      </c>
      <c r="B96" s="18" t="s">
        <v>181</v>
      </c>
      <c r="C96" s="292">
        <v>3000</v>
      </c>
    </row>
    <row r="97" spans="1:3" ht="12" customHeight="1">
      <c r="A97" s="417" t="s">
        <v>103</v>
      </c>
      <c r="B97" s="7" t="s">
        <v>372</v>
      </c>
      <c r="C97" s="292"/>
    </row>
    <row r="98" spans="1:3" ht="12" customHeight="1">
      <c r="A98" s="417" t="s">
        <v>104</v>
      </c>
      <c r="B98" s="142" t="s">
        <v>373</v>
      </c>
      <c r="C98" s="292"/>
    </row>
    <row r="99" spans="1:3" ht="12" customHeight="1">
      <c r="A99" s="417" t="s">
        <v>114</v>
      </c>
      <c r="B99" s="143" t="s">
        <v>374</v>
      </c>
      <c r="C99" s="292"/>
    </row>
    <row r="100" spans="1:3" ht="12" customHeight="1">
      <c r="A100" s="417" t="s">
        <v>115</v>
      </c>
      <c r="B100" s="143" t="s">
        <v>375</v>
      </c>
      <c r="C100" s="292"/>
    </row>
    <row r="101" spans="1:3" ht="12" customHeight="1">
      <c r="A101" s="417" t="s">
        <v>116</v>
      </c>
      <c r="B101" s="142" t="s">
        <v>376</v>
      </c>
      <c r="C101" s="292"/>
    </row>
    <row r="102" spans="1:3" ht="12" customHeight="1">
      <c r="A102" s="417" t="s">
        <v>117</v>
      </c>
      <c r="B102" s="142" t="s">
        <v>377</v>
      </c>
      <c r="C102" s="292"/>
    </row>
    <row r="103" spans="1:3" ht="12" customHeight="1">
      <c r="A103" s="417" t="s">
        <v>119</v>
      </c>
      <c r="B103" s="143" t="s">
        <v>378</v>
      </c>
      <c r="C103" s="292"/>
    </row>
    <row r="104" spans="1:3" ht="12" customHeight="1">
      <c r="A104" s="426" t="s">
        <v>182</v>
      </c>
      <c r="B104" s="144" t="s">
        <v>379</v>
      </c>
      <c r="C104" s="292"/>
    </row>
    <row r="105" spans="1:3" ht="12" customHeight="1">
      <c r="A105" s="417" t="s">
        <v>369</v>
      </c>
      <c r="B105" s="144" t="s">
        <v>380</v>
      </c>
      <c r="C105" s="292"/>
    </row>
    <row r="106" spans="1:3" ht="12" customHeight="1" thickBot="1">
      <c r="A106" s="427" t="s">
        <v>370</v>
      </c>
      <c r="B106" s="145" t="s">
        <v>381</v>
      </c>
      <c r="C106" s="296">
        <v>3000</v>
      </c>
    </row>
    <row r="107" spans="1:3" ht="12" customHeight="1" thickBot="1">
      <c r="A107" s="28" t="s">
        <v>18</v>
      </c>
      <c r="B107" s="26" t="s">
        <v>382</v>
      </c>
      <c r="C107" s="288">
        <f>+C108+C110+C112</f>
        <v>0</v>
      </c>
    </row>
    <row r="108" spans="1:3" ht="12" customHeight="1">
      <c r="A108" s="416" t="s">
        <v>105</v>
      </c>
      <c r="B108" s="7" t="s">
        <v>227</v>
      </c>
      <c r="C108" s="291"/>
    </row>
    <row r="109" spans="1:3" ht="12" customHeight="1">
      <c r="A109" s="416" t="s">
        <v>106</v>
      </c>
      <c r="B109" s="11" t="s">
        <v>386</v>
      </c>
      <c r="C109" s="291"/>
    </row>
    <row r="110" spans="1:3" ht="12" customHeight="1">
      <c r="A110" s="416" t="s">
        <v>107</v>
      </c>
      <c r="B110" s="11" t="s">
        <v>183</v>
      </c>
      <c r="C110" s="290"/>
    </row>
    <row r="111" spans="1:3" ht="12" customHeight="1">
      <c r="A111" s="416" t="s">
        <v>108</v>
      </c>
      <c r="B111" s="11" t="s">
        <v>387</v>
      </c>
      <c r="C111" s="275"/>
    </row>
    <row r="112" spans="1:3" ht="12" customHeight="1">
      <c r="A112" s="416" t="s">
        <v>109</v>
      </c>
      <c r="B112" s="285" t="s">
        <v>230</v>
      </c>
      <c r="C112" s="275"/>
    </row>
    <row r="113" spans="1:3" ht="12" customHeight="1">
      <c r="A113" s="416" t="s">
        <v>118</v>
      </c>
      <c r="B113" s="284" t="s">
        <v>508</v>
      </c>
      <c r="C113" s="275"/>
    </row>
    <row r="114" spans="1:3" ht="12" customHeight="1">
      <c r="A114" s="416" t="s">
        <v>120</v>
      </c>
      <c r="B114" s="394" t="s">
        <v>392</v>
      </c>
      <c r="C114" s="275"/>
    </row>
    <row r="115" spans="1:3" ht="12" customHeight="1">
      <c r="A115" s="416" t="s">
        <v>184</v>
      </c>
      <c r="B115" s="143" t="s">
        <v>375</v>
      </c>
      <c r="C115" s="275"/>
    </row>
    <row r="116" spans="1:3" ht="12" customHeight="1">
      <c r="A116" s="416" t="s">
        <v>185</v>
      </c>
      <c r="B116" s="143" t="s">
        <v>391</v>
      </c>
      <c r="C116" s="275"/>
    </row>
    <row r="117" spans="1:3" ht="12" customHeight="1">
      <c r="A117" s="416" t="s">
        <v>186</v>
      </c>
      <c r="B117" s="143" t="s">
        <v>390</v>
      </c>
      <c r="C117" s="275"/>
    </row>
    <row r="118" spans="1:3" ht="12" customHeight="1">
      <c r="A118" s="416" t="s">
        <v>383</v>
      </c>
      <c r="B118" s="143" t="s">
        <v>378</v>
      </c>
      <c r="C118" s="275"/>
    </row>
    <row r="119" spans="1:3" ht="12" customHeight="1">
      <c r="A119" s="416" t="s">
        <v>384</v>
      </c>
      <c r="B119" s="143" t="s">
        <v>389</v>
      </c>
      <c r="C119" s="275"/>
    </row>
    <row r="120" spans="1:3" ht="12" customHeight="1" thickBot="1">
      <c r="A120" s="426" t="s">
        <v>385</v>
      </c>
      <c r="B120" s="143" t="s">
        <v>388</v>
      </c>
      <c r="C120" s="276"/>
    </row>
    <row r="121" spans="1:3" ht="12" customHeight="1" thickBot="1">
      <c r="A121" s="28" t="s">
        <v>19</v>
      </c>
      <c r="B121" s="125" t="s">
        <v>393</v>
      </c>
      <c r="C121" s="288">
        <f>+C122+C123</f>
        <v>0</v>
      </c>
    </row>
    <row r="122" spans="1:3" ht="12" customHeight="1">
      <c r="A122" s="416" t="s">
        <v>88</v>
      </c>
      <c r="B122" s="8" t="s">
        <v>60</v>
      </c>
      <c r="C122" s="291"/>
    </row>
    <row r="123" spans="1:3" ht="12" customHeight="1" thickBot="1">
      <c r="A123" s="418" t="s">
        <v>89</v>
      </c>
      <c r="B123" s="11" t="s">
        <v>61</v>
      </c>
      <c r="C123" s="292"/>
    </row>
    <row r="124" spans="1:3" ht="12" customHeight="1" thickBot="1">
      <c r="A124" s="28" t="s">
        <v>20</v>
      </c>
      <c r="B124" s="125" t="s">
        <v>394</v>
      </c>
      <c r="C124" s="288">
        <f>+C91+C107+C121</f>
        <v>3000</v>
      </c>
    </row>
    <row r="125" spans="1:3" ht="12" customHeight="1" thickBot="1">
      <c r="A125" s="28" t="s">
        <v>21</v>
      </c>
      <c r="B125" s="125" t="s">
        <v>395</v>
      </c>
      <c r="C125" s="288">
        <f>+C126+C127+C128</f>
        <v>0</v>
      </c>
    </row>
    <row r="126" spans="1:3" s="91" customFormat="1" ht="12" customHeight="1">
      <c r="A126" s="416" t="s">
        <v>92</v>
      </c>
      <c r="B126" s="8" t="s">
        <v>396</v>
      </c>
      <c r="C126" s="275"/>
    </row>
    <row r="127" spans="1:3" ht="12" customHeight="1">
      <c r="A127" s="416" t="s">
        <v>93</v>
      </c>
      <c r="B127" s="8" t="s">
        <v>397</v>
      </c>
      <c r="C127" s="275"/>
    </row>
    <row r="128" spans="1:3" ht="12" customHeight="1" thickBot="1">
      <c r="A128" s="426" t="s">
        <v>94</v>
      </c>
      <c r="B128" s="6" t="s">
        <v>398</v>
      </c>
      <c r="C128" s="275"/>
    </row>
    <row r="129" spans="1:3" ht="12" customHeight="1" thickBot="1">
      <c r="A129" s="28" t="s">
        <v>22</v>
      </c>
      <c r="B129" s="125" t="s">
        <v>463</v>
      </c>
      <c r="C129" s="288">
        <f>+C130+C131+C132+C133</f>
        <v>0</v>
      </c>
    </row>
    <row r="130" spans="1:3" ht="12" customHeight="1">
      <c r="A130" s="416" t="s">
        <v>95</v>
      </c>
      <c r="B130" s="8" t="s">
        <v>399</v>
      </c>
      <c r="C130" s="275"/>
    </row>
    <row r="131" spans="1:3" ht="12" customHeight="1">
      <c r="A131" s="416" t="s">
        <v>96</v>
      </c>
      <c r="B131" s="8" t="s">
        <v>400</v>
      </c>
      <c r="C131" s="275"/>
    </row>
    <row r="132" spans="1:3" ht="12" customHeight="1">
      <c r="A132" s="416" t="s">
        <v>302</v>
      </c>
      <c r="B132" s="8" t="s">
        <v>401</v>
      </c>
      <c r="C132" s="275"/>
    </row>
    <row r="133" spans="1:3" s="91" customFormat="1" ht="12" customHeight="1" thickBot="1">
      <c r="A133" s="426" t="s">
        <v>303</v>
      </c>
      <c r="B133" s="6" t="s">
        <v>402</v>
      </c>
      <c r="C133" s="275"/>
    </row>
    <row r="134" spans="1:11" ht="12" customHeight="1" thickBot="1">
      <c r="A134" s="28" t="s">
        <v>23</v>
      </c>
      <c r="B134" s="125" t="s">
        <v>403</v>
      </c>
      <c r="C134" s="294">
        <f>+C135+C136+C137+C138</f>
        <v>0</v>
      </c>
      <c r="K134" s="258"/>
    </row>
    <row r="135" spans="1:3" ht="12.75">
      <c r="A135" s="416" t="s">
        <v>97</v>
      </c>
      <c r="B135" s="8" t="s">
        <v>404</v>
      </c>
      <c r="C135" s="275"/>
    </row>
    <row r="136" spans="1:3" ht="12" customHeight="1">
      <c r="A136" s="416" t="s">
        <v>98</v>
      </c>
      <c r="B136" s="8" t="s">
        <v>414</v>
      </c>
      <c r="C136" s="275"/>
    </row>
    <row r="137" spans="1:3" s="91" customFormat="1" ht="12" customHeight="1">
      <c r="A137" s="416" t="s">
        <v>315</v>
      </c>
      <c r="B137" s="8" t="s">
        <v>405</v>
      </c>
      <c r="C137" s="275"/>
    </row>
    <row r="138" spans="1:3" s="91" customFormat="1" ht="12" customHeight="1" thickBot="1">
      <c r="A138" s="426" t="s">
        <v>316</v>
      </c>
      <c r="B138" s="6" t="s">
        <v>406</v>
      </c>
      <c r="C138" s="275"/>
    </row>
    <row r="139" spans="1:3" s="91" customFormat="1" ht="12" customHeight="1" thickBot="1">
      <c r="A139" s="28" t="s">
        <v>24</v>
      </c>
      <c r="B139" s="125" t="s">
        <v>407</v>
      </c>
      <c r="C139" s="297">
        <f>+C140+C141+C142+C143</f>
        <v>0</v>
      </c>
    </row>
    <row r="140" spans="1:3" s="91" customFormat="1" ht="12" customHeight="1">
      <c r="A140" s="416" t="s">
        <v>177</v>
      </c>
      <c r="B140" s="8" t="s">
        <v>408</v>
      </c>
      <c r="C140" s="275"/>
    </row>
    <row r="141" spans="1:3" s="91" customFormat="1" ht="12" customHeight="1">
      <c r="A141" s="416" t="s">
        <v>178</v>
      </c>
      <c r="B141" s="8" t="s">
        <v>409</v>
      </c>
      <c r="C141" s="275"/>
    </row>
    <row r="142" spans="1:3" s="91" customFormat="1" ht="12" customHeight="1">
      <c r="A142" s="416" t="s">
        <v>229</v>
      </c>
      <c r="B142" s="8" t="s">
        <v>410</v>
      </c>
      <c r="C142" s="275"/>
    </row>
    <row r="143" spans="1:3" ht="12.75" customHeight="1" thickBot="1">
      <c r="A143" s="416" t="s">
        <v>318</v>
      </c>
      <c r="B143" s="8" t="s">
        <v>411</v>
      </c>
      <c r="C143" s="275"/>
    </row>
    <row r="144" spans="1:3" ht="12" customHeight="1" thickBot="1">
      <c r="A144" s="28" t="s">
        <v>25</v>
      </c>
      <c r="B144" s="125" t="s">
        <v>412</v>
      </c>
      <c r="C144" s="410">
        <f>+C125+C129+C134+C139</f>
        <v>0</v>
      </c>
    </row>
    <row r="145" spans="1:3" ht="15" customHeight="1" thickBot="1">
      <c r="A145" s="428" t="s">
        <v>26</v>
      </c>
      <c r="B145" s="371" t="s">
        <v>413</v>
      </c>
      <c r="C145" s="410">
        <f>+C124+C144</f>
        <v>3000</v>
      </c>
    </row>
    <row r="146" spans="1:3" ht="13.5" thickBot="1">
      <c r="A146" s="377"/>
      <c r="B146" s="378"/>
      <c r="C146" s="379"/>
    </row>
    <row r="147" spans="1:3" ht="15" customHeight="1" thickBot="1">
      <c r="A147" s="255" t="s">
        <v>203</v>
      </c>
      <c r="B147" s="256"/>
      <c r="C147" s="122"/>
    </row>
    <row r="148" spans="1:3" ht="14.25" customHeight="1" thickBot="1">
      <c r="A148" s="255" t="s">
        <v>204</v>
      </c>
      <c r="B148" s="256"/>
      <c r="C14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73">
      <selection activeCell="C11" sqref="C11"/>
    </sheetView>
  </sheetViews>
  <sheetFormatPr defaultColWidth="9.00390625" defaultRowHeight="12.75"/>
  <cols>
    <col min="1" max="1" width="19.50390625" style="380" customWidth="1"/>
    <col min="2" max="2" width="72.00390625" style="381" customWidth="1"/>
    <col min="3" max="3" width="25.00390625" style="382" customWidth="1"/>
    <col min="4" max="16384" width="9.375" style="2" customWidth="1"/>
  </cols>
  <sheetData>
    <row r="1" spans="1:3" s="1" customFormat="1" ht="16.5" customHeight="1" thickBot="1">
      <c r="A1" s="232"/>
      <c r="B1" s="234"/>
      <c r="C1" s="257" t="s">
        <v>542</v>
      </c>
    </row>
    <row r="2" spans="1:3" s="87" customFormat="1" ht="21" customHeight="1">
      <c r="A2" s="388" t="s">
        <v>65</v>
      </c>
      <c r="B2" s="349" t="s">
        <v>223</v>
      </c>
      <c r="C2" s="351" t="s">
        <v>52</v>
      </c>
    </row>
    <row r="3" spans="1:3" s="87" customFormat="1" ht="16.5" thickBot="1">
      <c r="A3" s="235" t="s">
        <v>200</v>
      </c>
      <c r="B3" s="350" t="s">
        <v>511</v>
      </c>
      <c r="C3" s="352">
        <v>4</v>
      </c>
    </row>
    <row r="4" spans="1:3" s="8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353" t="s">
        <v>55</v>
      </c>
    </row>
    <row r="6" spans="1:3" s="65" customFormat="1" ht="12.75" customHeight="1" thickBot="1">
      <c r="A6" s="205">
        <v>1</v>
      </c>
      <c r="B6" s="206">
        <v>2</v>
      </c>
      <c r="C6" s="207">
        <v>3</v>
      </c>
    </row>
    <row r="7" spans="1:3" s="65" customFormat="1" ht="15.75" customHeight="1" thickBot="1">
      <c r="A7" s="240"/>
      <c r="B7" s="241" t="s">
        <v>56</v>
      </c>
      <c r="C7" s="354"/>
    </row>
    <row r="8" spans="1:3" s="65" customFormat="1" ht="12" customHeight="1" thickBot="1">
      <c r="A8" s="28" t="s">
        <v>17</v>
      </c>
      <c r="B8" s="20" t="s">
        <v>258</v>
      </c>
      <c r="C8" s="288">
        <f>+C9+C10+C11+C12+C13+C14</f>
        <v>0</v>
      </c>
    </row>
    <row r="9" spans="1:3" s="89" customFormat="1" ht="12" customHeight="1">
      <c r="A9" s="416" t="s">
        <v>99</v>
      </c>
      <c r="B9" s="398" t="s">
        <v>259</v>
      </c>
      <c r="C9" s="291"/>
    </row>
    <row r="10" spans="1:3" s="90" customFormat="1" ht="12" customHeight="1">
      <c r="A10" s="417" t="s">
        <v>100</v>
      </c>
      <c r="B10" s="399" t="s">
        <v>260</v>
      </c>
      <c r="C10" s="290"/>
    </row>
    <row r="11" spans="1:3" s="90" customFormat="1" ht="12" customHeight="1">
      <c r="A11" s="417" t="s">
        <v>101</v>
      </c>
      <c r="B11" s="399" t="s">
        <v>261</v>
      </c>
      <c r="C11" s="290"/>
    </row>
    <row r="12" spans="1:3" s="90" customFormat="1" ht="12" customHeight="1">
      <c r="A12" s="417" t="s">
        <v>102</v>
      </c>
      <c r="B12" s="399" t="s">
        <v>262</v>
      </c>
      <c r="C12" s="290"/>
    </row>
    <row r="13" spans="1:3" s="90" customFormat="1" ht="12" customHeight="1">
      <c r="A13" s="417" t="s">
        <v>144</v>
      </c>
      <c r="B13" s="399" t="s">
        <v>263</v>
      </c>
      <c r="C13" s="442"/>
    </row>
    <row r="14" spans="1:3" s="89" customFormat="1" ht="12" customHeight="1" thickBot="1">
      <c r="A14" s="418" t="s">
        <v>103</v>
      </c>
      <c r="B14" s="400" t="s">
        <v>264</v>
      </c>
      <c r="C14" s="443"/>
    </row>
    <row r="15" spans="1:3" s="89" customFormat="1" ht="12" customHeight="1" thickBot="1">
      <c r="A15" s="28" t="s">
        <v>18</v>
      </c>
      <c r="B15" s="283" t="s">
        <v>265</v>
      </c>
      <c r="C15" s="288">
        <f>+C16+C17+C18+C19+C20</f>
        <v>0</v>
      </c>
    </row>
    <row r="16" spans="1:3" s="89" customFormat="1" ht="12" customHeight="1">
      <c r="A16" s="416" t="s">
        <v>105</v>
      </c>
      <c r="B16" s="398" t="s">
        <v>266</v>
      </c>
      <c r="C16" s="291"/>
    </row>
    <row r="17" spans="1:3" s="89" customFormat="1" ht="12" customHeight="1">
      <c r="A17" s="417" t="s">
        <v>106</v>
      </c>
      <c r="B17" s="399" t="s">
        <v>267</v>
      </c>
      <c r="C17" s="290"/>
    </row>
    <row r="18" spans="1:3" s="89" customFormat="1" ht="12" customHeight="1">
      <c r="A18" s="417" t="s">
        <v>107</v>
      </c>
      <c r="B18" s="399" t="s">
        <v>502</v>
      </c>
      <c r="C18" s="290"/>
    </row>
    <row r="19" spans="1:3" s="89" customFormat="1" ht="12" customHeight="1">
      <c r="A19" s="417" t="s">
        <v>108</v>
      </c>
      <c r="B19" s="399" t="s">
        <v>503</v>
      </c>
      <c r="C19" s="290"/>
    </row>
    <row r="20" spans="1:3" s="89" customFormat="1" ht="12" customHeight="1">
      <c r="A20" s="417" t="s">
        <v>109</v>
      </c>
      <c r="B20" s="399" t="s">
        <v>268</v>
      </c>
      <c r="C20" s="290"/>
    </row>
    <row r="21" spans="1:3" s="90" customFormat="1" ht="12" customHeight="1" thickBot="1">
      <c r="A21" s="418" t="s">
        <v>118</v>
      </c>
      <c r="B21" s="400" t="s">
        <v>269</v>
      </c>
      <c r="C21" s="292"/>
    </row>
    <row r="22" spans="1:3" s="90" customFormat="1" ht="12" customHeight="1" thickBot="1">
      <c r="A22" s="28" t="s">
        <v>19</v>
      </c>
      <c r="B22" s="20" t="s">
        <v>270</v>
      </c>
      <c r="C22" s="288">
        <f>+C23+C24+C25+C26+C27</f>
        <v>0</v>
      </c>
    </row>
    <row r="23" spans="1:3" s="90" customFormat="1" ht="12" customHeight="1">
      <c r="A23" s="416" t="s">
        <v>88</v>
      </c>
      <c r="B23" s="398" t="s">
        <v>271</v>
      </c>
      <c r="C23" s="291"/>
    </row>
    <row r="24" spans="1:3" s="89" customFormat="1" ht="12" customHeight="1">
      <c r="A24" s="417" t="s">
        <v>89</v>
      </c>
      <c r="B24" s="399" t="s">
        <v>272</v>
      </c>
      <c r="C24" s="290"/>
    </row>
    <row r="25" spans="1:3" s="90" customFormat="1" ht="12" customHeight="1">
      <c r="A25" s="417" t="s">
        <v>90</v>
      </c>
      <c r="B25" s="399" t="s">
        <v>504</v>
      </c>
      <c r="C25" s="290"/>
    </row>
    <row r="26" spans="1:3" s="90" customFormat="1" ht="12" customHeight="1">
      <c r="A26" s="417" t="s">
        <v>91</v>
      </c>
      <c r="B26" s="399" t="s">
        <v>505</v>
      </c>
      <c r="C26" s="290"/>
    </row>
    <row r="27" spans="1:3" s="90" customFormat="1" ht="12" customHeight="1">
      <c r="A27" s="417" t="s">
        <v>167</v>
      </c>
      <c r="B27" s="399" t="s">
        <v>273</v>
      </c>
      <c r="C27" s="290"/>
    </row>
    <row r="28" spans="1:3" s="90" customFormat="1" ht="12" customHeight="1" thickBot="1">
      <c r="A28" s="418" t="s">
        <v>168</v>
      </c>
      <c r="B28" s="400" t="s">
        <v>274</v>
      </c>
      <c r="C28" s="292"/>
    </row>
    <row r="29" spans="1:3" s="90" customFormat="1" ht="12" customHeight="1" thickBot="1">
      <c r="A29" s="28" t="s">
        <v>169</v>
      </c>
      <c r="B29" s="20" t="s">
        <v>275</v>
      </c>
      <c r="C29" s="294">
        <f>+C30+C33+C34+C35</f>
        <v>0</v>
      </c>
    </row>
    <row r="30" spans="1:3" s="90" customFormat="1" ht="12" customHeight="1">
      <c r="A30" s="416" t="s">
        <v>276</v>
      </c>
      <c r="B30" s="398" t="s">
        <v>282</v>
      </c>
      <c r="C30" s="393">
        <f>+C31+C32</f>
        <v>0</v>
      </c>
    </row>
    <row r="31" spans="1:3" s="90" customFormat="1" ht="12" customHeight="1">
      <c r="A31" s="417" t="s">
        <v>277</v>
      </c>
      <c r="B31" s="399" t="s">
        <v>283</v>
      </c>
      <c r="C31" s="290"/>
    </row>
    <row r="32" spans="1:3" s="90" customFormat="1" ht="12" customHeight="1">
      <c r="A32" s="417" t="s">
        <v>278</v>
      </c>
      <c r="B32" s="399" t="s">
        <v>284</v>
      </c>
      <c r="C32" s="290"/>
    </row>
    <row r="33" spans="1:3" s="90" customFormat="1" ht="12" customHeight="1">
      <c r="A33" s="417" t="s">
        <v>279</v>
      </c>
      <c r="B33" s="399" t="s">
        <v>285</v>
      </c>
      <c r="C33" s="290"/>
    </row>
    <row r="34" spans="1:3" s="90" customFormat="1" ht="12" customHeight="1">
      <c r="A34" s="417" t="s">
        <v>280</v>
      </c>
      <c r="B34" s="399" t="s">
        <v>286</v>
      </c>
      <c r="C34" s="290"/>
    </row>
    <row r="35" spans="1:3" s="90" customFormat="1" ht="12" customHeight="1" thickBot="1">
      <c r="A35" s="418" t="s">
        <v>281</v>
      </c>
      <c r="B35" s="400" t="s">
        <v>287</v>
      </c>
      <c r="C35" s="292"/>
    </row>
    <row r="36" spans="1:3" s="90" customFormat="1" ht="12" customHeight="1" thickBot="1">
      <c r="A36" s="28" t="s">
        <v>21</v>
      </c>
      <c r="B36" s="20" t="s">
        <v>288</v>
      </c>
      <c r="C36" s="288">
        <f>SUM(C37:C46)</f>
        <v>0</v>
      </c>
    </row>
    <row r="37" spans="1:3" s="90" customFormat="1" ht="12" customHeight="1">
      <c r="A37" s="416" t="s">
        <v>92</v>
      </c>
      <c r="B37" s="398" t="s">
        <v>291</v>
      </c>
      <c r="C37" s="291"/>
    </row>
    <row r="38" spans="1:3" s="90" customFormat="1" ht="12" customHeight="1">
      <c r="A38" s="417" t="s">
        <v>93</v>
      </c>
      <c r="B38" s="399" t="s">
        <v>292</v>
      </c>
      <c r="C38" s="290"/>
    </row>
    <row r="39" spans="1:3" s="90" customFormat="1" ht="12" customHeight="1">
      <c r="A39" s="417" t="s">
        <v>94</v>
      </c>
      <c r="B39" s="399" t="s">
        <v>293</v>
      </c>
      <c r="C39" s="290"/>
    </row>
    <row r="40" spans="1:3" s="90" customFormat="1" ht="12" customHeight="1">
      <c r="A40" s="417" t="s">
        <v>171</v>
      </c>
      <c r="B40" s="399" t="s">
        <v>294</v>
      </c>
      <c r="C40" s="290"/>
    </row>
    <row r="41" spans="1:3" s="90" customFormat="1" ht="12" customHeight="1">
      <c r="A41" s="417" t="s">
        <v>172</v>
      </c>
      <c r="B41" s="399" t="s">
        <v>295</v>
      </c>
      <c r="C41" s="290"/>
    </row>
    <row r="42" spans="1:3" s="90" customFormat="1" ht="12" customHeight="1">
      <c r="A42" s="417" t="s">
        <v>173</v>
      </c>
      <c r="B42" s="399" t="s">
        <v>296</v>
      </c>
      <c r="C42" s="290"/>
    </row>
    <row r="43" spans="1:3" s="90" customFormat="1" ht="12" customHeight="1">
      <c r="A43" s="417" t="s">
        <v>174</v>
      </c>
      <c r="B43" s="399" t="s">
        <v>297</v>
      </c>
      <c r="C43" s="290"/>
    </row>
    <row r="44" spans="1:3" s="90" customFormat="1" ht="12" customHeight="1">
      <c r="A44" s="417" t="s">
        <v>175</v>
      </c>
      <c r="B44" s="399" t="s">
        <v>298</v>
      </c>
      <c r="C44" s="290"/>
    </row>
    <row r="45" spans="1:3" s="90" customFormat="1" ht="12" customHeight="1">
      <c r="A45" s="417" t="s">
        <v>289</v>
      </c>
      <c r="B45" s="399" t="s">
        <v>299</v>
      </c>
      <c r="C45" s="293"/>
    </row>
    <row r="46" spans="1:3" s="90" customFormat="1" ht="12" customHeight="1" thickBot="1">
      <c r="A46" s="418" t="s">
        <v>290</v>
      </c>
      <c r="B46" s="400" t="s">
        <v>300</v>
      </c>
      <c r="C46" s="386"/>
    </row>
    <row r="47" spans="1:3" s="90" customFormat="1" ht="12" customHeight="1" thickBot="1">
      <c r="A47" s="28" t="s">
        <v>22</v>
      </c>
      <c r="B47" s="20" t="s">
        <v>301</v>
      </c>
      <c r="C47" s="288">
        <f>SUM(C48:C52)</f>
        <v>0</v>
      </c>
    </row>
    <row r="48" spans="1:3" s="90" customFormat="1" ht="12" customHeight="1">
      <c r="A48" s="416" t="s">
        <v>95</v>
      </c>
      <c r="B48" s="398" t="s">
        <v>305</v>
      </c>
      <c r="C48" s="444"/>
    </row>
    <row r="49" spans="1:3" s="90" customFormat="1" ht="12" customHeight="1">
      <c r="A49" s="417" t="s">
        <v>96</v>
      </c>
      <c r="B49" s="399" t="s">
        <v>306</v>
      </c>
      <c r="C49" s="293"/>
    </row>
    <row r="50" spans="1:3" s="90" customFormat="1" ht="12" customHeight="1">
      <c r="A50" s="417" t="s">
        <v>302</v>
      </c>
      <c r="B50" s="399" t="s">
        <v>307</v>
      </c>
      <c r="C50" s="293"/>
    </row>
    <row r="51" spans="1:3" s="90" customFormat="1" ht="12" customHeight="1">
      <c r="A51" s="417" t="s">
        <v>303</v>
      </c>
      <c r="B51" s="399" t="s">
        <v>308</v>
      </c>
      <c r="C51" s="293"/>
    </row>
    <row r="52" spans="1:3" s="90" customFormat="1" ht="12" customHeight="1" thickBot="1">
      <c r="A52" s="418" t="s">
        <v>304</v>
      </c>
      <c r="B52" s="400" t="s">
        <v>309</v>
      </c>
      <c r="C52" s="386"/>
    </row>
    <row r="53" spans="1:3" s="90" customFormat="1" ht="12" customHeight="1" thickBot="1">
      <c r="A53" s="28" t="s">
        <v>176</v>
      </c>
      <c r="B53" s="20" t="s">
        <v>310</v>
      </c>
      <c r="C53" s="288">
        <f>SUM(C54:C56)</f>
        <v>0</v>
      </c>
    </row>
    <row r="54" spans="1:3" s="90" customFormat="1" ht="12" customHeight="1">
      <c r="A54" s="416" t="s">
        <v>97</v>
      </c>
      <c r="B54" s="398" t="s">
        <v>311</v>
      </c>
      <c r="C54" s="291"/>
    </row>
    <row r="55" spans="1:3" s="90" customFormat="1" ht="12" customHeight="1">
      <c r="A55" s="417" t="s">
        <v>98</v>
      </c>
      <c r="B55" s="399" t="s">
        <v>506</v>
      </c>
      <c r="C55" s="290"/>
    </row>
    <row r="56" spans="1:3" s="90" customFormat="1" ht="12" customHeight="1">
      <c r="A56" s="417" t="s">
        <v>315</v>
      </c>
      <c r="B56" s="399" t="s">
        <v>313</v>
      </c>
      <c r="C56" s="290"/>
    </row>
    <row r="57" spans="1:3" s="90" customFormat="1" ht="12" customHeight="1" thickBot="1">
      <c r="A57" s="418" t="s">
        <v>316</v>
      </c>
      <c r="B57" s="400" t="s">
        <v>314</v>
      </c>
      <c r="C57" s="292"/>
    </row>
    <row r="58" spans="1:3" s="90" customFormat="1" ht="12" customHeight="1" thickBot="1">
      <c r="A58" s="28" t="s">
        <v>24</v>
      </c>
      <c r="B58" s="283" t="s">
        <v>317</v>
      </c>
      <c r="C58" s="288">
        <f>SUM(C59:C61)</f>
        <v>0</v>
      </c>
    </row>
    <row r="59" spans="1:3" s="90" customFormat="1" ht="12" customHeight="1">
      <c r="A59" s="416" t="s">
        <v>177</v>
      </c>
      <c r="B59" s="398" t="s">
        <v>319</v>
      </c>
      <c r="C59" s="293"/>
    </row>
    <row r="60" spans="1:3" s="90" customFormat="1" ht="12" customHeight="1">
      <c r="A60" s="417" t="s">
        <v>178</v>
      </c>
      <c r="B60" s="399" t="s">
        <v>507</v>
      </c>
      <c r="C60" s="293"/>
    </row>
    <row r="61" spans="1:3" s="90" customFormat="1" ht="12" customHeight="1">
      <c r="A61" s="417" t="s">
        <v>229</v>
      </c>
      <c r="B61" s="399" t="s">
        <v>320</v>
      </c>
      <c r="C61" s="293"/>
    </row>
    <row r="62" spans="1:3" s="90" customFormat="1" ht="12" customHeight="1" thickBot="1">
      <c r="A62" s="418" t="s">
        <v>318</v>
      </c>
      <c r="B62" s="400" t="s">
        <v>321</v>
      </c>
      <c r="C62" s="293"/>
    </row>
    <row r="63" spans="1:3" s="90" customFormat="1" ht="12" customHeight="1" thickBot="1">
      <c r="A63" s="28" t="s">
        <v>25</v>
      </c>
      <c r="B63" s="20" t="s">
        <v>322</v>
      </c>
      <c r="C63" s="294">
        <f>+C8+C15+C22+C29+C36+C47+C53+C58</f>
        <v>0</v>
      </c>
    </row>
    <row r="64" spans="1:3" s="90" customFormat="1" ht="12" customHeight="1" thickBot="1">
      <c r="A64" s="419" t="s">
        <v>464</v>
      </c>
      <c r="B64" s="283" t="s">
        <v>324</v>
      </c>
      <c r="C64" s="288">
        <f>SUM(C65:C67)</f>
        <v>0</v>
      </c>
    </row>
    <row r="65" spans="1:3" s="90" customFormat="1" ht="12" customHeight="1">
      <c r="A65" s="416" t="s">
        <v>357</v>
      </c>
      <c r="B65" s="398" t="s">
        <v>325</v>
      </c>
      <c r="C65" s="293"/>
    </row>
    <row r="66" spans="1:3" s="90" customFormat="1" ht="12" customHeight="1">
      <c r="A66" s="417" t="s">
        <v>366</v>
      </c>
      <c r="B66" s="399" t="s">
        <v>326</v>
      </c>
      <c r="C66" s="293"/>
    </row>
    <row r="67" spans="1:3" s="90" customFormat="1" ht="12" customHeight="1" thickBot="1">
      <c r="A67" s="418" t="s">
        <v>367</v>
      </c>
      <c r="B67" s="402" t="s">
        <v>327</v>
      </c>
      <c r="C67" s="293"/>
    </row>
    <row r="68" spans="1:3" s="90" customFormat="1" ht="12" customHeight="1" thickBot="1">
      <c r="A68" s="419" t="s">
        <v>328</v>
      </c>
      <c r="B68" s="283" t="s">
        <v>329</v>
      </c>
      <c r="C68" s="288">
        <f>SUM(C69:C72)</f>
        <v>0</v>
      </c>
    </row>
    <row r="69" spans="1:3" s="90" customFormat="1" ht="12" customHeight="1">
      <c r="A69" s="416" t="s">
        <v>145</v>
      </c>
      <c r="B69" s="398" t="s">
        <v>330</v>
      </c>
      <c r="C69" s="293"/>
    </row>
    <row r="70" spans="1:3" s="90" customFormat="1" ht="12" customHeight="1">
      <c r="A70" s="417" t="s">
        <v>146</v>
      </c>
      <c r="B70" s="399" t="s">
        <v>331</v>
      </c>
      <c r="C70" s="293"/>
    </row>
    <row r="71" spans="1:3" s="90" customFormat="1" ht="12" customHeight="1">
      <c r="A71" s="417" t="s">
        <v>358</v>
      </c>
      <c r="B71" s="399" t="s">
        <v>332</v>
      </c>
      <c r="C71" s="293"/>
    </row>
    <row r="72" spans="1:3" s="90" customFormat="1" ht="12" customHeight="1" thickBot="1">
      <c r="A72" s="418" t="s">
        <v>359</v>
      </c>
      <c r="B72" s="400" t="s">
        <v>333</v>
      </c>
      <c r="C72" s="293"/>
    </row>
    <row r="73" spans="1:3" s="90" customFormat="1" ht="12" customHeight="1" thickBot="1">
      <c r="A73" s="419" t="s">
        <v>334</v>
      </c>
      <c r="B73" s="283" t="s">
        <v>335</v>
      </c>
      <c r="C73" s="288">
        <f>SUM(C74:C75)</f>
        <v>0</v>
      </c>
    </row>
    <row r="74" spans="1:3" s="90" customFormat="1" ht="12" customHeight="1">
      <c r="A74" s="416" t="s">
        <v>360</v>
      </c>
      <c r="B74" s="398" t="s">
        <v>336</v>
      </c>
      <c r="C74" s="293"/>
    </row>
    <row r="75" spans="1:3" s="90" customFormat="1" ht="12" customHeight="1" thickBot="1">
      <c r="A75" s="418" t="s">
        <v>361</v>
      </c>
      <c r="B75" s="400" t="s">
        <v>337</v>
      </c>
      <c r="C75" s="293"/>
    </row>
    <row r="76" spans="1:3" s="89" customFormat="1" ht="12" customHeight="1" thickBot="1">
      <c r="A76" s="419" t="s">
        <v>338</v>
      </c>
      <c r="B76" s="283" t="s">
        <v>339</v>
      </c>
      <c r="C76" s="288">
        <f>SUM(C77:C79)</f>
        <v>0</v>
      </c>
    </row>
    <row r="77" spans="1:3" s="90" customFormat="1" ht="12" customHeight="1">
      <c r="A77" s="416" t="s">
        <v>362</v>
      </c>
      <c r="B77" s="398" t="s">
        <v>340</v>
      </c>
      <c r="C77" s="293"/>
    </row>
    <row r="78" spans="1:3" s="90" customFormat="1" ht="12" customHeight="1">
      <c r="A78" s="417" t="s">
        <v>363</v>
      </c>
      <c r="B78" s="399" t="s">
        <v>341</v>
      </c>
      <c r="C78" s="293"/>
    </row>
    <row r="79" spans="1:3" s="90" customFormat="1" ht="12" customHeight="1" thickBot="1">
      <c r="A79" s="418" t="s">
        <v>364</v>
      </c>
      <c r="B79" s="400" t="s">
        <v>342</v>
      </c>
      <c r="C79" s="293"/>
    </row>
    <row r="80" spans="1:3" s="90" customFormat="1" ht="12" customHeight="1" thickBot="1">
      <c r="A80" s="419" t="s">
        <v>343</v>
      </c>
      <c r="B80" s="283" t="s">
        <v>365</v>
      </c>
      <c r="C80" s="288">
        <f>SUM(C81:C84)</f>
        <v>0</v>
      </c>
    </row>
    <row r="81" spans="1:3" s="90" customFormat="1" ht="12" customHeight="1">
      <c r="A81" s="420" t="s">
        <v>344</v>
      </c>
      <c r="B81" s="398" t="s">
        <v>345</v>
      </c>
      <c r="C81" s="293"/>
    </row>
    <row r="82" spans="1:3" s="90" customFormat="1" ht="12" customHeight="1">
      <c r="A82" s="421" t="s">
        <v>346</v>
      </c>
      <c r="B82" s="399" t="s">
        <v>347</v>
      </c>
      <c r="C82" s="293"/>
    </row>
    <row r="83" spans="1:3" s="90" customFormat="1" ht="12" customHeight="1">
      <c r="A83" s="421" t="s">
        <v>348</v>
      </c>
      <c r="B83" s="399" t="s">
        <v>349</v>
      </c>
      <c r="C83" s="293"/>
    </row>
    <row r="84" spans="1:3" s="89" customFormat="1" ht="12" customHeight="1" thickBot="1">
      <c r="A84" s="422" t="s">
        <v>350</v>
      </c>
      <c r="B84" s="400" t="s">
        <v>351</v>
      </c>
      <c r="C84" s="293"/>
    </row>
    <row r="85" spans="1:3" s="89" customFormat="1" ht="12" customHeight="1" thickBot="1">
      <c r="A85" s="419" t="s">
        <v>352</v>
      </c>
      <c r="B85" s="283" t="s">
        <v>353</v>
      </c>
      <c r="C85" s="445"/>
    </row>
    <row r="86" spans="1:3" s="89" customFormat="1" ht="12" customHeight="1" thickBot="1">
      <c r="A86" s="419" t="s">
        <v>354</v>
      </c>
      <c r="B86" s="406" t="s">
        <v>355</v>
      </c>
      <c r="C86" s="294">
        <f>+C64+C68+C73+C76+C80+C85</f>
        <v>0</v>
      </c>
    </row>
    <row r="87" spans="1:3" s="89" customFormat="1" ht="12" customHeight="1" thickBot="1">
      <c r="A87" s="423" t="s">
        <v>368</v>
      </c>
      <c r="B87" s="408" t="s">
        <v>495</v>
      </c>
      <c r="C87" s="294">
        <f>+C63+C86</f>
        <v>0</v>
      </c>
    </row>
    <row r="88" spans="1:3" s="90" customFormat="1" ht="15" customHeight="1">
      <c r="A88" s="246"/>
      <c r="B88" s="247"/>
      <c r="C88" s="359"/>
    </row>
    <row r="89" spans="1:3" ht="13.5" thickBot="1">
      <c r="A89" s="424"/>
      <c r="B89" s="249"/>
      <c r="C89" s="360"/>
    </row>
    <row r="90" spans="1:3" s="65" customFormat="1" ht="16.5" customHeight="1" thickBot="1">
      <c r="A90" s="250"/>
      <c r="B90" s="251" t="s">
        <v>58</v>
      </c>
      <c r="C90" s="361"/>
    </row>
    <row r="91" spans="1:3" s="91" customFormat="1" ht="12" customHeight="1" thickBot="1">
      <c r="A91" s="390" t="s">
        <v>17</v>
      </c>
      <c r="B91" s="27" t="s">
        <v>371</v>
      </c>
      <c r="C91" s="287">
        <f>SUM(C92:C96)</f>
        <v>0</v>
      </c>
    </row>
    <row r="92" spans="1:3" ht="12" customHeight="1">
      <c r="A92" s="425" t="s">
        <v>99</v>
      </c>
      <c r="B92" s="9" t="s">
        <v>47</v>
      </c>
      <c r="C92" s="289"/>
    </row>
    <row r="93" spans="1:3" ht="12" customHeight="1">
      <c r="A93" s="417" t="s">
        <v>100</v>
      </c>
      <c r="B93" s="7" t="s">
        <v>179</v>
      </c>
      <c r="C93" s="290"/>
    </row>
    <row r="94" spans="1:3" ht="12" customHeight="1">
      <c r="A94" s="417" t="s">
        <v>101</v>
      </c>
      <c r="B94" s="7" t="s">
        <v>136</v>
      </c>
      <c r="C94" s="292"/>
    </row>
    <row r="95" spans="1:3" ht="12" customHeight="1">
      <c r="A95" s="417" t="s">
        <v>102</v>
      </c>
      <c r="B95" s="10" t="s">
        <v>180</v>
      </c>
      <c r="C95" s="292"/>
    </row>
    <row r="96" spans="1:3" ht="12" customHeight="1">
      <c r="A96" s="417" t="s">
        <v>113</v>
      </c>
      <c r="B96" s="18" t="s">
        <v>181</v>
      </c>
      <c r="C96" s="292"/>
    </row>
    <row r="97" spans="1:3" ht="12" customHeight="1">
      <c r="A97" s="417" t="s">
        <v>103</v>
      </c>
      <c r="B97" s="7" t="s">
        <v>372</v>
      </c>
      <c r="C97" s="292"/>
    </row>
    <row r="98" spans="1:3" ht="12" customHeight="1">
      <c r="A98" s="417" t="s">
        <v>104</v>
      </c>
      <c r="B98" s="142" t="s">
        <v>373</v>
      </c>
      <c r="C98" s="292"/>
    </row>
    <row r="99" spans="1:3" ht="12" customHeight="1">
      <c r="A99" s="417" t="s">
        <v>114</v>
      </c>
      <c r="B99" s="143" t="s">
        <v>374</v>
      </c>
      <c r="C99" s="292"/>
    </row>
    <row r="100" spans="1:3" ht="12" customHeight="1">
      <c r="A100" s="417" t="s">
        <v>115</v>
      </c>
      <c r="B100" s="143" t="s">
        <v>375</v>
      </c>
      <c r="C100" s="292"/>
    </row>
    <row r="101" spans="1:3" ht="12" customHeight="1">
      <c r="A101" s="417" t="s">
        <v>116</v>
      </c>
      <c r="B101" s="142" t="s">
        <v>376</v>
      </c>
      <c r="C101" s="292"/>
    </row>
    <row r="102" spans="1:3" ht="12" customHeight="1">
      <c r="A102" s="417" t="s">
        <v>117</v>
      </c>
      <c r="B102" s="142" t="s">
        <v>377</v>
      </c>
      <c r="C102" s="292"/>
    </row>
    <row r="103" spans="1:3" ht="12" customHeight="1">
      <c r="A103" s="417" t="s">
        <v>119</v>
      </c>
      <c r="B103" s="143" t="s">
        <v>378</v>
      </c>
      <c r="C103" s="292"/>
    </row>
    <row r="104" spans="1:3" ht="12" customHeight="1">
      <c r="A104" s="426" t="s">
        <v>182</v>
      </c>
      <c r="B104" s="144" t="s">
        <v>379</v>
      </c>
      <c r="C104" s="292"/>
    </row>
    <row r="105" spans="1:3" ht="12" customHeight="1">
      <c r="A105" s="417" t="s">
        <v>369</v>
      </c>
      <c r="B105" s="144" t="s">
        <v>380</v>
      </c>
      <c r="C105" s="292"/>
    </row>
    <row r="106" spans="1:3" ht="12" customHeight="1" thickBot="1">
      <c r="A106" s="427" t="s">
        <v>370</v>
      </c>
      <c r="B106" s="145" t="s">
        <v>381</v>
      </c>
      <c r="C106" s="296"/>
    </row>
    <row r="107" spans="1:3" ht="12" customHeight="1" thickBot="1">
      <c r="A107" s="28" t="s">
        <v>18</v>
      </c>
      <c r="B107" s="26" t="s">
        <v>382</v>
      </c>
      <c r="C107" s="288">
        <f>+C108+C110+C112</f>
        <v>0</v>
      </c>
    </row>
    <row r="108" spans="1:3" ht="12" customHeight="1">
      <c r="A108" s="416" t="s">
        <v>105</v>
      </c>
      <c r="B108" s="7" t="s">
        <v>227</v>
      </c>
      <c r="C108" s="291"/>
    </row>
    <row r="109" spans="1:3" ht="12" customHeight="1">
      <c r="A109" s="416" t="s">
        <v>106</v>
      </c>
      <c r="B109" s="11" t="s">
        <v>386</v>
      </c>
      <c r="C109" s="291"/>
    </row>
    <row r="110" spans="1:3" ht="12" customHeight="1">
      <c r="A110" s="416" t="s">
        <v>107</v>
      </c>
      <c r="B110" s="11" t="s">
        <v>183</v>
      </c>
      <c r="C110" s="290"/>
    </row>
    <row r="111" spans="1:3" ht="12" customHeight="1">
      <c r="A111" s="416" t="s">
        <v>108</v>
      </c>
      <c r="B111" s="11" t="s">
        <v>387</v>
      </c>
      <c r="C111" s="275"/>
    </row>
    <row r="112" spans="1:3" ht="12" customHeight="1">
      <c r="A112" s="416" t="s">
        <v>109</v>
      </c>
      <c r="B112" s="285" t="s">
        <v>230</v>
      </c>
      <c r="C112" s="275"/>
    </row>
    <row r="113" spans="1:3" ht="12" customHeight="1">
      <c r="A113" s="416" t="s">
        <v>118</v>
      </c>
      <c r="B113" s="284" t="s">
        <v>508</v>
      </c>
      <c r="C113" s="275"/>
    </row>
    <row r="114" spans="1:3" ht="12" customHeight="1">
      <c r="A114" s="416" t="s">
        <v>120</v>
      </c>
      <c r="B114" s="394" t="s">
        <v>392</v>
      </c>
      <c r="C114" s="275"/>
    </row>
    <row r="115" spans="1:3" ht="12" customHeight="1">
      <c r="A115" s="416" t="s">
        <v>184</v>
      </c>
      <c r="B115" s="143" t="s">
        <v>375</v>
      </c>
      <c r="C115" s="275"/>
    </row>
    <row r="116" spans="1:3" ht="12" customHeight="1">
      <c r="A116" s="416" t="s">
        <v>185</v>
      </c>
      <c r="B116" s="143" t="s">
        <v>391</v>
      </c>
      <c r="C116" s="275"/>
    </row>
    <row r="117" spans="1:3" ht="12" customHeight="1">
      <c r="A117" s="416" t="s">
        <v>186</v>
      </c>
      <c r="B117" s="143" t="s">
        <v>390</v>
      </c>
      <c r="C117" s="275"/>
    </row>
    <row r="118" spans="1:3" ht="12" customHeight="1">
      <c r="A118" s="416" t="s">
        <v>383</v>
      </c>
      <c r="B118" s="143" t="s">
        <v>378</v>
      </c>
      <c r="C118" s="275"/>
    </row>
    <row r="119" spans="1:3" ht="12" customHeight="1">
      <c r="A119" s="416" t="s">
        <v>384</v>
      </c>
      <c r="B119" s="143" t="s">
        <v>389</v>
      </c>
      <c r="C119" s="275"/>
    </row>
    <row r="120" spans="1:3" ht="12" customHeight="1" thickBot="1">
      <c r="A120" s="426" t="s">
        <v>385</v>
      </c>
      <c r="B120" s="143" t="s">
        <v>388</v>
      </c>
      <c r="C120" s="276"/>
    </row>
    <row r="121" spans="1:3" ht="12" customHeight="1" thickBot="1">
      <c r="A121" s="28" t="s">
        <v>19</v>
      </c>
      <c r="B121" s="125" t="s">
        <v>393</v>
      </c>
      <c r="C121" s="288">
        <f>+C122+C123</f>
        <v>0</v>
      </c>
    </row>
    <row r="122" spans="1:3" ht="12" customHeight="1">
      <c r="A122" s="416" t="s">
        <v>88</v>
      </c>
      <c r="B122" s="8" t="s">
        <v>60</v>
      </c>
      <c r="C122" s="291"/>
    </row>
    <row r="123" spans="1:3" ht="12" customHeight="1" thickBot="1">
      <c r="A123" s="418" t="s">
        <v>89</v>
      </c>
      <c r="B123" s="11" t="s">
        <v>61</v>
      </c>
      <c r="C123" s="292"/>
    </row>
    <row r="124" spans="1:3" ht="12" customHeight="1" thickBot="1">
      <c r="A124" s="28" t="s">
        <v>20</v>
      </c>
      <c r="B124" s="125" t="s">
        <v>394</v>
      </c>
      <c r="C124" s="288">
        <f>+C91+C107+C121</f>
        <v>0</v>
      </c>
    </row>
    <row r="125" spans="1:3" ht="12" customHeight="1" thickBot="1">
      <c r="A125" s="28" t="s">
        <v>21</v>
      </c>
      <c r="B125" s="125" t="s">
        <v>395</v>
      </c>
      <c r="C125" s="288">
        <f>+C126+C127+C128</f>
        <v>0</v>
      </c>
    </row>
    <row r="126" spans="1:3" s="91" customFormat="1" ht="12" customHeight="1">
      <c r="A126" s="416" t="s">
        <v>92</v>
      </c>
      <c r="B126" s="8" t="s">
        <v>396</v>
      </c>
      <c r="C126" s="275"/>
    </row>
    <row r="127" spans="1:3" ht="12" customHeight="1">
      <c r="A127" s="416" t="s">
        <v>93</v>
      </c>
      <c r="B127" s="8" t="s">
        <v>397</v>
      </c>
      <c r="C127" s="275"/>
    </row>
    <row r="128" spans="1:3" ht="12" customHeight="1" thickBot="1">
      <c r="A128" s="426" t="s">
        <v>94</v>
      </c>
      <c r="B128" s="6" t="s">
        <v>398</v>
      </c>
      <c r="C128" s="275"/>
    </row>
    <row r="129" spans="1:3" ht="12" customHeight="1" thickBot="1">
      <c r="A129" s="28" t="s">
        <v>22</v>
      </c>
      <c r="B129" s="125" t="s">
        <v>463</v>
      </c>
      <c r="C129" s="288">
        <f>+C130+C131+C132+C133</f>
        <v>0</v>
      </c>
    </row>
    <row r="130" spans="1:3" ht="12" customHeight="1">
      <c r="A130" s="416" t="s">
        <v>95</v>
      </c>
      <c r="B130" s="8" t="s">
        <v>399</v>
      </c>
      <c r="C130" s="275"/>
    </row>
    <row r="131" spans="1:3" ht="12" customHeight="1">
      <c r="A131" s="416" t="s">
        <v>96</v>
      </c>
      <c r="B131" s="8" t="s">
        <v>400</v>
      </c>
      <c r="C131" s="275"/>
    </row>
    <row r="132" spans="1:3" ht="12" customHeight="1">
      <c r="A132" s="416" t="s">
        <v>302</v>
      </c>
      <c r="B132" s="8" t="s">
        <v>401</v>
      </c>
      <c r="C132" s="275"/>
    </row>
    <row r="133" spans="1:3" s="91" customFormat="1" ht="12" customHeight="1" thickBot="1">
      <c r="A133" s="426" t="s">
        <v>303</v>
      </c>
      <c r="B133" s="6" t="s">
        <v>402</v>
      </c>
      <c r="C133" s="275"/>
    </row>
    <row r="134" spans="1:11" ht="12" customHeight="1" thickBot="1">
      <c r="A134" s="28" t="s">
        <v>23</v>
      </c>
      <c r="B134" s="125" t="s">
        <v>403</v>
      </c>
      <c r="C134" s="294">
        <f>+C135+C136+C137+C138</f>
        <v>0</v>
      </c>
      <c r="K134" s="258"/>
    </row>
    <row r="135" spans="1:3" ht="12.75">
      <c r="A135" s="416" t="s">
        <v>97</v>
      </c>
      <c r="B135" s="8" t="s">
        <v>404</v>
      </c>
      <c r="C135" s="275"/>
    </row>
    <row r="136" spans="1:3" ht="12" customHeight="1">
      <c r="A136" s="416" t="s">
        <v>98</v>
      </c>
      <c r="B136" s="8" t="s">
        <v>414</v>
      </c>
      <c r="C136" s="275"/>
    </row>
    <row r="137" spans="1:3" s="91" customFormat="1" ht="12" customHeight="1">
      <c r="A137" s="416" t="s">
        <v>315</v>
      </c>
      <c r="B137" s="8" t="s">
        <v>405</v>
      </c>
      <c r="C137" s="275"/>
    </row>
    <row r="138" spans="1:3" s="91" customFormat="1" ht="12" customHeight="1" thickBot="1">
      <c r="A138" s="426" t="s">
        <v>316</v>
      </c>
      <c r="B138" s="6" t="s">
        <v>406</v>
      </c>
      <c r="C138" s="275"/>
    </row>
    <row r="139" spans="1:3" s="91" customFormat="1" ht="12" customHeight="1" thickBot="1">
      <c r="A139" s="28" t="s">
        <v>24</v>
      </c>
      <c r="B139" s="125" t="s">
        <v>407</v>
      </c>
      <c r="C139" s="297">
        <f>+C140+C141+C142+C143</f>
        <v>0</v>
      </c>
    </row>
    <row r="140" spans="1:3" s="91" customFormat="1" ht="12" customHeight="1">
      <c r="A140" s="416" t="s">
        <v>177</v>
      </c>
      <c r="B140" s="8" t="s">
        <v>408</v>
      </c>
      <c r="C140" s="275"/>
    </row>
    <row r="141" spans="1:3" s="91" customFormat="1" ht="12" customHeight="1">
      <c r="A141" s="416" t="s">
        <v>178</v>
      </c>
      <c r="B141" s="8" t="s">
        <v>409</v>
      </c>
      <c r="C141" s="275"/>
    </row>
    <row r="142" spans="1:3" s="91" customFormat="1" ht="12" customHeight="1">
      <c r="A142" s="416" t="s">
        <v>229</v>
      </c>
      <c r="B142" s="8" t="s">
        <v>410</v>
      </c>
      <c r="C142" s="275"/>
    </row>
    <row r="143" spans="1:3" ht="12.75" customHeight="1" thickBot="1">
      <c r="A143" s="416" t="s">
        <v>318</v>
      </c>
      <c r="B143" s="8" t="s">
        <v>411</v>
      </c>
      <c r="C143" s="275"/>
    </row>
    <row r="144" spans="1:3" ht="12" customHeight="1" thickBot="1">
      <c r="A144" s="28" t="s">
        <v>25</v>
      </c>
      <c r="B144" s="125" t="s">
        <v>412</v>
      </c>
      <c r="C144" s="410">
        <f>+C125+C129+C134+C139</f>
        <v>0</v>
      </c>
    </row>
    <row r="145" spans="1:3" ht="15" customHeight="1" thickBot="1">
      <c r="A145" s="428" t="s">
        <v>26</v>
      </c>
      <c r="B145" s="371" t="s">
        <v>413</v>
      </c>
      <c r="C145" s="410">
        <f>+C124+C144</f>
        <v>0</v>
      </c>
    </row>
    <row r="146" spans="1:3" ht="13.5" thickBot="1">
      <c r="A146" s="377"/>
      <c r="B146" s="378"/>
      <c r="C146" s="379"/>
    </row>
    <row r="147" spans="1:3" ht="15" customHeight="1" thickBot="1">
      <c r="A147" s="255" t="s">
        <v>203</v>
      </c>
      <c r="B147" s="256"/>
      <c r="C147" s="122"/>
    </row>
    <row r="148" spans="1:3" ht="14.25" customHeight="1" thickBot="1">
      <c r="A148" s="255" t="s">
        <v>204</v>
      </c>
      <c r="B148" s="256"/>
      <c r="C148" s="1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0">
      <selection activeCell="C11" sqref="C1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36" t="s">
        <v>543</v>
      </c>
    </row>
    <row r="2" spans="1:3" s="437" customFormat="1" ht="25.5" customHeight="1">
      <c r="A2" s="388" t="s">
        <v>201</v>
      </c>
      <c r="B2" s="349" t="s">
        <v>472</v>
      </c>
      <c r="C2" s="364" t="s">
        <v>62</v>
      </c>
    </row>
    <row r="3" spans="1:3" s="437" customFormat="1" ht="24.75" thickBot="1">
      <c r="A3" s="429" t="s">
        <v>200</v>
      </c>
      <c r="B3" s="350" t="s">
        <v>471</v>
      </c>
      <c r="C3" s="365" t="s">
        <v>52</v>
      </c>
    </row>
    <row r="4" spans="1:3" s="43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239" t="s">
        <v>55</v>
      </c>
    </row>
    <row r="6" spans="1:3" s="439" customFormat="1" ht="12.75" customHeight="1" thickBot="1">
      <c r="A6" s="205">
        <v>1</v>
      </c>
      <c r="B6" s="206">
        <v>2</v>
      </c>
      <c r="C6" s="207">
        <v>3</v>
      </c>
    </row>
    <row r="7" spans="1:3" s="439" customFormat="1" ht="15.75" customHeight="1" thickBot="1">
      <c r="A7" s="240"/>
      <c r="B7" s="241" t="s">
        <v>56</v>
      </c>
      <c r="C7" s="242"/>
    </row>
    <row r="8" spans="1:3" s="366" customFormat="1" ht="12" customHeight="1" thickBot="1">
      <c r="A8" s="205" t="s">
        <v>17</v>
      </c>
      <c r="B8" s="243" t="s">
        <v>473</v>
      </c>
      <c r="C8" s="308">
        <f>SUM(C9:C18)</f>
        <v>0</v>
      </c>
    </row>
    <row r="9" spans="1:3" s="366" customFormat="1" ht="12" customHeight="1">
      <c r="A9" s="430" t="s">
        <v>99</v>
      </c>
      <c r="B9" s="9" t="s">
        <v>291</v>
      </c>
      <c r="C9" s="355"/>
    </row>
    <row r="10" spans="1:3" s="366" customFormat="1" ht="12" customHeight="1">
      <c r="A10" s="431" t="s">
        <v>100</v>
      </c>
      <c r="B10" s="7" t="s">
        <v>292</v>
      </c>
      <c r="C10" s="306"/>
    </row>
    <row r="11" spans="1:3" s="366" customFormat="1" ht="12" customHeight="1">
      <c r="A11" s="431" t="s">
        <v>101</v>
      </c>
      <c r="B11" s="7" t="s">
        <v>293</v>
      </c>
      <c r="C11" s="306"/>
    </row>
    <row r="12" spans="1:3" s="366" customFormat="1" ht="12" customHeight="1">
      <c r="A12" s="431" t="s">
        <v>102</v>
      </c>
      <c r="B12" s="7" t="s">
        <v>294</v>
      </c>
      <c r="C12" s="306"/>
    </row>
    <row r="13" spans="1:3" s="366" customFormat="1" ht="12" customHeight="1">
      <c r="A13" s="431" t="s">
        <v>144</v>
      </c>
      <c r="B13" s="7" t="s">
        <v>295</v>
      </c>
      <c r="C13" s="306"/>
    </row>
    <row r="14" spans="1:3" s="366" customFormat="1" ht="12" customHeight="1">
      <c r="A14" s="431" t="s">
        <v>103</v>
      </c>
      <c r="B14" s="7" t="s">
        <v>474</v>
      </c>
      <c r="C14" s="306"/>
    </row>
    <row r="15" spans="1:3" s="366" customFormat="1" ht="12" customHeight="1">
      <c r="A15" s="431" t="s">
        <v>104</v>
      </c>
      <c r="B15" s="6" t="s">
        <v>475</v>
      </c>
      <c r="C15" s="306"/>
    </row>
    <row r="16" spans="1:3" s="366" customFormat="1" ht="12" customHeight="1">
      <c r="A16" s="431" t="s">
        <v>114</v>
      </c>
      <c r="B16" s="7" t="s">
        <v>298</v>
      </c>
      <c r="C16" s="356"/>
    </row>
    <row r="17" spans="1:3" s="440" customFormat="1" ht="12" customHeight="1">
      <c r="A17" s="431" t="s">
        <v>115</v>
      </c>
      <c r="B17" s="7" t="s">
        <v>299</v>
      </c>
      <c r="C17" s="306"/>
    </row>
    <row r="18" spans="1:3" s="440" customFormat="1" ht="12" customHeight="1" thickBot="1">
      <c r="A18" s="431" t="s">
        <v>116</v>
      </c>
      <c r="B18" s="6" t="s">
        <v>300</v>
      </c>
      <c r="C18" s="307"/>
    </row>
    <row r="19" spans="1:3" s="366" customFormat="1" ht="12" customHeight="1" thickBot="1">
      <c r="A19" s="205" t="s">
        <v>18</v>
      </c>
      <c r="B19" s="243" t="s">
        <v>476</v>
      </c>
      <c r="C19" s="308">
        <f>SUM(C20:C22)</f>
        <v>0</v>
      </c>
    </row>
    <row r="20" spans="1:3" s="440" customFormat="1" ht="12" customHeight="1">
      <c r="A20" s="431" t="s">
        <v>105</v>
      </c>
      <c r="B20" s="8" t="s">
        <v>266</v>
      </c>
      <c r="C20" s="306"/>
    </row>
    <row r="21" spans="1:3" s="440" customFormat="1" ht="12" customHeight="1">
      <c r="A21" s="431" t="s">
        <v>106</v>
      </c>
      <c r="B21" s="7" t="s">
        <v>477</v>
      </c>
      <c r="C21" s="306"/>
    </row>
    <row r="22" spans="1:3" s="440" customFormat="1" ht="12" customHeight="1">
      <c r="A22" s="431" t="s">
        <v>107</v>
      </c>
      <c r="B22" s="7" t="s">
        <v>478</v>
      </c>
      <c r="C22" s="306"/>
    </row>
    <row r="23" spans="1:3" s="440" customFormat="1" ht="12" customHeight="1" thickBot="1">
      <c r="A23" s="431" t="s">
        <v>108</v>
      </c>
      <c r="B23" s="7" t="s">
        <v>2</v>
      </c>
      <c r="C23" s="306"/>
    </row>
    <row r="24" spans="1:3" s="440" customFormat="1" ht="12" customHeight="1" thickBot="1">
      <c r="A24" s="213" t="s">
        <v>19</v>
      </c>
      <c r="B24" s="125" t="s">
        <v>170</v>
      </c>
      <c r="C24" s="335"/>
    </row>
    <row r="25" spans="1:3" s="440" customFormat="1" ht="12" customHeight="1" thickBot="1">
      <c r="A25" s="213" t="s">
        <v>20</v>
      </c>
      <c r="B25" s="125" t="s">
        <v>479</v>
      </c>
      <c r="C25" s="308">
        <f>+C26+C27</f>
        <v>0</v>
      </c>
    </row>
    <row r="26" spans="1:3" s="440" customFormat="1" ht="12" customHeight="1">
      <c r="A26" s="432" t="s">
        <v>276</v>
      </c>
      <c r="B26" s="433" t="s">
        <v>477</v>
      </c>
      <c r="C26" s="70"/>
    </row>
    <row r="27" spans="1:3" s="440" customFormat="1" ht="12" customHeight="1">
      <c r="A27" s="432" t="s">
        <v>279</v>
      </c>
      <c r="B27" s="434" t="s">
        <v>480</v>
      </c>
      <c r="C27" s="309"/>
    </row>
    <row r="28" spans="1:3" s="440" customFormat="1" ht="12" customHeight="1" thickBot="1">
      <c r="A28" s="431" t="s">
        <v>280</v>
      </c>
      <c r="B28" s="435" t="s">
        <v>481</v>
      </c>
      <c r="C28" s="77"/>
    </row>
    <row r="29" spans="1:3" s="440" customFormat="1" ht="12" customHeight="1" thickBot="1">
      <c r="A29" s="213" t="s">
        <v>21</v>
      </c>
      <c r="B29" s="125" t="s">
        <v>482</v>
      </c>
      <c r="C29" s="308">
        <f>+C30+C31+C32</f>
        <v>0</v>
      </c>
    </row>
    <row r="30" spans="1:3" s="440" customFormat="1" ht="12" customHeight="1">
      <c r="A30" s="432" t="s">
        <v>92</v>
      </c>
      <c r="B30" s="433" t="s">
        <v>305</v>
      </c>
      <c r="C30" s="70"/>
    </row>
    <row r="31" spans="1:3" s="440" customFormat="1" ht="12" customHeight="1">
      <c r="A31" s="432" t="s">
        <v>93</v>
      </c>
      <c r="B31" s="434" t="s">
        <v>306</v>
      </c>
      <c r="C31" s="309"/>
    </row>
    <row r="32" spans="1:3" s="440" customFormat="1" ht="12" customHeight="1" thickBot="1">
      <c r="A32" s="431" t="s">
        <v>94</v>
      </c>
      <c r="B32" s="141" t="s">
        <v>307</v>
      </c>
      <c r="C32" s="77"/>
    </row>
    <row r="33" spans="1:3" s="366" customFormat="1" ht="12" customHeight="1" thickBot="1">
      <c r="A33" s="213" t="s">
        <v>22</v>
      </c>
      <c r="B33" s="125" t="s">
        <v>420</v>
      </c>
      <c r="C33" s="335"/>
    </row>
    <row r="34" spans="1:3" s="366" customFormat="1" ht="12" customHeight="1" thickBot="1">
      <c r="A34" s="213" t="s">
        <v>23</v>
      </c>
      <c r="B34" s="125" t="s">
        <v>483</v>
      </c>
      <c r="C34" s="357"/>
    </row>
    <row r="35" spans="1:3" s="366" customFormat="1" ht="12" customHeight="1" thickBot="1">
      <c r="A35" s="205" t="s">
        <v>24</v>
      </c>
      <c r="B35" s="125" t="s">
        <v>484</v>
      </c>
      <c r="C35" s="358">
        <f>+C8+C19+C24+C25+C29+C33+C34</f>
        <v>0</v>
      </c>
    </row>
    <row r="36" spans="1:3" s="366" customFormat="1" ht="12" customHeight="1" thickBot="1">
      <c r="A36" s="244" t="s">
        <v>25</v>
      </c>
      <c r="B36" s="125" t="s">
        <v>485</v>
      </c>
      <c r="C36" s="358">
        <f>+C37+C38+C39</f>
        <v>215631</v>
      </c>
    </row>
    <row r="37" spans="1:3" s="366" customFormat="1" ht="12" customHeight="1">
      <c r="A37" s="432" t="s">
        <v>486</v>
      </c>
      <c r="B37" s="433" t="s">
        <v>237</v>
      </c>
      <c r="C37" s="70"/>
    </row>
    <row r="38" spans="1:3" s="366" customFormat="1" ht="12" customHeight="1">
      <c r="A38" s="432" t="s">
        <v>487</v>
      </c>
      <c r="B38" s="434" t="s">
        <v>3</v>
      </c>
      <c r="C38" s="309"/>
    </row>
    <row r="39" spans="1:3" s="440" customFormat="1" ht="12" customHeight="1" thickBot="1">
      <c r="A39" s="431" t="s">
        <v>488</v>
      </c>
      <c r="B39" s="141" t="s">
        <v>489</v>
      </c>
      <c r="C39" s="77">
        <v>215631</v>
      </c>
    </row>
    <row r="40" spans="1:3" s="440" customFormat="1" ht="15" customHeight="1" thickBot="1">
      <c r="A40" s="244" t="s">
        <v>26</v>
      </c>
      <c r="B40" s="245" t="s">
        <v>490</v>
      </c>
      <c r="C40" s="361">
        <f>+C35+C36</f>
        <v>215631</v>
      </c>
    </row>
    <row r="41" spans="1:3" s="440" customFormat="1" ht="15" customHeight="1">
      <c r="A41" s="246"/>
      <c r="B41" s="247"/>
      <c r="C41" s="359"/>
    </row>
    <row r="42" spans="1:3" ht="13.5" thickBot="1">
      <c r="A42" s="248"/>
      <c r="B42" s="249"/>
      <c r="C42" s="360"/>
    </row>
    <row r="43" spans="1:3" s="439" customFormat="1" ht="16.5" customHeight="1" thickBot="1">
      <c r="A43" s="250"/>
      <c r="B43" s="251" t="s">
        <v>58</v>
      </c>
      <c r="C43" s="361"/>
    </row>
    <row r="44" spans="1:3" s="441" customFormat="1" ht="12" customHeight="1" thickBot="1">
      <c r="A44" s="213" t="s">
        <v>17</v>
      </c>
      <c r="B44" s="125" t="s">
        <v>491</v>
      </c>
      <c r="C44" s="308">
        <f>SUM(C45:C49)</f>
        <v>215631</v>
      </c>
    </row>
    <row r="45" spans="1:3" ht="12" customHeight="1">
      <c r="A45" s="431" t="s">
        <v>99</v>
      </c>
      <c r="B45" s="8" t="s">
        <v>47</v>
      </c>
      <c r="C45" s="70">
        <v>53100</v>
      </c>
    </row>
    <row r="46" spans="1:3" ht="12" customHeight="1">
      <c r="A46" s="431" t="s">
        <v>100</v>
      </c>
      <c r="B46" s="7" t="s">
        <v>179</v>
      </c>
      <c r="C46" s="73">
        <v>12655</v>
      </c>
    </row>
    <row r="47" spans="1:3" ht="12" customHeight="1">
      <c r="A47" s="431" t="s">
        <v>101</v>
      </c>
      <c r="B47" s="7" t="s">
        <v>136</v>
      </c>
      <c r="C47" s="73">
        <v>34593</v>
      </c>
    </row>
    <row r="48" spans="1:3" ht="12" customHeight="1">
      <c r="A48" s="431" t="s">
        <v>102</v>
      </c>
      <c r="B48" s="7" t="s">
        <v>180</v>
      </c>
      <c r="C48" s="73">
        <v>115283</v>
      </c>
    </row>
    <row r="49" spans="1:3" ht="12" customHeight="1" thickBot="1">
      <c r="A49" s="431" t="s">
        <v>144</v>
      </c>
      <c r="B49" s="7" t="s">
        <v>181</v>
      </c>
      <c r="C49" s="73"/>
    </row>
    <row r="50" spans="1:3" ht="12" customHeight="1" thickBot="1">
      <c r="A50" s="213" t="s">
        <v>18</v>
      </c>
      <c r="B50" s="125" t="s">
        <v>492</v>
      </c>
      <c r="C50" s="308">
        <f>SUM(C51:C53)</f>
        <v>0</v>
      </c>
    </row>
    <row r="51" spans="1:3" s="441" customFormat="1" ht="12" customHeight="1">
      <c r="A51" s="431" t="s">
        <v>105</v>
      </c>
      <c r="B51" s="8" t="s">
        <v>227</v>
      </c>
      <c r="C51" s="70"/>
    </row>
    <row r="52" spans="1:3" ht="12" customHeight="1">
      <c r="A52" s="431" t="s">
        <v>106</v>
      </c>
      <c r="B52" s="7" t="s">
        <v>183</v>
      </c>
      <c r="C52" s="73"/>
    </row>
    <row r="53" spans="1:3" ht="12" customHeight="1">
      <c r="A53" s="431" t="s">
        <v>107</v>
      </c>
      <c r="B53" s="7" t="s">
        <v>59</v>
      </c>
      <c r="C53" s="73"/>
    </row>
    <row r="54" spans="1:3" ht="12" customHeight="1" thickBot="1">
      <c r="A54" s="431" t="s">
        <v>108</v>
      </c>
      <c r="B54" s="7" t="s">
        <v>4</v>
      </c>
      <c r="C54" s="73"/>
    </row>
    <row r="55" spans="1:3" ht="15" customHeight="1" thickBot="1">
      <c r="A55" s="213" t="s">
        <v>19</v>
      </c>
      <c r="B55" s="252" t="s">
        <v>493</v>
      </c>
      <c r="C55" s="362">
        <f>+C44+C50</f>
        <v>215631</v>
      </c>
    </row>
    <row r="56" ht="13.5" thickBot="1">
      <c r="C56" s="363"/>
    </row>
    <row r="57" spans="1:3" ht="15" customHeight="1" thickBot="1">
      <c r="A57" s="255" t="s">
        <v>203</v>
      </c>
      <c r="B57" s="256"/>
      <c r="C57" s="122">
        <v>22</v>
      </c>
    </row>
    <row r="58" spans="1:3" ht="14.25" customHeight="1" thickBot="1">
      <c r="A58" s="255" t="s">
        <v>204</v>
      </c>
      <c r="B58" s="256"/>
      <c r="C58" s="12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1">
      <selection activeCell="C11" sqref="C11"/>
    </sheetView>
  </sheetViews>
  <sheetFormatPr defaultColWidth="9.00390625" defaultRowHeight="12.75"/>
  <cols>
    <col min="1" max="1" width="9.50390625" style="372" customWidth="1"/>
    <col min="2" max="2" width="91.625" style="372" customWidth="1"/>
    <col min="3" max="3" width="21.625" style="373" customWidth="1"/>
    <col min="4" max="4" width="9.00390625" style="395" customWidth="1"/>
    <col min="5" max="16384" width="9.375" style="395" customWidth="1"/>
  </cols>
  <sheetData>
    <row r="1" spans="1:3" ht="15.75" customHeight="1">
      <c r="A1" s="463" t="s">
        <v>14</v>
      </c>
      <c r="B1" s="463"/>
      <c r="C1" s="463"/>
    </row>
    <row r="2" spans="1:3" ht="15.75" customHeight="1" thickBot="1">
      <c r="A2" s="464" t="s">
        <v>148</v>
      </c>
      <c r="B2" s="464"/>
      <c r="C2" s="298" t="s">
        <v>228</v>
      </c>
    </row>
    <row r="3" spans="1:3" ht="37.5" customHeight="1" thickBot="1">
      <c r="A3" s="22" t="s">
        <v>72</v>
      </c>
      <c r="B3" s="23" t="s">
        <v>16</v>
      </c>
      <c r="C3" s="35" t="s">
        <v>257</v>
      </c>
    </row>
    <row r="4" spans="1:3" s="396" customFormat="1" ht="12" customHeight="1" thickBot="1">
      <c r="A4" s="390">
        <v>1</v>
      </c>
      <c r="B4" s="391">
        <v>2</v>
      </c>
      <c r="C4" s="392">
        <v>3</v>
      </c>
    </row>
    <row r="5" spans="1:3" s="397" customFormat="1" ht="12" customHeight="1" thickBot="1">
      <c r="A5" s="19" t="s">
        <v>17</v>
      </c>
      <c r="B5" s="20" t="s">
        <v>258</v>
      </c>
      <c r="C5" s="288">
        <f>C6+C7+C8+C9+C10+C11</f>
        <v>490784</v>
      </c>
    </row>
    <row r="6" spans="1:3" s="397" customFormat="1" ht="12" customHeight="1">
      <c r="A6" s="14" t="s">
        <v>99</v>
      </c>
      <c r="B6" s="398" t="s">
        <v>259</v>
      </c>
      <c r="C6" s="291">
        <v>255909</v>
      </c>
    </row>
    <row r="7" spans="1:3" s="397" customFormat="1" ht="12" customHeight="1">
      <c r="A7" s="13" t="s">
        <v>100</v>
      </c>
      <c r="B7" s="399" t="s">
        <v>260</v>
      </c>
      <c r="C7" s="290">
        <v>98880</v>
      </c>
    </row>
    <row r="8" spans="1:3" s="397" customFormat="1" ht="12" customHeight="1">
      <c r="A8" s="13" t="s">
        <v>101</v>
      </c>
      <c r="B8" s="399" t="s">
        <v>261</v>
      </c>
      <c r="C8" s="290">
        <v>99788</v>
      </c>
    </row>
    <row r="9" spans="1:3" s="397" customFormat="1" ht="12" customHeight="1">
      <c r="A9" s="13" t="s">
        <v>102</v>
      </c>
      <c r="B9" s="399" t="s">
        <v>262</v>
      </c>
      <c r="C9" s="290">
        <v>8073</v>
      </c>
    </row>
    <row r="10" spans="1:3" s="397" customFormat="1" ht="12" customHeight="1">
      <c r="A10" s="13" t="s">
        <v>144</v>
      </c>
      <c r="B10" s="399" t="s">
        <v>263</v>
      </c>
      <c r="C10" s="460">
        <v>7134</v>
      </c>
    </row>
    <row r="11" spans="1:3" s="397" customFormat="1" ht="12" customHeight="1" thickBot="1">
      <c r="A11" s="15" t="s">
        <v>103</v>
      </c>
      <c r="B11" s="400" t="s">
        <v>264</v>
      </c>
      <c r="C11" s="459">
        <v>21000</v>
      </c>
    </row>
    <row r="12" spans="1:3" s="397" customFormat="1" ht="12" customHeight="1" thickBot="1">
      <c r="A12" s="19" t="s">
        <v>18</v>
      </c>
      <c r="B12" s="283" t="s">
        <v>265</v>
      </c>
      <c r="C12" s="288">
        <f>+C13+C14+C15+C16+C17</f>
        <v>0</v>
      </c>
    </row>
    <row r="13" spans="1:3" s="397" customFormat="1" ht="12" customHeight="1">
      <c r="A13" s="14" t="s">
        <v>105</v>
      </c>
      <c r="B13" s="398" t="s">
        <v>266</v>
      </c>
      <c r="C13" s="291"/>
    </row>
    <row r="14" spans="1:3" s="397" customFormat="1" ht="12" customHeight="1">
      <c r="A14" s="13" t="s">
        <v>106</v>
      </c>
      <c r="B14" s="399" t="s">
        <v>267</v>
      </c>
      <c r="C14" s="290"/>
    </row>
    <row r="15" spans="1:3" s="397" customFormat="1" ht="12" customHeight="1">
      <c r="A15" s="13" t="s">
        <v>107</v>
      </c>
      <c r="B15" s="399" t="s">
        <v>502</v>
      </c>
      <c r="C15" s="290"/>
    </row>
    <row r="16" spans="1:3" s="397" customFormat="1" ht="12" customHeight="1">
      <c r="A16" s="13" t="s">
        <v>108</v>
      </c>
      <c r="B16" s="399" t="s">
        <v>503</v>
      </c>
      <c r="C16" s="290"/>
    </row>
    <row r="17" spans="1:3" s="397" customFormat="1" ht="12" customHeight="1">
      <c r="A17" s="13" t="s">
        <v>109</v>
      </c>
      <c r="B17" s="399" t="s">
        <v>268</v>
      </c>
      <c r="C17" s="290"/>
    </row>
    <row r="18" spans="1:3" s="397" customFormat="1" ht="12" customHeight="1" thickBot="1">
      <c r="A18" s="15" t="s">
        <v>118</v>
      </c>
      <c r="B18" s="400" t="s">
        <v>269</v>
      </c>
      <c r="C18" s="292"/>
    </row>
    <row r="19" spans="1:3" s="397" customFormat="1" ht="12" customHeight="1" thickBot="1">
      <c r="A19" s="19" t="s">
        <v>19</v>
      </c>
      <c r="B19" s="20" t="s">
        <v>270</v>
      </c>
      <c r="C19" s="288">
        <f>+C20+C21+C22+C23+C24</f>
        <v>16830</v>
      </c>
    </row>
    <row r="20" spans="1:3" s="397" customFormat="1" ht="12" customHeight="1">
      <c r="A20" s="14" t="s">
        <v>88</v>
      </c>
      <c r="B20" s="398" t="s">
        <v>271</v>
      </c>
      <c r="C20" s="291">
        <v>16830</v>
      </c>
    </row>
    <row r="21" spans="1:3" s="397" customFormat="1" ht="12" customHeight="1">
      <c r="A21" s="13" t="s">
        <v>89</v>
      </c>
      <c r="B21" s="399" t="s">
        <v>272</v>
      </c>
      <c r="C21" s="290"/>
    </row>
    <row r="22" spans="1:3" s="397" customFormat="1" ht="12" customHeight="1">
      <c r="A22" s="13" t="s">
        <v>90</v>
      </c>
      <c r="B22" s="399" t="s">
        <v>504</v>
      </c>
      <c r="C22" s="290"/>
    </row>
    <row r="23" spans="1:3" s="397" customFormat="1" ht="12" customHeight="1">
      <c r="A23" s="13" t="s">
        <v>91</v>
      </c>
      <c r="B23" s="399" t="s">
        <v>505</v>
      </c>
      <c r="C23" s="290"/>
    </row>
    <row r="24" spans="1:3" s="397" customFormat="1" ht="12" customHeight="1">
      <c r="A24" s="13" t="s">
        <v>167</v>
      </c>
      <c r="B24" s="399" t="s">
        <v>273</v>
      </c>
      <c r="C24" s="290"/>
    </row>
    <row r="25" spans="1:3" s="397" customFormat="1" ht="12" customHeight="1" thickBot="1">
      <c r="A25" s="15" t="s">
        <v>168</v>
      </c>
      <c r="B25" s="400" t="s">
        <v>274</v>
      </c>
      <c r="C25" s="292"/>
    </row>
    <row r="26" spans="1:3" s="397" customFormat="1" ht="12" customHeight="1" thickBot="1">
      <c r="A26" s="19" t="s">
        <v>169</v>
      </c>
      <c r="B26" s="20" t="s">
        <v>275</v>
      </c>
      <c r="C26" s="294">
        <f>+C27+C30+C31+C32</f>
        <v>143550</v>
      </c>
    </row>
    <row r="27" spans="1:3" s="397" customFormat="1" ht="12" customHeight="1">
      <c r="A27" s="14" t="s">
        <v>276</v>
      </c>
      <c r="B27" s="398" t="s">
        <v>282</v>
      </c>
      <c r="C27" s="393">
        <v>124500</v>
      </c>
    </row>
    <row r="28" spans="1:3" s="397" customFormat="1" ht="12" customHeight="1">
      <c r="A28" s="13" t="s">
        <v>277</v>
      </c>
      <c r="B28" s="399" t="s">
        <v>283</v>
      </c>
      <c r="C28" s="290"/>
    </row>
    <row r="29" spans="1:3" s="397" customFormat="1" ht="12" customHeight="1">
      <c r="A29" s="13" t="s">
        <v>278</v>
      </c>
      <c r="B29" s="399" t="s">
        <v>284</v>
      </c>
      <c r="C29" s="290"/>
    </row>
    <row r="30" spans="1:3" s="397" customFormat="1" ht="12" customHeight="1">
      <c r="A30" s="13" t="s">
        <v>279</v>
      </c>
      <c r="B30" s="399" t="s">
        <v>285</v>
      </c>
      <c r="C30" s="290">
        <v>16400</v>
      </c>
    </row>
    <row r="31" spans="1:3" s="397" customFormat="1" ht="12" customHeight="1">
      <c r="A31" s="13" t="s">
        <v>280</v>
      </c>
      <c r="B31" s="399" t="s">
        <v>286</v>
      </c>
      <c r="C31" s="290"/>
    </row>
    <row r="32" spans="1:3" s="397" customFormat="1" ht="12" customHeight="1" thickBot="1">
      <c r="A32" s="15" t="s">
        <v>281</v>
      </c>
      <c r="B32" s="400" t="s">
        <v>287</v>
      </c>
      <c r="C32" s="292">
        <v>2650</v>
      </c>
    </row>
    <row r="33" spans="1:3" s="397" customFormat="1" ht="12" customHeight="1" thickBot="1">
      <c r="A33" s="19" t="s">
        <v>21</v>
      </c>
      <c r="B33" s="20" t="s">
        <v>288</v>
      </c>
      <c r="C33" s="288">
        <f>SUM(C34:C43)</f>
        <v>29994</v>
      </c>
    </row>
    <row r="34" spans="1:3" s="397" customFormat="1" ht="12" customHeight="1">
      <c r="A34" s="14" t="s">
        <v>92</v>
      </c>
      <c r="B34" s="398" t="s">
        <v>291</v>
      </c>
      <c r="C34" s="291"/>
    </row>
    <row r="35" spans="1:3" s="397" customFormat="1" ht="12" customHeight="1">
      <c r="A35" s="13" t="s">
        <v>93</v>
      </c>
      <c r="B35" s="399" t="s">
        <v>292</v>
      </c>
      <c r="C35" s="290"/>
    </row>
    <row r="36" spans="1:3" s="397" customFormat="1" ht="12" customHeight="1">
      <c r="A36" s="13" t="s">
        <v>94</v>
      </c>
      <c r="B36" s="399" t="s">
        <v>293</v>
      </c>
      <c r="C36" s="290">
        <v>10953</v>
      </c>
    </row>
    <row r="37" spans="1:3" s="397" customFormat="1" ht="12" customHeight="1">
      <c r="A37" s="13" t="s">
        <v>171</v>
      </c>
      <c r="B37" s="399" t="s">
        <v>294</v>
      </c>
      <c r="C37" s="290">
        <v>3785</v>
      </c>
    </row>
    <row r="38" spans="1:3" s="397" customFormat="1" ht="12" customHeight="1">
      <c r="A38" s="13" t="s">
        <v>172</v>
      </c>
      <c r="B38" s="399" t="s">
        <v>295</v>
      </c>
      <c r="C38" s="290">
        <v>7164</v>
      </c>
    </row>
    <row r="39" spans="1:3" s="397" customFormat="1" ht="12" customHeight="1">
      <c r="A39" s="13" t="s">
        <v>173</v>
      </c>
      <c r="B39" s="399" t="s">
        <v>296</v>
      </c>
      <c r="C39" s="290">
        <v>4892</v>
      </c>
    </row>
    <row r="40" spans="1:3" s="397" customFormat="1" ht="12" customHeight="1">
      <c r="A40" s="13" t="s">
        <v>174</v>
      </c>
      <c r="B40" s="399" t="s">
        <v>297</v>
      </c>
      <c r="C40" s="290">
        <v>3200</v>
      </c>
    </row>
    <row r="41" spans="1:3" s="397" customFormat="1" ht="12" customHeight="1">
      <c r="A41" s="13" t="s">
        <v>175</v>
      </c>
      <c r="B41" s="399" t="s">
        <v>298</v>
      </c>
      <c r="C41" s="290"/>
    </row>
    <row r="42" spans="1:3" s="397" customFormat="1" ht="12" customHeight="1">
      <c r="A42" s="13" t="s">
        <v>289</v>
      </c>
      <c r="B42" s="399" t="s">
        <v>299</v>
      </c>
      <c r="C42" s="293"/>
    </row>
    <row r="43" spans="1:3" s="397" customFormat="1" ht="12" customHeight="1" thickBot="1">
      <c r="A43" s="15" t="s">
        <v>290</v>
      </c>
      <c r="B43" s="400" t="s">
        <v>300</v>
      </c>
      <c r="C43" s="386"/>
    </row>
    <row r="44" spans="1:3" s="397" customFormat="1" ht="12" customHeight="1" thickBot="1">
      <c r="A44" s="19" t="s">
        <v>22</v>
      </c>
      <c r="B44" s="20" t="s">
        <v>301</v>
      </c>
      <c r="C44" s="288">
        <f>SUM(C45:C49)</f>
        <v>4095</v>
      </c>
    </row>
    <row r="45" spans="1:3" s="397" customFormat="1" ht="12" customHeight="1">
      <c r="A45" s="14" t="s">
        <v>95</v>
      </c>
      <c r="B45" s="398" t="s">
        <v>305</v>
      </c>
      <c r="C45" s="444"/>
    </row>
    <row r="46" spans="1:3" s="397" customFormat="1" ht="12" customHeight="1">
      <c r="A46" s="13" t="s">
        <v>96</v>
      </c>
      <c r="B46" s="399" t="s">
        <v>306</v>
      </c>
      <c r="C46" s="293">
        <v>4095</v>
      </c>
    </row>
    <row r="47" spans="1:3" s="397" customFormat="1" ht="12" customHeight="1">
      <c r="A47" s="13" t="s">
        <v>302</v>
      </c>
      <c r="B47" s="399" t="s">
        <v>307</v>
      </c>
      <c r="C47" s="293"/>
    </row>
    <row r="48" spans="1:3" s="397" customFormat="1" ht="12" customHeight="1">
      <c r="A48" s="13" t="s">
        <v>303</v>
      </c>
      <c r="B48" s="399" t="s">
        <v>308</v>
      </c>
      <c r="C48" s="293"/>
    </row>
    <row r="49" spans="1:3" s="397" customFormat="1" ht="12" customHeight="1" thickBot="1">
      <c r="A49" s="15" t="s">
        <v>304</v>
      </c>
      <c r="B49" s="400" t="s">
        <v>309</v>
      </c>
      <c r="C49" s="386"/>
    </row>
    <row r="50" spans="1:3" s="397" customFormat="1" ht="12" customHeight="1" thickBot="1">
      <c r="A50" s="19" t="s">
        <v>176</v>
      </c>
      <c r="B50" s="20" t="s">
        <v>310</v>
      </c>
      <c r="C50" s="288">
        <f>SUM(C51:C53)</f>
        <v>91339</v>
      </c>
    </row>
    <row r="51" spans="1:3" s="397" customFormat="1" ht="12" customHeight="1">
      <c r="A51" s="14" t="s">
        <v>97</v>
      </c>
      <c r="B51" s="398" t="s">
        <v>311</v>
      </c>
      <c r="C51" s="291"/>
    </row>
    <row r="52" spans="1:3" s="397" customFormat="1" ht="12" customHeight="1">
      <c r="A52" s="13" t="s">
        <v>98</v>
      </c>
      <c r="B52" s="399" t="s">
        <v>506</v>
      </c>
      <c r="C52" s="290"/>
    </row>
    <row r="53" spans="1:3" s="397" customFormat="1" ht="12" customHeight="1">
      <c r="A53" s="13" t="s">
        <v>315</v>
      </c>
      <c r="B53" s="399" t="s">
        <v>313</v>
      </c>
      <c r="C53" s="290">
        <v>91339</v>
      </c>
    </row>
    <row r="54" spans="1:3" s="397" customFormat="1" ht="12" customHeight="1" thickBot="1">
      <c r="A54" s="15" t="s">
        <v>316</v>
      </c>
      <c r="B54" s="400" t="s">
        <v>314</v>
      </c>
      <c r="C54" s="292"/>
    </row>
    <row r="55" spans="1:3" s="397" customFormat="1" ht="12" customHeight="1" thickBot="1">
      <c r="A55" s="19" t="s">
        <v>24</v>
      </c>
      <c r="B55" s="283" t="s">
        <v>317</v>
      </c>
      <c r="C55" s="288">
        <f>SUM(C56:C58)</f>
        <v>67328</v>
      </c>
    </row>
    <row r="56" spans="1:3" s="397" customFormat="1" ht="12" customHeight="1">
      <c r="A56" s="14" t="s">
        <v>177</v>
      </c>
      <c r="B56" s="398" t="s">
        <v>319</v>
      </c>
      <c r="C56" s="293"/>
    </row>
    <row r="57" spans="1:3" s="397" customFormat="1" ht="12" customHeight="1">
      <c r="A57" s="13" t="s">
        <v>178</v>
      </c>
      <c r="B57" s="399" t="s">
        <v>507</v>
      </c>
      <c r="C57" s="293"/>
    </row>
    <row r="58" spans="1:3" s="397" customFormat="1" ht="12" customHeight="1">
      <c r="A58" s="13" t="s">
        <v>229</v>
      </c>
      <c r="B58" s="399" t="s">
        <v>320</v>
      </c>
      <c r="C58" s="293">
        <v>67328</v>
      </c>
    </row>
    <row r="59" spans="1:3" s="397" customFormat="1" ht="12" customHeight="1" thickBot="1">
      <c r="A59" s="15" t="s">
        <v>318</v>
      </c>
      <c r="B59" s="400" t="s">
        <v>321</v>
      </c>
      <c r="C59" s="293">
        <v>67328</v>
      </c>
    </row>
    <row r="60" spans="1:3" s="397" customFormat="1" ht="12" customHeight="1" thickBot="1">
      <c r="A60" s="19" t="s">
        <v>25</v>
      </c>
      <c r="B60" s="20" t="s">
        <v>322</v>
      </c>
      <c r="C60" s="294">
        <f>+C5+C12+C19+C26+C33+C44+C50+C55</f>
        <v>843920</v>
      </c>
    </row>
    <row r="61" spans="1:3" s="397" customFormat="1" ht="12" customHeight="1" thickBot="1">
      <c r="A61" s="401" t="s">
        <v>323</v>
      </c>
      <c r="B61" s="283" t="s">
        <v>324</v>
      </c>
      <c r="C61" s="288">
        <f>SUM(C62:C64)</f>
        <v>0</v>
      </c>
    </row>
    <row r="62" spans="1:3" s="397" customFormat="1" ht="12" customHeight="1">
      <c r="A62" s="14" t="s">
        <v>357</v>
      </c>
      <c r="B62" s="398" t="s">
        <v>325</v>
      </c>
      <c r="C62" s="293"/>
    </row>
    <row r="63" spans="1:3" s="397" customFormat="1" ht="12" customHeight="1">
      <c r="A63" s="13" t="s">
        <v>366</v>
      </c>
      <c r="B63" s="399" t="s">
        <v>326</v>
      </c>
      <c r="C63" s="293"/>
    </row>
    <row r="64" spans="1:3" s="397" customFormat="1" ht="12" customHeight="1" thickBot="1">
      <c r="A64" s="15" t="s">
        <v>367</v>
      </c>
      <c r="B64" s="402" t="s">
        <v>327</v>
      </c>
      <c r="C64" s="293"/>
    </row>
    <row r="65" spans="1:3" s="397" customFormat="1" ht="12" customHeight="1" thickBot="1">
      <c r="A65" s="401" t="s">
        <v>328</v>
      </c>
      <c r="B65" s="283" t="s">
        <v>329</v>
      </c>
      <c r="C65" s="288">
        <f>SUM(C66:C69)</f>
        <v>0</v>
      </c>
    </row>
    <row r="66" spans="1:3" s="397" customFormat="1" ht="12" customHeight="1">
      <c r="A66" s="14" t="s">
        <v>145</v>
      </c>
      <c r="B66" s="398" t="s">
        <v>330</v>
      </c>
      <c r="C66" s="293"/>
    </row>
    <row r="67" spans="1:3" s="397" customFormat="1" ht="12" customHeight="1">
      <c r="A67" s="13" t="s">
        <v>146</v>
      </c>
      <c r="B67" s="399" t="s">
        <v>331</v>
      </c>
      <c r="C67" s="293"/>
    </row>
    <row r="68" spans="1:3" s="397" customFormat="1" ht="12" customHeight="1">
      <c r="A68" s="13" t="s">
        <v>358</v>
      </c>
      <c r="B68" s="399" t="s">
        <v>332</v>
      </c>
      <c r="C68" s="293"/>
    </row>
    <row r="69" spans="1:3" s="397" customFormat="1" ht="12" customHeight="1" thickBot="1">
      <c r="A69" s="15" t="s">
        <v>359</v>
      </c>
      <c r="B69" s="400" t="s">
        <v>333</v>
      </c>
      <c r="C69" s="293"/>
    </row>
    <row r="70" spans="1:3" s="397" customFormat="1" ht="12" customHeight="1" thickBot="1">
      <c r="A70" s="401" t="s">
        <v>334</v>
      </c>
      <c r="B70" s="283" t="s">
        <v>335</v>
      </c>
      <c r="C70" s="288">
        <f>SUM(C71:C72)</f>
        <v>0</v>
      </c>
    </row>
    <row r="71" spans="1:3" s="397" customFormat="1" ht="12" customHeight="1">
      <c r="A71" s="14" t="s">
        <v>360</v>
      </c>
      <c r="B71" s="398" t="s">
        <v>336</v>
      </c>
      <c r="C71" s="293"/>
    </row>
    <row r="72" spans="1:3" s="397" customFormat="1" ht="12" customHeight="1" thickBot="1">
      <c r="A72" s="15" t="s">
        <v>361</v>
      </c>
      <c r="B72" s="400" t="s">
        <v>337</v>
      </c>
      <c r="C72" s="293"/>
    </row>
    <row r="73" spans="1:3" s="397" customFormat="1" ht="12" customHeight="1" thickBot="1">
      <c r="A73" s="401" t="s">
        <v>338</v>
      </c>
      <c r="B73" s="283" t="s">
        <v>339</v>
      </c>
      <c r="C73" s="288">
        <f>SUM(C74:C76)</f>
        <v>0</v>
      </c>
    </row>
    <row r="74" spans="1:3" s="397" customFormat="1" ht="12" customHeight="1">
      <c r="A74" s="14" t="s">
        <v>362</v>
      </c>
      <c r="B74" s="398" t="s">
        <v>340</v>
      </c>
      <c r="C74" s="293"/>
    </row>
    <row r="75" spans="1:3" s="397" customFormat="1" ht="12" customHeight="1">
      <c r="A75" s="13" t="s">
        <v>363</v>
      </c>
      <c r="B75" s="399" t="s">
        <v>341</v>
      </c>
      <c r="C75" s="293"/>
    </row>
    <row r="76" spans="1:3" s="397" customFormat="1" ht="12" customHeight="1" thickBot="1">
      <c r="A76" s="15" t="s">
        <v>364</v>
      </c>
      <c r="B76" s="400" t="s">
        <v>342</v>
      </c>
      <c r="C76" s="293"/>
    </row>
    <row r="77" spans="1:3" s="397" customFormat="1" ht="12" customHeight="1" thickBot="1">
      <c r="A77" s="401" t="s">
        <v>343</v>
      </c>
      <c r="B77" s="283" t="s">
        <v>365</v>
      </c>
      <c r="C77" s="288">
        <f>SUM(C78:C81)</f>
        <v>0</v>
      </c>
    </row>
    <row r="78" spans="1:3" s="397" customFormat="1" ht="12" customHeight="1">
      <c r="A78" s="403" t="s">
        <v>344</v>
      </c>
      <c r="B78" s="398" t="s">
        <v>345</v>
      </c>
      <c r="C78" s="293"/>
    </row>
    <row r="79" spans="1:3" s="397" customFormat="1" ht="12" customHeight="1">
      <c r="A79" s="404" t="s">
        <v>346</v>
      </c>
      <c r="B79" s="399" t="s">
        <v>347</v>
      </c>
      <c r="C79" s="293"/>
    </row>
    <row r="80" spans="1:3" s="397" customFormat="1" ht="12" customHeight="1">
      <c r="A80" s="404" t="s">
        <v>348</v>
      </c>
      <c r="B80" s="399" t="s">
        <v>349</v>
      </c>
      <c r="C80" s="293"/>
    </row>
    <row r="81" spans="1:3" s="397" customFormat="1" ht="12" customHeight="1" thickBot="1">
      <c r="A81" s="405" t="s">
        <v>350</v>
      </c>
      <c r="B81" s="400" t="s">
        <v>351</v>
      </c>
      <c r="C81" s="293"/>
    </row>
    <row r="82" spans="1:3" s="397" customFormat="1" ht="13.5" customHeight="1" thickBot="1">
      <c r="A82" s="401" t="s">
        <v>352</v>
      </c>
      <c r="B82" s="283" t="s">
        <v>353</v>
      </c>
      <c r="C82" s="445"/>
    </row>
    <row r="83" spans="1:3" s="397" customFormat="1" ht="15.75" customHeight="1" thickBot="1">
      <c r="A83" s="401" t="s">
        <v>354</v>
      </c>
      <c r="B83" s="406" t="s">
        <v>355</v>
      </c>
      <c r="C83" s="294">
        <f>+C61+C65+C70+C73+C77+C82</f>
        <v>0</v>
      </c>
    </row>
    <row r="84" spans="1:3" s="397" customFormat="1" ht="16.5" customHeight="1" thickBot="1">
      <c r="A84" s="407" t="s">
        <v>368</v>
      </c>
      <c r="B84" s="408" t="s">
        <v>356</v>
      </c>
      <c r="C84" s="294">
        <f>+C60+C83</f>
        <v>843920</v>
      </c>
    </row>
    <row r="85" spans="1:3" s="397" customFormat="1" ht="83.25" customHeight="1">
      <c r="A85" s="4"/>
      <c r="B85" s="5"/>
      <c r="C85" s="295"/>
    </row>
    <row r="86" spans="1:3" ht="16.5" customHeight="1">
      <c r="A86" s="463" t="s">
        <v>45</v>
      </c>
      <c r="B86" s="463"/>
      <c r="C86" s="463"/>
    </row>
    <row r="87" spans="1:3" s="409" customFormat="1" ht="16.5" customHeight="1" thickBot="1">
      <c r="A87" s="465" t="s">
        <v>149</v>
      </c>
      <c r="B87" s="465"/>
      <c r="C87" s="140" t="s">
        <v>228</v>
      </c>
    </row>
    <row r="88" spans="1:3" ht="37.5" customHeight="1" thickBot="1">
      <c r="A88" s="22" t="s">
        <v>72</v>
      </c>
      <c r="B88" s="23" t="s">
        <v>46</v>
      </c>
      <c r="C88" s="35" t="s">
        <v>257</v>
      </c>
    </row>
    <row r="89" spans="1:3" s="396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17</v>
      </c>
      <c r="B90" s="27" t="s">
        <v>371</v>
      </c>
      <c r="C90" s="287">
        <f>SUM(C91:C95)</f>
        <v>755667</v>
      </c>
    </row>
    <row r="91" spans="1:3" ht="12" customHeight="1">
      <c r="A91" s="16" t="s">
        <v>99</v>
      </c>
      <c r="B91" s="9" t="s">
        <v>47</v>
      </c>
      <c r="C91" s="289">
        <v>210843</v>
      </c>
    </row>
    <row r="92" spans="1:3" ht="12" customHeight="1">
      <c r="A92" s="13" t="s">
        <v>100</v>
      </c>
      <c r="B92" s="7" t="s">
        <v>179</v>
      </c>
      <c r="C92" s="290">
        <v>54977</v>
      </c>
    </row>
    <row r="93" spans="1:3" ht="12" customHeight="1">
      <c r="A93" s="13" t="s">
        <v>101</v>
      </c>
      <c r="B93" s="7" t="s">
        <v>136</v>
      </c>
      <c r="C93" s="292">
        <v>256923</v>
      </c>
    </row>
    <row r="94" spans="1:3" ht="12" customHeight="1">
      <c r="A94" s="13" t="s">
        <v>102</v>
      </c>
      <c r="B94" s="10" t="s">
        <v>180</v>
      </c>
      <c r="C94" s="292">
        <v>123683</v>
      </c>
    </row>
    <row r="95" spans="1:3" ht="12" customHeight="1">
      <c r="A95" s="13" t="s">
        <v>113</v>
      </c>
      <c r="B95" s="18" t="s">
        <v>181</v>
      </c>
      <c r="C95" s="292">
        <f>C96+C97+C98+C99+C100+C101+C102+C103+C104+C105</f>
        <v>109241</v>
      </c>
    </row>
    <row r="96" spans="1:3" ht="12" customHeight="1">
      <c r="A96" s="13" t="s">
        <v>103</v>
      </c>
      <c r="B96" s="7" t="s">
        <v>372</v>
      </c>
      <c r="C96" s="292"/>
    </row>
    <row r="97" spans="1:3" ht="12" customHeight="1">
      <c r="A97" s="13" t="s">
        <v>104</v>
      </c>
      <c r="B97" s="142" t="s">
        <v>373</v>
      </c>
      <c r="C97" s="292"/>
    </row>
    <row r="98" spans="1:3" ht="12" customHeight="1">
      <c r="A98" s="13" t="s">
        <v>114</v>
      </c>
      <c r="B98" s="143" t="s">
        <v>374</v>
      </c>
      <c r="C98" s="292"/>
    </row>
    <row r="99" spans="1:3" ht="12" customHeight="1">
      <c r="A99" s="13" t="s">
        <v>115</v>
      </c>
      <c r="B99" s="143" t="s">
        <v>375</v>
      </c>
      <c r="C99" s="292"/>
    </row>
    <row r="100" spans="1:3" ht="12" customHeight="1">
      <c r="A100" s="13" t="s">
        <v>116</v>
      </c>
      <c r="B100" s="142" t="s">
        <v>376</v>
      </c>
      <c r="C100" s="292">
        <v>18036</v>
      </c>
    </row>
    <row r="101" spans="1:3" ht="12" customHeight="1">
      <c r="A101" s="13" t="s">
        <v>117</v>
      </c>
      <c r="B101" s="142" t="s">
        <v>377</v>
      </c>
      <c r="C101" s="292"/>
    </row>
    <row r="102" spans="1:3" ht="12" customHeight="1">
      <c r="A102" s="13" t="s">
        <v>119</v>
      </c>
      <c r="B102" s="143" t="s">
        <v>378</v>
      </c>
      <c r="C102" s="292"/>
    </row>
    <row r="103" spans="1:3" ht="12" customHeight="1">
      <c r="A103" s="12" t="s">
        <v>182</v>
      </c>
      <c r="B103" s="144" t="s">
        <v>379</v>
      </c>
      <c r="C103" s="292"/>
    </row>
    <row r="104" spans="1:3" ht="12" customHeight="1">
      <c r="A104" s="13" t="s">
        <v>369</v>
      </c>
      <c r="B104" s="144" t="s">
        <v>380</v>
      </c>
      <c r="C104" s="292"/>
    </row>
    <row r="105" spans="1:3" ht="12" customHeight="1" thickBot="1">
      <c r="A105" s="17" t="s">
        <v>370</v>
      </c>
      <c r="B105" s="145" t="s">
        <v>381</v>
      </c>
      <c r="C105" s="296">
        <v>91205</v>
      </c>
    </row>
    <row r="106" spans="1:3" ht="12" customHeight="1" thickBot="1">
      <c r="A106" s="19" t="s">
        <v>18</v>
      </c>
      <c r="B106" s="26" t="s">
        <v>382</v>
      </c>
      <c r="C106" s="288">
        <f>+C107+C109+C111</f>
        <v>71423</v>
      </c>
    </row>
    <row r="107" spans="1:3" ht="12" customHeight="1">
      <c r="A107" s="14" t="s">
        <v>105</v>
      </c>
      <c r="B107" s="7" t="s">
        <v>227</v>
      </c>
      <c r="C107" s="291">
        <v>71423</v>
      </c>
    </row>
    <row r="108" spans="1:3" ht="12" customHeight="1">
      <c r="A108" s="14" t="s">
        <v>106</v>
      </c>
      <c r="B108" s="11" t="s">
        <v>386</v>
      </c>
      <c r="C108" s="291">
        <v>68146</v>
      </c>
    </row>
    <row r="109" spans="1:3" ht="12" customHeight="1">
      <c r="A109" s="14" t="s">
        <v>107</v>
      </c>
      <c r="B109" s="11" t="s">
        <v>183</v>
      </c>
      <c r="C109" s="290"/>
    </row>
    <row r="110" spans="1:3" ht="12" customHeight="1">
      <c r="A110" s="14" t="s">
        <v>108</v>
      </c>
      <c r="B110" s="11" t="s">
        <v>387</v>
      </c>
      <c r="C110" s="275"/>
    </row>
    <row r="111" spans="1:3" ht="12" customHeight="1">
      <c r="A111" s="14" t="s">
        <v>109</v>
      </c>
      <c r="B111" s="285" t="s">
        <v>230</v>
      </c>
      <c r="C111" s="275"/>
    </row>
    <row r="112" spans="1:3" ht="12" customHeight="1">
      <c r="A112" s="14" t="s">
        <v>118</v>
      </c>
      <c r="B112" s="284" t="s">
        <v>508</v>
      </c>
      <c r="C112" s="275"/>
    </row>
    <row r="113" spans="1:3" ht="12" customHeight="1">
      <c r="A113" s="14" t="s">
        <v>120</v>
      </c>
      <c r="B113" s="394" t="s">
        <v>392</v>
      </c>
      <c r="C113" s="275"/>
    </row>
    <row r="114" spans="1:3" ht="15.75">
      <c r="A114" s="14" t="s">
        <v>184</v>
      </c>
      <c r="B114" s="143" t="s">
        <v>375</v>
      </c>
      <c r="C114" s="275"/>
    </row>
    <row r="115" spans="1:3" ht="12" customHeight="1">
      <c r="A115" s="14" t="s">
        <v>185</v>
      </c>
      <c r="B115" s="143" t="s">
        <v>391</v>
      </c>
      <c r="C115" s="275"/>
    </row>
    <row r="116" spans="1:3" ht="12" customHeight="1">
      <c r="A116" s="14" t="s">
        <v>186</v>
      </c>
      <c r="B116" s="143" t="s">
        <v>390</v>
      </c>
      <c r="C116" s="275"/>
    </row>
    <row r="117" spans="1:3" ht="12" customHeight="1">
      <c r="A117" s="14" t="s">
        <v>383</v>
      </c>
      <c r="B117" s="143" t="s">
        <v>378</v>
      </c>
      <c r="C117" s="275"/>
    </row>
    <row r="118" spans="1:3" ht="12" customHeight="1">
      <c r="A118" s="14" t="s">
        <v>384</v>
      </c>
      <c r="B118" s="143" t="s">
        <v>389</v>
      </c>
      <c r="C118" s="275"/>
    </row>
    <row r="119" spans="1:3" ht="16.5" thickBot="1">
      <c r="A119" s="12" t="s">
        <v>385</v>
      </c>
      <c r="B119" s="143" t="s">
        <v>388</v>
      </c>
      <c r="C119" s="276"/>
    </row>
    <row r="120" spans="1:3" ht="12" customHeight="1" thickBot="1">
      <c r="A120" s="19" t="s">
        <v>19</v>
      </c>
      <c r="B120" s="125" t="s">
        <v>393</v>
      </c>
      <c r="C120" s="288">
        <f>+C121+C122</f>
        <v>0</v>
      </c>
    </row>
    <row r="121" spans="1:3" ht="12" customHeight="1">
      <c r="A121" s="14" t="s">
        <v>88</v>
      </c>
      <c r="B121" s="8" t="s">
        <v>60</v>
      </c>
      <c r="C121" s="291"/>
    </row>
    <row r="122" spans="1:3" ht="12" customHeight="1" thickBot="1">
      <c r="A122" s="15" t="s">
        <v>89</v>
      </c>
      <c r="B122" s="11" t="s">
        <v>61</v>
      </c>
      <c r="C122" s="292"/>
    </row>
    <row r="123" spans="1:3" ht="12" customHeight="1" thickBot="1">
      <c r="A123" s="19" t="s">
        <v>20</v>
      </c>
      <c r="B123" s="125" t="s">
        <v>394</v>
      </c>
      <c r="C123" s="288">
        <f>+C90+C106+C120</f>
        <v>827090</v>
      </c>
    </row>
    <row r="124" spans="1:3" ht="12" customHeight="1" thickBot="1">
      <c r="A124" s="19" t="s">
        <v>21</v>
      </c>
      <c r="B124" s="125" t="s">
        <v>395</v>
      </c>
      <c r="C124" s="288">
        <f>+C125+C126+C127</f>
        <v>16830</v>
      </c>
    </row>
    <row r="125" spans="1:3" ht="12" customHeight="1">
      <c r="A125" s="14" t="s">
        <v>92</v>
      </c>
      <c r="B125" s="8" t="s">
        <v>396</v>
      </c>
      <c r="C125" s="275">
        <v>16830</v>
      </c>
    </row>
    <row r="126" spans="1:3" ht="12" customHeight="1">
      <c r="A126" s="14" t="s">
        <v>93</v>
      </c>
      <c r="B126" s="8" t="s">
        <v>397</v>
      </c>
      <c r="C126" s="275"/>
    </row>
    <row r="127" spans="1:3" ht="12" customHeight="1" thickBot="1">
      <c r="A127" s="12" t="s">
        <v>94</v>
      </c>
      <c r="B127" s="6" t="s">
        <v>398</v>
      </c>
      <c r="C127" s="275"/>
    </row>
    <row r="128" spans="1:3" ht="12" customHeight="1" thickBot="1">
      <c r="A128" s="19" t="s">
        <v>22</v>
      </c>
      <c r="B128" s="125" t="s">
        <v>463</v>
      </c>
      <c r="C128" s="288">
        <f>+C129+C130+C131+C132</f>
        <v>0</v>
      </c>
    </row>
    <row r="129" spans="1:3" ht="12" customHeight="1">
      <c r="A129" s="14" t="s">
        <v>95</v>
      </c>
      <c r="B129" s="8" t="s">
        <v>399</v>
      </c>
      <c r="C129" s="275"/>
    </row>
    <row r="130" spans="1:3" ht="12" customHeight="1">
      <c r="A130" s="14" t="s">
        <v>96</v>
      </c>
      <c r="B130" s="8" t="s">
        <v>400</v>
      </c>
      <c r="C130" s="275"/>
    </row>
    <row r="131" spans="1:3" ht="12" customHeight="1">
      <c r="A131" s="14" t="s">
        <v>302</v>
      </c>
      <c r="B131" s="8" t="s">
        <v>401</v>
      </c>
      <c r="C131" s="275"/>
    </row>
    <row r="132" spans="1:3" ht="12" customHeight="1" thickBot="1">
      <c r="A132" s="12" t="s">
        <v>303</v>
      </c>
      <c r="B132" s="6" t="s">
        <v>402</v>
      </c>
      <c r="C132" s="275"/>
    </row>
    <row r="133" spans="1:3" ht="12" customHeight="1" thickBot="1">
      <c r="A133" s="19" t="s">
        <v>23</v>
      </c>
      <c r="B133" s="125" t="s">
        <v>403</v>
      </c>
      <c r="C133" s="294">
        <f>+C134+C135+C136+C137</f>
        <v>0</v>
      </c>
    </row>
    <row r="134" spans="1:3" ht="12" customHeight="1">
      <c r="A134" s="14" t="s">
        <v>97</v>
      </c>
      <c r="B134" s="8" t="s">
        <v>404</v>
      </c>
      <c r="C134" s="275"/>
    </row>
    <row r="135" spans="1:3" ht="12" customHeight="1">
      <c r="A135" s="14" t="s">
        <v>98</v>
      </c>
      <c r="B135" s="8" t="s">
        <v>414</v>
      </c>
      <c r="C135" s="275"/>
    </row>
    <row r="136" spans="1:3" ht="12" customHeight="1">
      <c r="A136" s="14" t="s">
        <v>315</v>
      </c>
      <c r="B136" s="8" t="s">
        <v>405</v>
      </c>
      <c r="C136" s="275"/>
    </row>
    <row r="137" spans="1:3" ht="12" customHeight="1" thickBot="1">
      <c r="A137" s="12" t="s">
        <v>316</v>
      </c>
      <c r="B137" s="6" t="s">
        <v>406</v>
      </c>
      <c r="C137" s="275"/>
    </row>
    <row r="138" spans="1:3" ht="12" customHeight="1" thickBot="1">
      <c r="A138" s="19" t="s">
        <v>24</v>
      </c>
      <c r="B138" s="125" t="s">
        <v>407</v>
      </c>
      <c r="C138" s="297">
        <f>+C139+C140+C141+C142</f>
        <v>0</v>
      </c>
    </row>
    <row r="139" spans="1:3" ht="12" customHeight="1">
      <c r="A139" s="14" t="s">
        <v>177</v>
      </c>
      <c r="B139" s="8" t="s">
        <v>408</v>
      </c>
      <c r="C139" s="275"/>
    </row>
    <row r="140" spans="1:3" ht="12" customHeight="1">
      <c r="A140" s="14" t="s">
        <v>178</v>
      </c>
      <c r="B140" s="8" t="s">
        <v>409</v>
      </c>
      <c r="C140" s="275"/>
    </row>
    <row r="141" spans="1:3" ht="12" customHeight="1">
      <c r="A141" s="14" t="s">
        <v>229</v>
      </c>
      <c r="B141" s="8" t="s">
        <v>410</v>
      </c>
      <c r="C141" s="275"/>
    </row>
    <row r="142" spans="1:3" ht="12" customHeight="1" thickBot="1">
      <c r="A142" s="14" t="s">
        <v>318</v>
      </c>
      <c r="B142" s="8" t="s">
        <v>411</v>
      </c>
      <c r="C142" s="275"/>
    </row>
    <row r="143" spans="1:9" ht="15" customHeight="1" thickBot="1">
      <c r="A143" s="19" t="s">
        <v>25</v>
      </c>
      <c r="B143" s="125" t="s">
        <v>412</v>
      </c>
      <c r="C143" s="410">
        <f>+C124+C128+C133+C138</f>
        <v>16830</v>
      </c>
      <c r="F143" s="411"/>
      <c r="G143" s="412"/>
      <c r="H143" s="412"/>
      <c r="I143" s="412"/>
    </row>
    <row r="144" spans="1:3" s="397" customFormat="1" ht="12.75" customHeight="1" thickBot="1">
      <c r="A144" s="286" t="s">
        <v>26</v>
      </c>
      <c r="B144" s="371" t="s">
        <v>413</v>
      </c>
      <c r="C144" s="410">
        <f>+C123+C143</f>
        <v>843920</v>
      </c>
    </row>
    <row r="145" ht="7.5" customHeight="1"/>
    <row r="146" spans="1:3" ht="15.75">
      <c r="A146" s="466" t="s">
        <v>415</v>
      </c>
      <c r="B146" s="466"/>
      <c r="C146" s="466"/>
    </row>
    <row r="147" spans="1:3" ht="15" customHeight="1" thickBot="1">
      <c r="A147" s="464" t="s">
        <v>150</v>
      </c>
      <c r="B147" s="464"/>
      <c r="C147" s="298" t="s">
        <v>228</v>
      </c>
    </row>
    <row r="148" spans="1:4" ht="13.5" customHeight="1" thickBot="1">
      <c r="A148" s="19">
        <v>1</v>
      </c>
      <c r="B148" s="26" t="s">
        <v>416</v>
      </c>
      <c r="C148" s="288">
        <f>+C60-C123</f>
        <v>16830</v>
      </c>
      <c r="D148" s="413"/>
    </row>
    <row r="149" spans="1:3" ht="27.75" customHeight="1" thickBot="1">
      <c r="A149" s="19" t="s">
        <v>18</v>
      </c>
      <c r="B149" s="26" t="s">
        <v>417</v>
      </c>
      <c r="C149" s="288">
        <f>+C83-C143</f>
        <v>-16830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0" r:id="rId1"/>
  <headerFooter alignWithMargins="0">
    <oddHeader>&amp;C&amp;"Times New Roman CE,Félkövér"&amp;12
Nyírtelek Város Önkormányzat
2014. ÉVI KÖLTSÉGVETÉSÉNEK ÖSSZEVONT MÉRLEGE&amp;10
&amp;R&amp;"Times New Roman CE,Félkövér dőlt"&amp;11 1.1. melléklet az 1/2014. (II.12.)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C11" sqref="C1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36" t="s">
        <v>544</v>
      </c>
    </row>
    <row r="2" spans="1:3" s="437" customFormat="1" ht="25.5" customHeight="1">
      <c r="A2" s="388" t="s">
        <v>201</v>
      </c>
      <c r="B2" s="349" t="s">
        <v>472</v>
      </c>
      <c r="C2" s="364" t="s">
        <v>62</v>
      </c>
    </row>
    <row r="3" spans="1:3" s="437" customFormat="1" ht="24.75" thickBot="1">
      <c r="A3" s="429" t="s">
        <v>200</v>
      </c>
      <c r="B3" s="350" t="s">
        <v>496</v>
      </c>
      <c r="C3" s="365" t="s">
        <v>62</v>
      </c>
    </row>
    <row r="4" spans="1:3" s="43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239" t="s">
        <v>55</v>
      </c>
    </row>
    <row r="6" spans="1:3" s="439" customFormat="1" ht="12.75" customHeight="1" thickBot="1">
      <c r="A6" s="205">
        <v>1</v>
      </c>
      <c r="B6" s="206">
        <v>2</v>
      </c>
      <c r="C6" s="207">
        <v>3</v>
      </c>
    </row>
    <row r="7" spans="1:3" s="439" customFormat="1" ht="15.75" customHeight="1" thickBot="1">
      <c r="A7" s="240"/>
      <c r="B7" s="241" t="s">
        <v>56</v>
      </c>
      <c r="C7" s="242"/>
    </row>
    <row r="8" spans="1:3" s="366" customFormat="1" ht="12" customHeight="1" thickBot="1">
      <c r="A8" s="205" t="s">
        <v>17</v>
      </c>
      <c r="B8" s="243" t="s">
        <v>473</v>
      </c>
      <c r="C8" s="308">
        <f>SUM(C9:C18)</f>
        <v>0</v>
      </c>
    </row>
    <row r="9" spans="1:3" s="366" customFormat="1" ht="12" customHeight="1">
      <c r="A9" s="430" t="s">
        <v>99</v>
      </c>
      <c r="B9" s="9" t="s">
        <v>291</v>
      </c>
      <c r="C9" s="355"/>
    </row>
    <row r="10" spans="1:3" s="366" customFormat="1" ht="12" customHeight="1">
      <c r="A10" s="431" t="s">
        <v>100</v>
      </c>
      <c r="B10" s="7" t="s">
        <v>292</v>
      </c>
      <c r="C10" s="306"/>
    </row>
    <row r="11" spans="1:3" s="366" customFormat="1" ht="12" customHeight="1">
      <c r="A11" s="431" t="s">
        <v>101</v>
      </c>
      <c r="B11" s="7" t="s">
        <v>293</v>
      </c>
      <c r="C11" s="306"/>
    </row>
    <row r="12" spans="1:3" s="366" customFormat="1" ht="12" customHeight="1">
      <c r="A12" s="431" t="s">
        <v>102</v>
      </c>
      <c r="B12" s="7" t="s">
        <v>294</v>
      </c>
      <c r="C12" s="306"/>
    </row>
    <row r="13" spans="1:3" s="366" customFormat="1" ht="12" customHeight="1">
      <c r="A13" s="431" t="s">
        <v>144</v>
      </c>
      <c r="B13" s="7" t="s">
        <v>295</v>
      </c>
      <c r="C13" s="306"/>
    </row>
    <row r="14" spans="1:3" s="366" customFormat="1" ht="12" customHeight="1">
      <c r="A14" s="431" t="s">
        <v>103</v>
      </c>
      <c r="B14" s="7" t="s">
        <v>474</v>
      </c>
      <c r="C14" s="306"/>
    </row>
    <row r="15" spans="1:3" s="366" customFormat="1" ht="12" customHeight="1">
      <c r="A15" s="431" t="s">
        <v>104</v>
      </c>
      <c r="B15" s="6" t="s">
        <v>475</v>
      </c>
      <c r="C15" s="306"/>
    </row>
    <row r="16" spans="1:3" s="366" customFormat="1" ht="12" customHeight="1">
      <c r="A16" s="431" t="s">
        <v>114</v>
      </c>
      <c r="B16" s="7" t="s">
        <v>298</v>
      </c>
      <c r="C16" s="356"/>
    </row>
    <row r="17" spans="1:3" s="440" customFormat="1" ht="12" customHeight="1">
      <c r="A17" s="431" t="s">
        <v>115</v>
      </c>
      <c r="B17" s="7" t="s">
        <v>299</v>
      </c>
      <c r="C17" s="306"/>
    </row>
    <row r="18" spans="1:3" s="440" customFormat="1" ht="12" customHeight="1" thickBot="1">
      <c r="A18" s="431" t="s">
        <v>116</v>
      </c>
      <c r="B18" s="6" t="s">
        <v>300</v>
      </c>
      <c r="C18" s="307"/>
    </row>
    <row r="19" spans="1:3" s="366" customFormat="1" ht="12" customHeight="1" thickBot="1">
      <c r="A19" s="205" t="s">
        <v>18</v>
      </c>
      <c r="B19" s="243" t="s">
        <v>476</v>
      </c>
      <c r="C19" s="308">
        <f>SUM(C20:C22)</f>
        <v>0</v>
      </c>
    </row>
    <row r="20" spans="1:3" s="440" customFormat="1" ht="12" customHeight="1">
      <c r="A20" s="431" t="s">
        <v>105</v>
      </c>
      <c r="B20" s="8" t="s">
        <v>266</v>
      </c>
      <c r="C20" s="306"/>
    </row>
    <row r="21" spans="1:3" s="440" customFormat="1" ht="12" customHeight="1">
      <c r="A21" s="431" t="s">
        <v>106</v>
      </c>
      <c r="B21" s="7" t="s">
        <v>477</v>
      </c>
      <c r="C21" s="306"/>
    </row>
    <row r="22" spans="1:3" s="440" customFormat="1" ht="12" customHeight="1">
      <c r="A22" s="431" t="s">
        <v>107</v>
      </c>
      <c r="B22" s="7" t="s">
        <v>478</v>
      </c>
      <c r="C22" s="306"/>
    </row>
    <row r="23" spans="1:3" s="440" customFormat="1" ht="12" customHeight="1" thickBot="1">
      <c r="A23" s="431" t="s">
        <v>108</v>
      </c>
      <c r="B23" s="7" t="s">
        <v>2</v>
      </c>
      <c r="C23" s="306"/>
    </row>
    <row r="24" spans="1:3" s="440" customFormat="1" ht="12" customHeight="1" thickBot="1">
      <c r="A24" s="213" t="s">
        <v>19</v>
      </c>
      <c r="B24" s="125" t="s">
        <v>170</v>
      </c>
      <c r="C24" s="335"/>
    </row>
    <row r="25" spans="1:3" s="440" customFormat="1" ht="12" customHeight="1" thickBot="1">
      <c r="A25" s="213" t="s">
        <v>20</v>
      </c>
      <c r="B25" s="125" t="s">
        <v>479</v>
      </c>
      <c r="C25" s="308">
        <f>+C26+C27</f>
        <v>0</v>
      </c>
    </row>
    <row r="26" spans="1:3" s="440" customFormat="1" ht="12" customHeight="1">
      <c r="A26" s="432" t="s">
        <v>276</v>
      </c>
      <c r="B26" s="433" t="s">
        <v>477</v>
      </c>
      <c r="C26" s="70"/>
    </row>
    <row r="27" spans="1:3" s="440" customFormat="1" ht="12" customHeight="1">
      <c r="A27" s="432" t="s">
        <v>279</v>
      </c>
      <c r="B27" s="434" t="s">
        <v>480</v>
      </c>
      <c r="C27" s="309"/>
    </row>
    <row r="28" spans="1:3" s="440" customFormat="1" ht="12" customHeight="1" thickBot="1">
      <c r="A28" s="431" t="s">
        <v>280</v>
      </c>
      <c r="B28" s="435" t="s">
        <v>481</v>
      </c>
      <c r="C28" s="77"/>
    </row>
    <row r="29" spans="1:3" s="440" customFormat="1" ht="12" customHeight="1" thickBot="1">
      <c r="A29" s="213" t="s">
        <v>21</v>
      </c>
      <c r="B29" s="125" t="s">
        <v>482</v>
      </c>
      <c r="C29" s="308">
        <f>+C30+C31+C32</f>
        <v>0</v>
      </c>
    </row>
    <row r="30" spans="1:3" s="440" customFormat="1" ht="12" customHeight="1">
      <c r="A30" s="432" t="s">
        <v>92</v>
      </c>
      <c r="B30" s="433" t="s">
        <v>305</v>
      </c>
      <c r="C30" s="70"/>
    </row>
    <row r="31" spans="1:3" s="440" customFormat="1" ht="12" customHeight="1">
      <c r="A31" s="432" t="s">
        <v>93</v>
      </c>
      <c r="B31" s="434" t="s">
        <v>306</v>
      </c>
      <c r="C31" s="309"/>
    </row>
    <row r="32" spans="1:3" s="440" customFormat="1" ht="12" customHeight="1" thickBot="1">
      <c r="A32" s="431" t="s">
        <v>94</v>
      </c>
      <c r="B32" s="141" t="s">
        <v>307</v>
      </c>
      <c r="C32" s="77"/>
    </row>
    <row r="33" spans="1:3" s="366" customFormat="1" ht="12" customHeight="1" thickBot="1">
      <c r="A33" s="213" t="s">
        <v>22</v>
      </c>
      <c r="B33" s="125" t="s">
        <v>420</v>
      </c>
      <c r="C33" s="335"/>
    </row>
    <row r="34" spans="1:3" s="366" customFormat="1" ht="12" customHeight="1" thickBot="1">
      <c r="A34" s="213" t="s">
        <v>23</v>
      </c>
      <c r="B34" s="125" t="s">
        <v>483</v>
      </c>
      <c r="C34" s="357"/>
    </row>
    <row r="35" spans="1:3" s="366" customFormat="1" ht="12" customHeight="1" thickBot="1">
      <c r="A35" s="205" t="s">
        <v>24</v>
      </c>
      <c r="B35" s="125" t="s">
        <v>484</v>
      </c>
      <c r="C35" s="358">
        <f>+C8+C19+C24+C25+C29+C33+C34</f>
        <v>0</v>
      </c>
    </row>
    <row r="36" spans="1:3" s="366" customFormat="1" ht="12" customHeight="1" thickBot="1">
      <c r="A36" s="244" t="s">
        <v>25</v>
      </c>
      <c r="B36" s="125" t="s">
        <v>485</v>
      </c>
      <c r="C36" s="358">
        <f>+C37+C38+C39</f>
        <v>215631</v>
      </c>
    </row>
    <row r="37" spans="1:3" s="366" customFormat="1" ht="12" customHeight="1">
      <c r="A37" s="432" t="s">
        <v>486</v>
      </c>
      <c r="B37" s="433" t="s">
        <v>237</v>
      </c>
      <c r="C37" s="70"/>
    </row>
    <row r="38" spans="1:3" s="366" customFormat="1" ht="12" customHeight="1">
      <c r="A38" s="432" t="s">
        <v>487</v>
      </c>
      <c r="B38" s="434" t="s">
        <v>3</v>
      </c>
      <c r="C38" s="309"/>
    </row>
    <row r="39" spans="1:3" s="440" customFormat="1" ht="12" customHeight="1" thickBot="1">
      <c r="A39" s="431" t="s">
        <v>488</v>
      </c>
      <c r="B39" s="141" t="s">
        <v>489</v>
      </c>
      <c r="C39" s="77">
        <v>215631</v>
      </c>
    </row>
    <row r="40" spans="1:3" s="440" customFormat="1" ht="15" customHeight="1" thickBot="1">
      <c r="A40" s="244" t="s">
        <v>26</v>
      </c>
      <c r="B40" s="245" t="s">
        <v>490</v>
      </c>
      <c r="C40" s="361">
        <f>+C35+C36</f>
        <v>215631</v>
      </c>
    </row>
    <row r="41" spans="1:3" s="440" customFormat="1" ht="15" customHeight="1">
      <c r="A41" s="246"/>
      <c r="B41" s="247"/>
      <c r="C41" s="359"/>
    </row>
    <row r="42" spans="1:3" ht="13.5" thickBot="1">
      <c r="A42" s="248"/>
      <c r="B42" s="249"/>
      <c r="C42" s="360"/>
    </row>
    <row r="43" spans="1:3" s="439" customFormat="1" ht="16.5" customHeight="1" thickBot="1">
      <c r="A43" s="250"/>
      <c r="B43" s="251" t="s">
        <v>58</v>
      </c>
      <c r="C43" s="361"/>
    </row>
    <row r="44" spans="1:3" s="441" customFormat="1" ht="12" customHeight="1" thickBot="1">
      <c r="A44" s="213" t="s">
        <v>17</v>
      </c>
      <c r="B44" s="125" t="s">
        <v>491</v>
      </c>
      <c r="C44" s="308">
        <f>SUM(C45:C49)</f>
        <v>215631</v>
      </c>
    </row>
    <row r="45" spans="1:3" ht="12" customHeight="1">
      <c r="A45" s="431" t="s">
        <v>99</v>
      </c>
      <c r="B45" s="8" t="s">
        <v>47</v>
      </c>
      <c r="C45" s="70">
        <v>53100</v>
      </c>
    </row>
    <row r="46" spans="1:3" ht="12" customHeight="1">
      <c r="A46" s="431" t="s">
        <v>100</v>
      </c>
      <c r="B46" s="7" t="s">
        <v>179</v>
      </c>
      <c r="C46" s="73">
        <v>12655</v>
      </c>
    </row>
    <row r="47" spans="1:3" ht="12" customHeight="1">
      <c r="A47" s="431" t="s">
        <v>101</v>
      </c>
      <c r="B47" s="7" t="s">
        <v>136</v>
      </c>
      <c r="C47" s="73">
        <v>34593</v>
      </c>
    </row>
    <row r="48" spans="1:3" ht="12" customHeight="1">
      <c r="A48" s="431" t="s">
        <v>102</v>
      </c>
      <c r="B48" s="7" t="s">
        <v>180</v>
      </c>
      <c r="C48" s="73">
        <v>115283</v>
      </c>
    </row>
    <row r="49" spans="1:3" ht="12" customHeight="1" thickBot="1">
      <c r="A49" s="431" t="s">
        <v>144</v>
      </c>
      <c r="B49" s="7" t="s">
        <v>181</v>
      </c>
      <c r="C49" s="73"/>
    </row>
    <row r="50" spans="1:3" ht="12" customHeight="1" thickBot="1">
      <c r="A50" s="213" t="s">
        <v>18</v>
      </c>
      <c r="B50" s="125" t="s">
        <v>492</v>
      </c>
      <c r="C50" s="308">
        <f>SUM(C51:C53)</f>
        <v>0</v>
      </c>
    </row>
    <row r="51" spans="1:3" s="441" customFormat="1" ht="12" customHeight="1">
      <c r="A51" s="431" t="s">
        <v>105</v>
      </c>
      <c r="B51" s="8" t="s">
        <v>227</v>
      </c>
      <c r="C51" s="70"/>
    </row>
    <row r="52" spans="1:3" ht="12" customHeight="1">
      <c r="A52" s="431" t="s">
        <v>106</v>
      </c>
      <c r="B52" s="7" t="s">
        <v>183</v>
      </c>
      <c r="C52" s="73"/>
    </row>
    <row r="53" spans="1:3" ht="12" customHeight="1">
      <c r="A53" s="431" t="s">
        <v>107</v>
      </c>
      <c r="B53" s="7" t="s">
        <v>59</v>
      </c>
      <c r="C53" s="73"/>
    </row>
    <row r="54" spans="1:3" ht="12" customHeight="1" thickBot="1">
      <c r="A54" s="431" t="s">
        <v>108</v>
      </c>
      <c r="B54" s="7" t="s">
        <v>4</v>
      </c>
      <c r="C54" s="73"/>
    </row>
    <row r="55" spans="1:3" ht="15" customHeight="1" thickBot="1">
      <c r="A55" s="213" t="s">
        <v>19</v>
      </c>
      <c r="B55" s="252" t="s">
        <v>493</v>
      </c>
      <c r="C55" s="362">
        <f>+C44+C50</f>
        <v>215631</v>
      </c>
    </row>
    <row r="56" ht="13.5" thickBot="1">
      <c r="C56" s="363"/>
    </row>
    <row r="57" spans="1:3" ht="15" customHeight="1" thickBot="1">
      <c r="A57" s="255" t="s">
        <v>203</v>
      </c>
      <c r="B57" s="256"/>
      <c r="C57" s="122">
        <v>22</v>
      </c>
    </row>
    <row r="58" spans="1:3" ht="14.25" customHeight="1" thickBot="1">
      <c r="A58" s="255" t="s">
        <v>204</v>
      </c>
      <c r="B58" s="256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7">
      <selection activeCell="C11" sqref="C1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36" t="s">
        <v>545</v>
      </c>
    </row>
    <row r="2" spans="1:3" s="437" customFormat="1" ht="25.5" customHeight="1">
      <c r="A2" s="388" t="s">
        <v>201</v>
      </c>
      <c r="B2" s="349" t="s">
        <v>472</v>
      </c>
      <c r="C2" s="364" t="s">
        <v>62</v>
      </c>
    </row>
    <row r="3" spans="1:3" s="437" customFormat="1" ht="24.75" thickBot="1">
      <c r="A3" s="429" t="s">
        <v>200</v>
      </c>
      <c r="B3" s="350" t="s">
        <v>497</v>
      </c>
      <c r="C3" s="365" t="s">
        <v>63</v>
      </c>
    </row>
    <row r="4" spans="1:3" s="43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239" t="s">
        <v>55</v>
      </c>
    </row>
    <row r="6" spans="1:3" s="439" customFormat="1" ht="12.75" customHeight="1" thickBot="1">
      <c r="A6" s="205">
        <v>1</v>
      </c>
      <c r="B6" s="206">
        <v>2</v>
      </c>
      <c r="C6" s="207">
        <v>3</v>
      </c>
    </row>
    <row r="7" spans="1:3" s="439" customFormat="1" ht="15.75" customHeight="1" thickBot="1">
      <c r="A7" s="240"/>
      <c r="B7" s="241" t="s">
        <v>56</v>
      </c>
      <c r="C7" s="242"/>
    </row>
    <row r="8" spans="1:3" s="366" customFormat="1" ht="12" customHeight="1" thickBot="1">
      <c r="A8" s="205" t="s">
        <v>17</v>
      </c>
      <c r="B8" s="243" t="s">
        <v>473</v>
      </c>
      <c r="C8" s="308">
        <f>SUM(C9:C18)</f>
        <v>0</v>
      </c>
    </row>
    <row r="9" spans="1:3" s="366" customFormat="1" ht="12" customHeight="1">
      <c r="A9" s="430" t="s">
        <v>99</v>
      </c>
      <c r="B9" s="9" t="s">
        <v>291</v>
      </c>
      <c r="C9" s="355"/>
    </row>
    <row r="10" spans="1:3" s="366" customFormat="1" ht="12" customHeight="1">
      <c r="A10" s="431" t="s">
        <v>100</v>
      </c>
      <c r="B10" s="7" t="s">
        <v>292</v>
      </c>
      <c r="C10" s="306"/>
    </row>
    <row r="11" spans="1:3" s="366" customFormat="1" ht="12" customHeight="1">
      <c r="A11" s="431" t="s">
        <v>101</v>
      </c>
      <c r="B11" s="7" t="s">
        <v>293</v>
      </c>
      <c r="C11" s="306"/>
    </row>
    <row r="12" spans="1:3" s="366" customFormat="1" ht="12" customHeight="1">
      <c r="A12" s="431" t="s">
        <v>102</v>
      </c>
      <c r="B12" s="7" t="s">
        <v>294</v>
      </c>
      <c r="C12" s="306"/>
    </row>
    <row r="13" spans="1:3" s="366" customFormat="1" ht="12" customHeight="1">
      <c r="A13" s="431" t="s">
        <v>144</v>
      </c>
      <c r="B13" s="7" t="s">
        <v>295</v>
      </c>
      <c r="C13" s="306"/>
    </row>
    <row r="14" spans="1:3" s="366" customFormat="1" ht="12" customHeight="1">
      <c r="A14" s="431" t="s">
        <v>103</v>
      </c>
      <c r="B14" s="7" t="s">
        <v>474</v>
      </c>
      <c r="C14" s="306"/>
    </row>
    <row r="15" spans="1:3" s="366" customFormat="1" ht="12" customHeight="1">
      <c r="A15" s="431" t="s">
        <v>104</v>
      </c>
      <c r="B15" s="6" t="s">
        <v>475</v>
      </c>
      <c r="C15" s="306"/>
    </row>
    <row r="16" spans="1:3" s="366" customFormat="1" ht="12" customHeight="1">
      <c r="A16" s="431" t="s">
        <v>114</v>
      </c>
      <c r="B16" s="7" t="s">
        <v>298</v>
      </c>
      <c r="C16" s="356"/>
    </row>
    <row r="17" spans="1:3" s="440" customFormat="1" ht="12" customHeight="1">
      <c r="A17" s="431" t="s">
        <v>115</v>
      </c>
      <c r="B17" s="7" t="s">
        <v>299</v>
      </c>
      <c r="C17" s="306"/>
    </row>
    <row r="18" spans="1:3" s="440" customFormat="1" ht="12" customHeight="1" thickBot="1">
      <c r="A18" s="431" t="s">
        <v>116</v>
      </c>
      <c r="B18" s="6" t="s">
        <v>300</v>
      </c>
      <c r="C18" s="307"/>
    </row>
    <row r="19" spans="1:3" s="366" customFormat="1" ht="12" customHeight="1" thickBot="1">
      <c r="A19" s="205" t="s">
        <v>18</v>
      </c>
      <c r="B19" s="243" t="s">
        <v>476</v>
      </c>
      <c r="C19" s="308">
        <f>SUM(C20:C22)</f>
        <v>0</v>
      </c>
    </row>
    <row r="20" spans="1:3" s="440" customFormat="1" ht="12" customHeight="1">
      <c r="A20" s="431" t="s">
        <v>105</v>
      </c>
      <c r="B20" s="8" t="s">
        <v>266</v>
      </c>
      <c r="C20" s="306"/>
    </row>
    <row r="21" spans="1:3" s="440" customFormat="1" ht="12" customHeight="1">
      <c r="A21" s="431" t="s">
        <v>106</v>
      </c>
      <c r="B21" s="7" t="s">
        <v>477</v>
      </c>
      <c r="C21" s="306"/>
    </row>
    <row r="22" spans="1:3" s="440" customFormat="1" ht="12" customHeight="1">
      <c r="A22" s="431" t="s">
        <v>107</v>
      </c>
      <c r="B22" s="7" t="s">
        <v>478</v>
      </c>
      <c r="C22" s="306"/>
    </row>
    <row r="23" spans="1:3" s="440" customFormat="1" ht="12" customHeight="1" thickBot="1">
      <c r="A23" s="431" t="s">
        <v>108</v>
      </c>
      <c r="B23" s="7" t="s">
        <v>2</v>
      </c>
      <c r="C23" s="306"/>
    </row>
    <row r="24" spans="1:3" s="440" customFormat="1" ht="12" customHeight="1" thickBot="1">
      <c r="A24" s="213" t="s">
        <v>19</v>
      </c>
      <c r="B24" s="125" t="s">
        <v>170</v>
      </c>
      <c r="C24" s="335"/>
    </row>
    <row r="25" spans="1:3" s="440" customFormat="1" ht="12" customHeight="1" thickBot="1">
      <c r="A25" s="213" t="s">
        <v>20</v>
      </c>
      <c r="B25" s="125" t="s">
        <v>479</v>
      </c>
      <c r="C25" s="308">
        <f>+C26+C27</f>
        <v>0</v>
      </c>
    </row>
    <row r="26" spans="1:3" s="440" customFormat="1" ht="12" customHeight="1">
      <c r="A26" s="432" t="s">
        <v>276</v>
      </c>
      <c r="B26" s="433" t="s">
        <v>477</v>
      </c>
      <c r="C26" s="70"/>
    </row>
    <row r="27" spans="1:3" s="440" customFormat="1" ht="12" customHeight="1">
      <c r="A27" s="432" t="s">
        <v>279</v>
      </c>
      <c r="B27" s="434" t="s">
        <v>480</v>
      </c>
      <c r="C27" s="309"/>
    </row>
    <row r="28" spans="1:3" s="440" customFormat="1" ht="12" customHeight="1" thickBot="1">
      <c r="A28" s="431" t="s">
        <v>280</v>
      </c>
      <c r="B28" s="435" t="s">
        <v>481</v>
      </c>
      <c r="C28" s="77"/>
    </row>
    <row r="29" spans="1:3" s="440" customFormat="1" ht="12" customHeight="1" thickBot="1">
      <c r="A29" s="213" t="s">
        <v>21</v>
      </c>
      <c r="B29" s="125" t="s">
        <v>482</v>
      </c>
      <c r="C29" s="308">
        <f>+C30+C31+C32</f>
        <v>0</v>
      </c>
    </row>
    <row r="30" spans="1:3" s="440" customFormat="1" ht="12" customHeight="1">
      <c r="A30" s="432" t="s">
        <v>92</v>
      </c>
      <c r="B30" s="433" t="s">
        <v>305</v>
      </c>
      <c r="C30" s="70"/>
    </row>
    <row r="31" spans="1:3" s="440" customFormat="1" ht="12" customHeight="1">
      <c r="A31" s="432" t="s">
        <v>93</v>
      </c>
      <c r="B31" s="434" t="s">
        <v>306</v>
      </c>
      <c r="C31" s="309"/>
    </row>
    <row r="32" spans="1:3" s="440" customFormat="1" ht="12" customHeight="1" thickBot="1">
      <c r="A32" s="431" t="s">
        <v>94</v>
      </c>
      <c r="B32" s="141" t="s">
        <v>307</v>
      </c>
      <c r="C32" s="77"/>
    </row>
    <row r="33" spans="1:3" s="366" customFormat="1" ht="12" customHeight="1" thickBot="1">
      <c r="A33" s="213" t="s">
        <v>22</v>
      </c>
      <c r="B33" s="125" t="s">
        <v>420</v>
      </c>
      <c r="C33" s="335"/>
    </row>
    <row r="34" spans="1:3" s="366" customFormat="1" ht="12" customHeight="1" thickBot="1">
      <c r="A34" s="213" t="s">
        <v>23</v>
      </c>
      <c r="B34" s="125" t="s">
        <v>483</v>
      </c>
      <c r="C34" s="357"/>
    </row>
    <row r="35" spans="1:3" s="366" customFormat="1" ht="12" customHeight="1" thickBot="1">
      <c r="A35" s="205" t="s">
        <v>24</v>
      </c>
      <c r="B35" s="125" t="s">
        <v>484</v>
      </c>
      <c r="C35" s="358">
        <f>+C8+C19+C24+C25+C29+C33+C34</f>
        <v>0</v>
      </c>
    </row>
    <row r="36" spans="1:3" s="366" customFormat="1" ht="12" customHeight="1" thickBot="1">
      <c r="A36" s="244" t="s">
        <v>25</v>
      </c>
      <c r="B36" s="125" t="s">
        <v>485</v>
      </c>
      <c r="C36" s="358">
        <f>+C37+C38+C39</f>
        <v>0</v>
      </c>
    </row>
    <row r="37" spans="1:3" s="366" customFormat="1" ht="12" customHeight="1">
      <c r="A37" s="432" t="s">
        <v>486</v>
      </c>
      <c r="B37" s="433" t="s">
        <v>237</v>
      </c>
      <c r="C37" s="70"/>
    </row>
    <row r="38" spans="1:3" s="366" customFormat="1" ht="12" customHeight="1">
      <c r="A38" s="432" t="s">
        <v>487</v>
      </c>
      <c r="B38" s="434" t="s">
        <v>3</v>
      </c>
      <c r="C38" s="309"/>
    </row>
    <row r="39" spans="1:3" s="440" customFormat="1" ht="12" customHeight="1" thickBot="1">
      <c r="A39" s="431" t="s">
        <v>488</v>
      </c>
      <c r="B39" s="141" t="s">
        <v>489</v>
      </c>
      <c r="C39" s="77"/>
    </row>
    <row r="40" spans="1:3" s="440" customFormat="1" ht="15" customHeight="1" thickBot="1">
      <c r="A40" s="244" t="s">
        <v>26</v>
      </c>
      <c r="B40" s="245" t="s">
        <v>490</v>
      </c>
      <c r="C40" s="361">
        <f>+C35+C36</f>
        <v>0</v>
      </c>
    </row>
    <row r="41" spans="1:3" s="440" customFormat="1" ht="15" customHeight="1">
      <c r="A41" s="246"/>
      <c r="B41" s="247"/>
      <c r="C41" s="359"/>
    </row>
    <row r="42" spans="1:3" ht="13.5" thickBot="1">
      <c r="A42" s="248"/>
      <c r="B42" s="249"/>
      <c r="C42" s="360"/>
    </row>
    <row r="43" spans="1:3" s="439" customFormat="1" ht="16.5" customHeight="1" thickBot="1">
      <c r="A43" s="250"/>
      <c r="B43" s="251" t="s">
        <v>58</v>
      </c>
      <c r="C43" s="361"/>
    </row>
    <row r="44" spans="1:3" s="441" customFormat="1" ht="12" customHeight="1" thickBot="1">
      <c r="A44" s="213" t="s">
        <v>17</v>
      </c>
      <c r="B44" s="125" t="s">
        <v>491</v>
      </c>
      <c r="C44" s="308">
        <f>SUM(C45:C49)</f>
        <v>0</v>
      </c>
    </row>
    <row r="45" spans="1:3" ht="12" customHeight="1">
      <c r="A45" s="431" t="s">
        <v>99</v>
      </c>
      <c r="B45" s="8" t="s">
        <v>47</v>
      </c>
      <c r="C45" s="70"/>
    </row>
    <row r="46" spans="1:3" ht="12" customHeight="1">
      <c r="A46" s="431" t="s">
        <v>100</v>
      </c>
      <c r="B46" s="7" t="s">
        <v>179</v>
      </c>
      <c r="C46" s="73"/>
    </row>
    <row r="47" spans="1:3" ht="12" customHeight="1">
      <c r="A47" s="431" t="s">
        <v>101</v>
      </c>
      <c r="B47" s="7" t="s">
        <v>136</v>
      </c>
      <c r="C47" s="73"/>
    </row>
    <row r="48" spans="1:3" ht="12" customHeight="1">
      <c r="A48" s="431" t="s">
        <v>102</v>
      </c>
      <c r="B48" s="7" t="s">
        <v>180</v>
      </c>
      <c r="C48" s="73"/>
    </row>
    <row r="49" spans="1:3" ht="12" customHeight="1" thickBot="1">
      <c r="A49" s="431" t="s">
        <v>144</v>
      </c>
      <c r="B49" s="7" t="s">
        <v>181</v>
      </c>
      <c r="C49" s="73"/>
    </row>
    <row r="50" spans="1:3" ht="12" customHeight="1" thickBot="1">
      <c r="A50" s="213" t="s">
        <v>18</v>
      </c>
      <c r="B50" s="125" t="s">
        <v>492</v>
      </c>
      <c r="C50" s="308">
        <f>SUM(C51:C53)</f>
        <v>0</v>
      </c>
    </row>
    <row r="51" spans="1:3" s="441" customFormat="1" ht="12" customHeight="1">
      <c r="A51" s="431" t="s">
        <v>105</v>
      </c>
      <c r="B51" s="8" t="s">
        <v>227</v>
      </c>
      <c r="C51" s="70"/>
    </row>
    <row r="52" spans="1:3" ht="12" customHeight="1">
      <c r="A52" s="431" t="s">
        <v>106</v>
      </c>
      <c r="B52" s="7" t="s">
        <v>183</v>
      </c>
      <c r="C52" s="73"/>
    </row>
    <row r="53" spans="1:3" ht="12" customHeight="1">
      <c r="A53" s="431" t="s">
        <v>107</v>
      </c>
      <c r="B53" s="7" t="s">
        <v>59</v>
      </c>
      <c r="C53" s="73"/>
    </row>
    <row r="54" spans="1:3" ht="12" customHeight="1" thickBot="1">
      <c r="A54" s="431" t="s">
        <v>108</v>
      </c>
      <c r="B54" s="7" t="s">
        <v>4</v>
      </c>
      <c r="C54" s="73"/>
    </row>
    <row r="55" spans="1:3" ht="15" customHeight="1" thickBot="1">
      <c r="A55" s="213" t="s">
        <v>19</v>
      </c>
      <c r="B55" s="252" t="s">
        <v>493</v>
      </c>
      <c r="C55" s="362">
        <f>+C44+C50</f>
        <v>0</v>
      </c>
    </row>
    <row r="56" ht="13.5" thickBot="1">
      <c r="C56" s="363"/>
    </row>
    <row r="57" spans="1:3" ht="15" customHeight="1" thickBot="1">
      <c r="A57" s="255" t="s">
        <v>203</v>
      </c>
      <c r="B57" s="256"/>
      <c r="C57" s="122"/>
    </row>
    <row r="58" spans="1:3" ht="14.25" customHeight="1" thickBot="1">
      <c r="A58" s="255" t="s">
        <v>204</v>
      </c>
      <c r="B58" s="256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C11" sqref="C1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36" t="s">
        <v>546</v>
      </c>
    </row>
    <row r="2" spans="1:3" s="437" customFormat="1" ht="25.5" customHeight="1">
      <c r="A2" s="388" t="s">
        <v>201</v>
      </c>
      <c r="B2" s="349" t="s">
        <v>472</v>
      </c>
      <c r="C2" s="364" t="s">
        <v>62</v>
      </c>
    </row>
    <row r="3" spans="1:3" s="437" customFormat="1" ht="24.75" thickBot="1">
      <c r="A3" s="429" t="s">
        <v>200</v>
      </c>
      <c r="B3" s="350" t="s">
        <v>498</v>
      </c>
      <c r="C3" s="365" t="s">
        <v>512</v>
      </c>
    </row>
    <row r="4" spans="1:3" s="43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239" t="s">
        <v>55</v>
      </c>
    </row>
    <row r="6" spans="1:3" s="439" customFormat="1" ht="12.75" customHeight="1" thickBot="1">
      <c r="A6" s="205">
        <v>1</v>
      </c>
      <c r="B6" s="206">
        <v>2</v>
      </c>
      <c r="C6" s="207">
        <v>3</v>
      </c>
    </row>
    <row r="7" spans="1:3" s="439" customFormat="1" ht="15.75" customHeight="1" thickBot="1">
      <c r="A7" s="240"/>
      <c r="B7" s="241" t="s">
        <v>56</v>
      </c>
      <c r="C7" s="242"/>
    </row>
    <row r="8" spans="1:3" s="366" customFormat="1" ht="12" customHeight="1" thickBot="1">
      <c r="A8" s="205" t="s">
        <v>17</v>
      </c>
      <c r="B8" s="243" t="s">
        <v>473</v>
      </c>
      <c r="C8" s="308">
        <f>SUM(C9:C18)</f>
        <v>0</v>
      </c>
    </row>
    <row r="9" spans="1:3" s="366" customFormat="1" ht="12" customHeight="1">
      <c r="A9" s="430" t="s">
        <v>99</v>
      </c>
      <c r="B9" s="9" t="s">
        <v>291</v>
      </c>
      <c r="C9" s="355"/>
    </row>
    <row r="10" spans="1:3" s="366" customFormat="1" ht="12" customHeight="1">
      <c r="A10" s="431" t="s">
        <v>100</v>
      </c>
      <c r="B10" s="7" t="s">
        <v>292</v>
      </c>
      <c r="C10" s="306"/>
    </row>
    <row r="11" spans="1:3" s="366" customFormat="1" ht="12" customHeight="1">
      <c r="A11" s="431" t="s">
        <v>101</v>
      </c>
      <c r="B11" s="7" t="s">
        <v>293</v>
      </c>
      <c r="C11" s="306"/>
    </row>
    <row r="12" spans="1:3" s="366" customFormat="1" ht="12" customHeight="1">
      <c r="A12" s="431" t="s">
        <v>102</v>
      </c>
      <c r="B12" s="7" t="s">
        <v>294</v>
      </c>
      <c r="C12" s="306"/>
    </row>
    <row r="13" spans="1:3" s="366" customFormat="1" ht="12" customHeight="1">
      <c r="A13" s="431" t="s">
        <v>144</v>
      </c>
      <c r="B13" s="7" t="s">
        <v>295</v>
      </c>
      <c r="C13" s="306"/>
    </row>
    <row r="14" spans="1:3" s="366" customFormat="1" ht="12" customHeight="1">
      <c r="A14" s="431" t="s">
        <v>103</v>
      </c>
      <c r="B14" s="7" t="s">
        <v>474</v>
      </c>
      <c r="C14" s="306"/>
    </row>
    <row r="15" spans="1:3" s="366" customFormat="1" ht="12" customHeight="1">
      <c r="A15" s="431" t="s">
        <v>104</v>
      </c>
      <c r="B15" s="6" t="s">
        <v>475</v>
      </c>
      <c r="C15" s="306"/>
    </row>
    <row r="16" spans="1:3" s="366" customFormat="1" ht="12" customHeight="1">
      <c r="A16" s="431" t="s">
        <v>114</v>
      </c>
      <c r="B16" s="7" t="s">
        <v>298</v>
      </c>
      <c r="C16" s="356"/>
    </row>
    <row r="17" spans="1:3" s="440" customFormat="1" ht="12" customHeight="1">
      <c r="A17" s="431" t="s">
        <v>115</v>
      </c>
      <c r="B17" s="7" t="s">
        <v>299</v>
      </c>
      <c r="C17" s="306"/>
    </row>
    <row r="18" spans="1:3" s="440" customFormat="1" ht="12" customHeight="1" thickBot="1">
      <c r="A18" s="431" t="s">
        <v>116</v>
      </c>
      <c r="B18" s="6" t="s">
        <v>300</v>
      </c>
      <c r="C18" s="307"/>
    </row>
    <row r="19" spans="1:3" s="366" customFormat="1" ht="12" customHeight="1" thickBot="1">
      <c r="A19" s="205" t="s">
        <v>18</v>
      </c>
      <c r="B19" s="243" t="s">
        <v>476</v>
      </c>
      <c r="C19" s="308">
        <f>SUM(C20:C22)</f>
        <v>0</v>
      </c>
    </row>
    <row r="20" spans="1:3" s="440" customFormat="1" ht="12" customHeight="1">
      <c r="A20" s="431" t="s">
        <v>105</v>
      </c>
      <c r="B20" s="8" t="s">
        <v>266</v>
      </c>
      <c r="C20" s="306"/>
    </row>
    <row r="21" spans="1:3" s="440" customFormat="1" ht="12" customHeight="1">
      <c r="A21" s="431" t="s">
        <v>106</v>
      </c>
      <c r="B21" s="7" t="s">
        <v>477</v>
      </c>
      <c r="C21" s="306"/>
    </row>
    <row r="22" spans="1:3" s="440" customFormat="1" ht="12" customHeight="1">
      <c r="A22" s="431" t="s">
        <v>107</v>
      </c>
      <c r="B22" s="7" t="s">
        <v>478</v>
      </c>
      <c r="C22" s="306"/>
    </row>
    <row r="23" spans="1:3" s="440" customFormat="1" ht="12" customHeight="1" thickBot="1">
      <c r="A23" s="431" t="s">
        <v>108</v>
      </c>
      <c r="B23" s="7" t="s">
        <v>2</v>
      </c>
      <c r="C23" s="306"/>
    </row>
    <row r="24" spans="1:3" s="440" customFormat="1" ht="12" customHeight="1" thickBot="1">
      <c r="A24" s="213" t="s">
        <v>19</v>
      </c>
      <c r="B24" s="125" t="s">
        <v>170</v>
      </c>
      <c r="C24" s="335"/>
    </row>
    <row r="25" spans="1:3" s="440" customFormat="1" ht="12" customHeight="1" thickBot="1">
      <c r="A25" s="213" t="s">
        <v>20</v>
      </c>
      <c r="B25" s="125" t="s">
        <v>479</v>
      </c>
      <c r="C25" s="308">
        <f>+C26+C27</f>
        <v>0</v>
      </c>
    </row>
    <row r="26" spans="1:3" s="440" customFormat="1" ht="12" customHeight="1">
      <c r="A26" s="432" t="s">
        <v>276</v>
      </c>
      <c r="B26" s="433" t="s">
        <v>477</v>
      </c>
      <c r="C26" s="70"/>
    </row>
    <row r="27" spans="1:3" s="440" customFormat="1" ht="12" customHeight="1">
      <c r="A27" s="432" t="s">
        <v>279</v>
      </c>
      <c r="B27" s="434" t="s">
        <v>480</v>
      </c>
      <c r="C27" s="309"/>
    </row>
    <row r="28" spans="1:3" s="440" customFormat="1" ht="12" customHeight="1" thickBot="1">
      <c r="A28" s="431" t="s">
        <v>280</v>
      </c>
      <c r="B28" s="435" t="s">
        <v>481</v>
      </c>
      <c r="C28" s="77"/>
    </row>
    <row r="29" spans="1:3" s="440" customFormat="1" ht="12" customHeight="1" thickBot="1">
      <c r="A29" s="213" t="s">
        <v>21</v>
      </c>
      <c r="B29" s="125" t="s">
        <v>482</v>
      </c>
      <c r="C29" s="308">
        <f>+C30+C31+C32</f>
        <v>0</v>
      </c>
    </row>
    <row r="30" spans="1:3" s="440" customFormat="1" ht="12" customHeight="1">
      <c r="A30" s="432" t="s">
        <v>92</v>
      </c>
      <c r="B30" s="433" t="s">
        <v>305</v>
      </c>
      <c r="C30" s="70"/>
    </row>
    <row r="31" spans="1:3" s="440" customFormat="1" ht="12" customHeight="1">
      <c r="A31" s="432" t="s">
        <v>93</v>
      </c>
      <c r="B31" s="434" t="s">
        <v>306</v>
      </c>
      <c r="C31" s="309"/>
    </row>
    <row r="32" spans="1:3" s="440" customFormat="1" ht="12" customHeight="1" thickBot="1">
      <c r="A32" s="431" t="s">
        <v>94</v>
      </c>
      <c r="B32" s="141" t="s">
        <v>307</v>
      </c>
      <c r="C32" s="77"/>
    </row>
    <row r="33" spans="1:3" s="366" customFormat="1" ht="12" customHeight="1" thickBot="1">
      <c r="A33" s="213" t="s">
        <v>22</v>
      </c>
      <c r="B33" s="125" t="s">
        <v>420</v>
      </c>
      <c r="C33" s="335"/>
    </row>
    <row r="34" spans="1:3" s="366" customFormat="1" ht="12" customHeight="1" thickBot="1">
      <c r="A34" s="213" t="s">
        <v>23</v>
      </c>
      <c r="B34" s="125" t="s">
        <v>483</v>
      </c>
      <c r="C34" s="357"/>
    </row>
    <row r="35" spans="1:3" s="366" customFormat="1" ht="12" customHeight="1" thickBot="1">
      <c r="A35" s="205" t="s">
        <v>24</v>
      </c>
      <c r="B35" s="125" t="s">
        <v>484</v>
      </c>
      <c r="C35" s="358">
        <f>+C8+C19+C24+C25+C29+C33+C34</f>
        <v>0</v>
      </c>
    </row>
    <row r="36" spans="1:3" s="366" customFormat="1" ht="12" customHeight="1" thickBot="1">
      <c r="A36" s="244" t="s">
        <v>25</v>
      </c>
      <c r="B36" s="125" t="s">
        <v>485</v>
      </c>
      <c r="C36" s="358">
        <f>+C37+C38+C39</f>
        <v>0</v>
      </c>
    </row>
    <row r="37" spans="1:3" s="366" customFormat="1" ht="12" customHeight="1">
      <c r="A37" s="432" t="s">
        <v>486</v>
      </c>
      <c r="B37" s="433" t="s">
        <v>237</v>
      </c>
      <c r="C37" s="70"/>
    </row>
    <row r="38" spans="1:3" s="366" customFormat="1" ht="12" customHeight="1">
      <c r="A38" s="432" t="s">
        <v>487</v>
      </c>
      <c r="B38" s="434" t="s">
        <v>3</v>
      </c>
      <c r="C38" s="309"/>
    </row>
    <row r="39" spans="1:3" s="440" customFormat="1" ht="12" customHeight="1" thickBot="1">
      <c r="A39" s="431" t="s">
        <v>488</v>
      </c>
      <c r="B39" s="141" t="s">
        <v>489</v>
      </c>
      <c r="C39" s="77"/>
    </row>
    <row r="40" spans="1:3" s="440" customFormat="1" ht="15" customHeight="1" thickBot="1">
      <c r="A40" s="244" t="s">
        <v>26</v>
      </c>
      <c r="B40" s="245" t="s">
        <v>490</v>
      </c>
      <c r="C40" s="361">
        <f>+C35+C36</f>
        <v>0</v>
      </c>
    </row>
    <row r="41" spans="1:3" s="440" customFormat="1" ht="15" customHeight="1">
      <c r="A41" s="246"/>
      <c r="B41" s="247"/>
      <c r="C41" s="359"/>
    </row>
    <row r="42" spans="1:3" ht="13.5" thickBot="1">
      <c r="A42" s="248"/>
      <c r="B42" s="249"/>
      <c r="C42" s="360"/>
    </row>
    <row r="43" spans="1:3" s="439" customFormat="1" ht="16.5" customHeight="1" thickBot="1">
      <c r="A43" s="250"/>
      <c r="B43" s="251" t="s">
        <v>58</v>
      </c>
      <c r="C43" s="361"/>
    </row>
    <row r="44" spans="1:3" s="441" customFormat="1" ht="12" customHeight="1" thickBot="1">
      <c r="A44" s="213" t="s">
        <v>17</v>
      </c>
      <c r="B44" s="125" t="s">
        <v>491</v>
      </c>
      <c r="C44" s="308">
        <f>SUM(C45:C49)</f>
        <v>0</v>
      </c>
    </row>
    <row r="45" spans="1:3" ht="12" customHeight="1">
      <c r="A45" s="431" t="s">
        <v>99</v>
      </c>
      <c r="B45" s="8" t="s">
        <v>47</v>
      </c>
      <c r="C45" s="70"/>
    </row>
    <row r="46" spans="1:3" ht="12" customHeight="1">
      <c r="A46" s="431" t="s">
        <v>100</v>
      </c>
      <c r="B46" s="7" t="s">
        <v>179</v>
      </c>
      <c r="C46" s="73"/>
    </row>
    <row r="47" spans="1:3" ht="12" customHeight="1">
      <c r="A47" s="431" t="s">
        <v>101</v>
      </c>
      <c r="B47" s="7" t="s">
        <v>136</v>
      </c>
      <c r="C47" s="73"/>
    </row>
    <row r="48" spans="1:3" ht="12" customHeight="1">
      <c r="A48" s="431" t="s">
        <v>102</v>
      </c>
      <c r="B48" s="7" t="s">
        <v>180</v>
      </c>
      <c r="C48" s="73"/>
    </row>
    <row r="49" spans="1:3" ht="12" customHeight="1" thickBot="1">
      <c r="A49" s="431" t="s">
        <v>144</v>
      </c>
      <c r="B49" s="7" t="s">
        <v>181</v>
      </c>
      <c r="C49" s="73"/>
    </row>
    <row r="50" spans="1:3" ht="12" customHeight="1" thickBot="1">
      <c r="A50" s="213" t="s">
        <v>18</v>
      </c>
      <c r="B50" s="125" t="s">
        <v>492</v>
      </c>
      <c r="C50" s="308">
        <f>SUM(C51:C53)</f>
        <v>0</v>
      </c>
    </row>
    <row r="51" spans="1:3" s="441" customFormat="1" ht="12" customHeight="1">
      <c r="A51" s="431" t="s">
        <v>105</v>
      </c>
      <c r="B51" s="8" t="s">
        <v>227</v>
      </c>
      <c r="C51" s="70"/>
    </row>
    <row r="52" spans="1:3" ht="12" customHeight="1">
      <c r="A52" s="431" t="s">
        <v>106</v>
      </c>
      <c r="B52" s="7" t="s">
        <v>183</v>
      </c>
      <c r="C52" s="73"/>
    </row>
    <row r="53" spans="1:3" ht="12" customHeight="1">
      <c r="A53" s="431" t="s">
        <v>107</v>
      </c>
      <c r="B53" s="7" t="s">
        <v>59</v>
      </c>
      <c r="C53" s="73"/>
    </row>
    <row r="54" spans="1:3" ht="12" customHeight="1" thickBot="1">
      <c r="A54" s="431" t="s">
        <v>108</v>
      </c>
      <c r="B54" s="7" t="s">
        <v>4</v>
      </c>
      <c r="C54" s="73"/>
    </row>
    <row r="55" spans="1:3" ht="15" customHeight="1" thickBot="1">
      <c r="A55" s="213" t="s">
        <v>19</v>
      </c>
      <c r="B55" s="252" t="s">
        <v>493</v>
      </c>
      <c r="C55" s="362">
        <f>+C44+C50</f>
        <v>0</v>
      </c>
    </row>
    <row r="56" ht="13.5" thickBot="1">
      <c r="C56" s="363"/>
    </row>
    <row r="57" spans="1:3" ht="15" customHeight="1" thickBot="1">
      <c r="A57" s="255" t="s">
        <v>203</v>
      </c>
      <c r="B57" s="256"/>
      <c r="C57" s="122"/>
    </row>
    <row r="58" spans="1:3" ht="14.25" customHeight="1" thickBot="1">
      <c r="A58" s="255" t="s">
        <v>204</v>
      </c>
      <c r="B58" s="256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1" sqref="C1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36" t="s">
        <v>547</v>
      </c>
    </row>
    <row r="2" spans="1:3" s="437" customFormat="1" ht="25.5" customHeight="1">
      <c r="A2" s="388" t="s">
        <v>201</v>
      </c>
      <c r="B2" s="349" t="s">
        <v>514</v>
      </c>
      <c r="C2" s="364" t="s">
        <v>63</v>
      </c>
    </row>
    <row r="3" spans="1:3" s="437" customFormat="1" ht="24.75" thickBot="1">
      <c r="A3" s="429" t="s">
        <v>200</v>
      </c>
      <c r="B3" s="350" t="s">
        <v>471</v>
      </c>
      <c r="C3" s="365" t="s">
        <v>52</v>
      </c>
    </row>
    <row r="4" spans="1:3" s="43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239" t="s">
        <v>55</v>
      </c>
    </row>
    <row r="6" spans="1:3" s="439" customFormat="1" ht="12.75" customHeight="1" thickBot="1">
      <c r="A6" s="205">
        <v>1</v>
      </c>
      <c r="B6" s="206">
        <v>2</v>
      </c>
      <c r="C6" s="207">
        <v>3</v>
      </c>
    </row>
    <row r="7" spans="1:3" s="439" customFormat="1" ht="15.75" customHeight="1" thickBot="1">
      <c r="A7" s="240"/>
      <c r="B7" s="241" t="s">
        <v>56</v>
      </c>
      <c r="C7" s="242"/>
    </row>
    <row r="8" spans="1:3" s="366" customFormat="1" ht="12" customHeight="1" thickBot="1">
      <c r="A8" s="205" t="s">
        <v>17</v>
      </c>
      <c r="B8" s="243" t="s">
        <v>473</v>
      </c>
      <c r="C8" s="308">
        <f>SUM(C9:C18)</f>
        <v>7903</v>
      </c>
    </row>
    <row r="9" spans="1:3" s="366" customFormat="1" ht="12" customHeight="1">
      <c r="A9" s="430" t="s">
        <v>99</v>
      </c>
      <c r="B9" s="9" t="s">
        <v>291</v>
      </c>
      <c r="C9" s="355"/>
    </row>
    <row r="10" spans="1:3" s="366" customFormat="1" ht="12" customHeight="1">
      <c r="A10" s="431" t="s">
        <v>100</v>
      </c>
      <c r="B10" s="7" t="s">
        <v>292</v>
      </c>
      <c r="C10" s="306"/>
    </row>
    <row r="11" spans="1:3" s="366" customFormat="1" ht="12" customHeight="1">
      <c r="A11" s="431" t="s">
        <v>101</v>
      </c>
      <c r="B11" s="7" t="s">
        <v>293</v>
      </c>
      <c r="C11" s="306"/>
    </row>
    <row r="12" spans="1:3" s="366" customFormat="1" ht="12" customHeight="1">
      <c r="A12" s="431" t="s">
        <v>102</v>
      </c>
      <c r="B12" s="7" t="s">
        <v>294</v>
      </c>
      <c r="C12" s="306"/>
    </row>
    <row r="13" spans="1:3" s="366" customFormat="1" ht="12" customHeight="1">
      <c r="A13" s="431" t="s">
        <v>144</v>
      </c>
      <c r="B13" s="7" t="s">
        <v>295</v>
      </c>
      <c r="C13" s="306">
        <v>3703</v>
      </c>
    </row>
    <row r="14" spans="1:3" s="366" customFormat="1" ht="12" customHeight="1">
      <c r="A14" s="431" t="s">
        <v>103</v>
      </c>
      <c r="B14" s="7" t="s">
        <v>474</v>
      </c>
      <c r="C14" s="306">
        <v>1000</v>
      </c>
    </row>
    <row r="15" spans="1:3" s="366" customFormat="1" ht="12" customHeight="1">
      <c r="A15" s="431" t="s">
        <v>104</v>
      </c>
      <c r="B15" s="6" t="s">
        <v>475</v>
      </c>
      <c r="C15" s="306">
        <v>3200</v>
      </c>
    </row>
    <row r="16" spans="1:3" s="366" customFormat="1" ht="12" customHeight="1">
      <c r="A16" s="431" t="s">
        <v>114</v>
      </c>
      <c r="B16" s="7" t="s">
        <v>298</v>
      </c>
      <c r="C16" s="356"/>
    </row>
    <row r="17" spans="1:3" s="440" customFormat="1" ht="12" customHeight="1">
      <c r="A17" s="431" t="s">
        <v>115</v>
      </c>
      <c r="B17" s="7" t="s">
        <v>299</v>
      </c>
      <c r="C17" s="306"/>
    </row>
    <row r="18" spans="1:3" s="440" customFormat="1" ht="12" customHeight="1" thickBot="1">
      <c r="A18" s="431" t="s">
        <v>116</v>
      </c>
      <c r="B18" s="6" t="s">
        <v>300</v>
      </c>
      <c r="C18" s="307"/>
    </row>
    <row r="19" spans="1:3" s="366" customFormat="1" ht="12" customHeight="1" thickBot="1">
      <c r="A19" s="205" t="s">
        <v>18</v>
      </c>
      <c r="B19" s="243" t="s">
        <v>476</v>
      </c>
      <c r="C19" s="308">
        <f>SUM(C20:C22)</f>
        <v>0</v>
      </c>
    </row>
    <row r="20" spans="1:3" s="440" customFormat="1" ht="12" customHeight="1">
      <c r="A20" s="431" t="s">
        <v>105</v>
      </c>
      <c r="B20" s="8" t="s">
        <v>266</v>
      </c>
      <c r="C20" s="306"/>
    </row>
    <row r="21" spans="1:3" s="440" customFormat="1" ht="12" customHeight="1">
      <c r="A21" s="431" t="s">
        <v>106</v>
      </c>
      <c r="B21" s="7" t="s">
        <v>477</v>
      </c>
      <c r="C21" s="306"/>
    </row>
    <row r="22" spans="1:3" s="440" customFormat="1" ht="12" customHeight="1">
      <c r="A22" s="431" t="s">
        <v>107</v>
      </c>
      <c r="B22" s="7" t="s">
        <v>478</v>
      </c>
      <c r="C22" s="306"/>
    </row>
    <row r="23" spans="1:3" s="440" customFormat="1" ht="12" customHeight="1" thickBot="1">
      <c r="A23" s="431" t="s">
        <v>108</v>
      </c>
      <c r="B23" s="7" t="s">
        <v>2</v>
      </c>
      <c r="C23" s="306"/>
    </row>
    <row r="24" spans="1:3" s="440" customFormat="1" ht="12" customHeight="1" thickBot="1">
      <c r="A24" s="213" t="s">
        <v>19</v>
      </c>
      <c r="B24" s="125" t="s">
        <v>170</v>
      </c>
      <c r="C24" s="335"/>
    </row>
    <row r="25" spans="1:3" s="440" customFormat="1" ht="12" customHeight="1" thickBot="1">
      <c r="A25" s="213" t="s">
        <v>20</v>
      </c>
      <c r="B25" s="125" t="s">
        <v>479</v>
      </c>
      <c r="C25" s="308">
        <f>+C26+C27</f>
        <v>0</v>
      </c>
    </row>
    <row r="26" spans="1:3" s="440" customFormat="1" ht="12" customHeight="1">
      <c r="A26" s="432" t="s">
        <v>276</v>
      </c>
      <c r="B26" s="433" t="s">
        <v>477</v>
      </c>
      <c r="C26" s="70"/>
    </row>
    <row r="27" spans="1:3" s="440" customFormat="1" ht="12" customHeight="1">
      <c r="A27" s="432" t="s">
        <v>279</v>
      </c>
      <c r="B27" s="434" t="s">
        <v>480</v>
      </c>
      <c r="C27" s="309"/>
    </row>
    <row r="28" spans="1:3" s="440" customFormat="1" ht="12" customHeight="1" thickBot="1">
      <c r="A28" s="431" t="s">
        <v>280</v>
      </c>
      <c r="B28" s="435" t="s">
        <v>481</v>
      </c>
      <c r="C28" s="77"/>
    </row>
    <row r="29" spans="1:3" s="440" customFormat="1" ht="12" customHeight="1" thickBot="1">
      <c r="A29" s="213" t="s">
        <v>21</v>
      </c>
      <c r="B29" s="125" t="s">
        <v>482</v>
      </c>
      <c r="C29" s="308">
        <f>+C30+C31+C32</f>
        <v>0</v>
      </c>
    </row>
    <row r="30" spans="1:3" s="440" customFormat="1" ht="12" customHeight="1">
      <c r="A30" s="432" t="s">
        <v>92</v>
      </c>
      <c r="B30" s="433" t="s">
        <v>305</v>
      </c>
      <c r="C30" s="70"/>
    </row>
    <row r="31" spans="1:3" s="440" customFormat="1" ht="12" customHeight="1">
      <c r="A31" s="432" t="s">
        <v>93</v>
      </c>
      <c r="B31" s="434" t="s">
        <v>306</v>
      </c>
      <c r="C31" s="309"/>
    </row>
    <row r="32" spans="1:3" s="440" customFormat="1" ht="12" customHeight="1" thickBot="1">
      <c r="A32" s="431" t="s">
        <v>94</v>
      </c>
      <c r="B32" s="141" t="s">
        <v>307</v>
      </c>
      <c r="C32" s="77"/>
    </row>
    <row r="33" spans="1:3" s="366" customFormat="1" ht="12" customHeight="1" thickBot="1">
      <c r="A33" s="213" t="s">
        <v>22</v>
      </c>
      <c r="B33" s="125" t="s">
        <v>420</v>
      </c>
      <c r="C33" s="335"/>
    </row>
    <row r="34" spans="1:3" s="366" customFormat="1" ht="12" customHeight="1" thickBot="1">
      <c r="A34" s="213" t="s">
        <v>23</v>
      </c>
      <c r="B34" s="125" t="s">
        <v>483</v>
      </c>
      <c r="C34" s="357"/>
    </row>
    <row r="35" spans="1:3" s="366" customFormat="1" ht="12" customHeight="1" thickBot="1">
      <c r="A35" s="205" t="s">
        <v>24</v>
      </c>
      <c r="B35" s="125" t="s">
        <v>484</v>
      </c>
      <c r="C35" s="358">
        <f>+C8+C19+C24+C25+C29+C33+C34</f>
        <v>7903</v>
      </c>
    </row>
    <row r="36" spans="1:3" s="366" customFormat="1" ht="12" customHeight="1" thickBot="1">
      <c r="A36" s="244" t="s">
        <v>25</v>
      </c>
      <c r="B36" s="125" t="s">
        <v>485</v>
      </c>
      <c r="C36" s="358">
        <f>+C37+C38+C39</f>
        <v>149277</v>
      </c>
    </row>
    <row r="37" spans="1:3" s="366" customFormat="1" ht="12" customHeight="1">
      <c r="A37" s="432" t="s">
        <v>486</v>
      </c>
      <c r="B37" s="433" t="s">
        <v>237</v>
      </c>
      <c r="C37" s="70"/>
    </row>
    <row r="38" spans="1:3" s="366" customFormat="1" ht="12" customHeight="1">
      <c r="A38" s="432" t="s">
        <v>487</v>
      </c>
      <c r="B38" s="434" t="s">
        <v>3</v>
      </c>
      <c r="C38" s="309"/>
    </row>
    <row r="39" spans="1:3" s="440" customFormat="1" ht="12" customHeight="1" thickBot="1">
      <c r="A39" s="431" t="s">
        <v>488</v>
      </c>
      <c r="B39" s="141" t="s">
        <v>489</v>
      </c>
      <c r="C39" s="77">
        <v>149277</v>
      </c>
    </row>
    <row r="40" spans="1:3" s="440" customFormat="1" ht="15" customHeight="1" thickBot="1">
      <c r="A40" s="244" t="s">
        <v>26</v>
      </c>
      <c r="B40" s="245" t="s">
        <v>490</v>
      </c>
      <c r="C40" s="361">
        <f>+C35+C36</f>
        <v>157180</v>
      </c>
    </row>
    <row r="41" spans="1:3" s="440" customFormat="1" ht="15" customHeight="1">
      <c r="A41" s="246"/>
      <c r="B41" s="247"/>
      <c r="C41" s="359"/>
    </row>
    <row r="42" spans="1:3" ht="13.5" thickBot="1">
      <c r="A42" s="248"/>
      <c r="B42" s="249"/>
      <c r="C42" s="360"/>
    </row>
    <row r="43" spans="1:3" s="439" customFormat="1" ht="16.5" customHeight="1" thickBot="1">
      <c r="A43" s="250"/>
      <c r="B43" s="251" t="s">
        <v>58</v>
      </c>
      <c r="C43" s="361"/>
    </row>
    <row r="44" spans="1:3" s="441" customFormat="1" ht="12" customHeight="1" thickBot="1">
      <c r="A44" s="213" t="s">
        <v>17</v>
      </c>
      <c r="B44" s="125" t="s">
        <v>491</v>
      </c>
      <c r="C44" s="308">
        <f>SUM(C45:C49)</f>
        <v>157180</v>
      </c>
    </row>
    <row r="45" spans="1:3" ht="12" customHeight="1">
      <c r="A45" s="431" t="s">
        <v>99</v>
      </c>
      <c r="B45" s="8" t="s">
        <v>47</v>
      </c>
      <c r="C45" s="70">
        <v>87899</v>
      </c>
    </row>
    <row r="46" spans="1:3" ht="12" customHeight="1">
      <c r="A46" s="431" t="s">
        <v>100</v>
      </c>
      <c r="B46" s="7" t="s">
        <v>179</v>
      </c>
      <c r="C46" s="73">
        <v>23638</v>
      </c>
    </row>
    <row r="47" spans="1:3" ht="12" customHeight="1">
      <c r="A47" s="431" t="s">
        <v>101</v>
      </c>
      <c r="B47" s="7" t="s">
        <v>136</v>
      </c>
      <c r="C47" s="73">
        <v>45643</v>
      </c>
    </row>
    <row r="48" spans="1:3" ht="12" customHeight="1">
      <c r="A48" s="431" t="s">
        <v>102</v>
      </c>
      <c r="B48" s="7" t="s">
        <v>180</v>
      </c>
      <c r="C48" s="73"/>
    </row>
    <row r="49" spans="1:3" ht="12" customHeight="1" thickBot="1">
      <c r="A49" s="431" t="s">
        <v>144</v>
      </c>
      <c r="B49" s="7" t="s">
        <v>181</v>
      </c>
      <c r="C49" s="73"/>
    </row>
    <row r="50" spans="1:3" ht="12" customHeight="1" thickBot="1">
      <c r="A50" s="213" t="s">
        <v>18</v>
      </c>
      <c r="B50" s="125" t="s">
        <v>492</v>
      </c>
      <c r="C50" s="308">
        <f>SUM(C51:C53)</f>
        <v>0</v>
      </c>
    </row>
    <row r="51" spans="1:3" s="441" customFormat="1" ht="12" customHeight="1">
      <c r="A51" s="431" t="s">
        <v>105</v>
      </c>
      <c r="B51" s="8" t="s">
        <v>227</v>
      </c>
      <c r="C51" s="70"/>
    </row>
    <row r="52" spans="1:3" ht="12" customHeight="1">
      <c r="A52" s="431" t="s">
        <v>106</v>
      </c>
      <c r="B52" s="7" t="s">
        <v>183</v>
      </c>
      <c r="C52" s="73"/>
    </row>
    <row r="53" spans="1:3" ht="12" customHeight="1">
      <c r="A53" s="431" t="s">
        <v>107</v>
      </c>
      <c r="B53" s="7" t="s">
        <v>59</v>
      </c>
      <c r="C53" s="73"/>
    </row>
    <row r="54" spans="1:3" ht="12" customHeight="1" thickBot="1">
      <c r="A54" s="431" t="s">
        <v>108</v>
      </c>
      <c r="B54" s="7" t="s">
        <v>4</v>
      </c>
      <c r="C54" s="73"/>
    </row>
    <row r="55" spans="1:3" ht="15" customHeight="1" thickBot="1">
      <c r="A55" s="213" t="s">
        <v>19</v>
      </c>
      <c r="B55" s="252" t="s">
        <v>493</v>
      </c>
      <c r="C55" s="362">
        <f>+C44+C50</f>
        <v>157180</v>
      </c>
    </row>
    <row r="56" ht="13.5" thickBot="1">
      <c r="C56" s="363"/>
    </row>
    <row r="57" spans="1:3" ht="15" customHeight="1" thickBot="1">
      <c r="A57" s="255" t="s">
        <v>203</v>
      </c>
      <c r="B57" s="256"/>
      <c r="C57" s="122">
        <v>34</v>
      </c>
    </row>
    <row r="58" spans="1:3" ht="14.25" customHeight="1" thickBot="1">
      <c r="A58" s="255" t="s">
        <v>204</v>
      </c>
      <c r="B58" s="256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7">
      <selection activeCell="C11" sqref="C1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36" t="s">
        <v>548</v>
      </c>
    </row>
    <row r="2" spans="1:3" s="437" customFormat="1" ht="25.5" customHeight="1">
      <c r="A2" s="388" t="s">
        <v>201</v>
      </c>
      <c r="B2" s="349" t="s">
        <v>205</v>
      </c>
      <c r="C2" s="364" t="s">
        <v>63</v>
      </c>
    </row>
    <row r="3" spans="1:3" s="437" customFormat="1" ht="24.75" thickBot="1">
      <c r="A3" s="429" t="s">
        <v>200</v>
      </c>
      <c r="B3" s="350" t="s">
        <v>496</v>
      </c>
      <c r="C3" s="365" t="s">
        <v>62</v>
      </c>
    </row>
    <row r="4" spans="1:3" s="43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239" t="s">
        <v>55</v>
      </c>
    </row>
    <row r="6" spans="1:3" s="439" customFormat="1" ht="12.75" customHeight="1" thickBot="1">
      <c r="A6" s="205">
        <v>1</v>
      </c>
      <c r="B6" s="206">
        <v>2</v>
      </c>
      <c r="C6" s="207">
        <v>3</v>
      </c>
    </row>
    <row r="7" spans="1:3" s="439" customFormat="1" ht="15.75" customHeight="1" thickBot="1">
      <c r="A7" s="240"/>
      <c r="B7" s="241" t="s">
        <v>56</v>
      </c>
      <c r="C7" s="242"/>
    </row>
    <row r="8" spans="1:3" s="366" customFormat="1" ht="12" customHeight="1" thickBot="1">
      <c r="A8" s="205" t="s">
        <v>17</v>
      </c>
      <c r="B8" s="243" t="s">
        <v>473</v>
      </c>
      <c r="C8" s="308">
        <f>SUM(C9:C18)</f>
        <v>7903</v>
      </c>
    </row>
    <row r="9" spans="1:3" s="366" customFormat="1" ht="12" customHeight="1">
      <c r="A9" s="430" t="s">
        <v>99</v>
      </c>
      <c r="B9" s="9" t="s">
        <v>291</v>
      </c>
      <c r="C9" s="355"/>
    </row>
    <row r="10" spans="1:3" s="366" customFormat="1" ht="12" customHeight="1">
      <c r="A10" s="431" t="s">
        <v>100</v>
      </c>
      <c r="B10" s="7" t="s">
        <v>292</v>
      </c>
      <c r="C10" s="306"/>
    </row>
    <row r="11" spans="1:3" s="366" customFormat="1" ht="12" customHeight="1">
      <c r="A11" s="431" t="s">
        <v>101</v>
      </c>
      <c r="B11" s="7" t="s">
        <v>293</v>
      </c>
      <c r="C11" s="306"/>
    </row>
    <row r="12" spans="1:3" s="366" customFormat="1" ht="12" customHeight="1">
      <c r="A12" s="431" t="s">
        <v>102</v>
      </c>
      <c r="B12" s="7" t="s">
        <v>294</v>
      </c>
      <c r="C12" s="306"/>
    </row>
    <row r="13" spans="1:3" s="366" customFormat="1" ht="12" customHeight="1">
      <c r="A13" s="431" t="s">
        <v>144</v>
      </c>
      <c r="B13" s="7" t="s">
        <v>295</v>
      </c>
      <c r="C13" s="306">
        <v>3703</v>
      </c>
    </row>
    <row r="14" spans="1:3" s="366" customFormat="1" ht="12" customHeight="1">
      <c r="A14" s="431" t="s">
        <v>103</v>
      </c>
      <c r="B14" s="7" t="s">
        <v>474</v>
      </c>
      <c r="C14" s="306">
        <v>1000</v>
      </c>
    </row>
    <row r="15" spans="1:3" s="366" customFormat="1" ht="12" customHeight="1">
      <c r="A15" s="431" t="s">
        <v>104</v>
      </c>
      <c r="B15" s="6" t="s">
        <v>475</v>
      </c>
      <c r="C15" s="306">
        <v>3200</v>
      </c>
    </row>
    <row r="16" spans="1:3" s="366" customFormat="1" ht="12" customHeight="1">
      <c r="A16" s="431" t="s">
        <v>114</v>
      </c>
      <c r="B16" s="7" t="s">
        <v>298</v>
      </c>
      <c r="C16" s="356"/>
    </row>
    <row r="17" spans="1:3" s="440" customFormat="1" ht="12" customHeight="1">
      <c r="A17" s="431" t="s">
        <v>115</v>
      </c>
      <c r="B17" s="7" t="s">
        <v>299</v>
      </c>
      <c r="C17" s="306"/>
    </row>
    <row r="18" spans="1:3" s="440" customFormat="1" ht="12" customHeight="1" thickBot="1">
      <c r="A18" s="431" t="s">
        <v>116</v>
      </c>
      <c r="B18" s="6" t="s">
        <v>300</v>
      </c>
      <c r="C18" s="307"/>
    </row>
    <row r="19" spans="1:3" s="366" customFormat="1" ht="12" customHeight="1" thickBot="1">
      <c r="A19" s="205" t="s">
        <v>18</v>
      </c>
      <c r="B19" s="243" t="s">
        <v>476</v>
      </c>
      <c r="C19" s="308">
        <f>SUM(C20:C22)</f>
        <v>0</v>
      </c>
    </row>
    <row r="20" spans="1:3" s="440" customFormat="1" ht="12" customHeight="1">
      <c r="A20" s="431" t="s">
        <v>105</v>
      </c>
      <c r="B20" s="8" t="s">
        <v>266</v>
      </c>
      <c r="C20" s="306"/>
    </row>
    <row r="21" spans="1:3" s="440" customFormat="1" ht="12" customHeight="1">
      <c r="A21" s="431" t="s">
        <v>106</v>
      </c>
      <c r="B21" s="7" t="s">
        <v>477</v>
      </c>
      <c r="C21" s="306"/>
    </row>
    <row r="22" spans="1:3" s="440" customFormat="1" ht="12" customHeight="1">
      <c r="A22" s="431" t="s">
        <v>107</v>
      </c>
      <c r="B22" s="7" t="s">
        <v>478</v>
      </c>
      <c r="C22" s="306"/>
    </row>
    <row r="23" spans="1:3" s="440" customFormat="1" ht="12" customHeight="1" thickBot="1">
      <c r="A23" s="431" t="s">
        <v>108</v>
      </c>
      <c r="B23" s="7" t="s">
        <v>2</v>
      </c>
      <c r="C23" s="306"/>
    </row>
    <row r="24" spans="1:3" s="440" customFormat="1" ht="12" customHeight="1" thickBot="1">
      <c r="A24" s="213" t="s">
        <v>19</v>
      </c>
      <c r="B24" s="125" t="s">
        <v>170</v>
      </c>
      <c r="C24" s="335"/>
    </row>
    <row r="25" spans="1:3" s="440" customFormat="1" ht="12" customHeight="1" thickBot="1">
      <c r="A25" s="213" t="s">
        <v>20</v>
      </c>
      <c r="B25" s="125" t="s">
        <v>479</v>
      </c>
      <c r="C25" s="308">
        <f>+C26+C27</f>
        <v>0</v>
      </c>
    </row>
    <row r="26" spans="1:3" s="440" customFormat="1" ht="12" customHeight="1">
      <c r="A26" s="432" t="s">
        <v>276</v>
      </c>
      <c r="B26" s="433" t="s">
        <v>477</v>
      </c>
      <c r="C26" s="70"/>
    </row>
    <row r="27" spans="1:3" s="440" customFormat="1" ht="12" customHeight="1">
      <c r="A27" s="432" t="s">
        <v>279</v>
      </c>
      <c r="B27" s="434" t="s">
        <v>480</v>
      </c>
      <c r="C27" s="309"/>
    </row>
    <row r="28" spans="1:3" s="440" customFormat="1" ht="12" customHeight="1" thickBot="1">
      <c r="A28" s="431" t="s">
        <v>280</v>
      </c>
      <c r="B28" s="435" t="s">
        <v>481</v>
      </c>
      <c r="C28" s="77"/>
    </row>
    <row r="29" spans="1:3" s="440" customFormat="1" ht="12" customHeight="1" thickBot="1">
      <c r="A29" s="213" t="s">
        <v>21</v>
      </c>
      <c r="B29" s="125" t="s">
        <v>482</v>
      </c>
      <c r="C29" s="308">
        <f>+C30+C31+C32</f>
        <v>0</v>
      </c>
    </row>
    <row r="30" spans="1:3" s="440" customFormat="1" ht="12" customHeight="1">
      <c r="A30" s="432" t="s">
        <v>92</v>
      </c>
      <c r="B30" s="433" t="s">
        <v>305</v>
      </c>
      <c r="C30" s="70"/>
    </row>
    <row r="31" spans="1:3" s="440" customFormat="1" ht="12" customHeight="1">
      <c r="A31" s="432" t="s">
        <v>93</v>
      </c>
      <c r="B31" s="434" t="s">
        <v>306</v>
      </c>
      <c r="C31" s="309"/>
    </row>
    <row r="32" spans="1:3" s="440" customFormat="1" ht="12" customHeight="1" thickBot="1">
      <c r="A32" s="431" t="s">
        <v>94</v>
      </c>
      <c r="B32" s="141" t="s">
        <v>307</v>
      </c>
      <c r="C32" s="77"/>
    </row>
    <row r="33" spans="1:3" s="366" customFormat="1" ht="12" customHeight="1" thickBot="1">
      <c r="A33" s="213" t="s">
        <v>22</v>
      </c>
      <c r="B33" s="125" t="s">
        <v>420</v>
      </c>
      <c r="C33" s="335"/>
    </row>
    <row r="34" spans="1:3" s="366" customFormat="1" ht="12" customHeight="1" thickBot="1">
      <c r="A34" s="213" t="s">
        <v>23</v>
      </c>
      <c r="B34" s="125" t="s">
        <v>483</v>
      </c>
      <c r="C34" s="357"/>
    </row>
    <row r="35" spans="1:3" s="366" customFormat="1" ht="12" customHeight="1" thickBot="1">
      <c r="A35" s="205" t="s">
        <v>24</v>
      </c>
      <c r="B35" s="125" t="s">
        <v>484</v>
      </c>
      <c r="C35" s="358">
        <f>+C8+C19+C24+C25+C29+C33+C34</f>
        <v>7903</v>
      </c>
    </row>
    <row r="36" spans="1:3" s="366" customFormat="1" ht="12" customHeight="1" thickBot="1">
      <c r="A36" s="244" t="s">
        <v>25</v>
      </c>
      <c r="B36" s="125" t="s">
        <v>485</v>
      </c>
      <c r="C36" s="358">
        <f>+C37+C38+C39</f>
        <v>149277</v>
      </c>
    </row>
    <row r="37" spans="1:3" s="366" customFormat="1" ht="12" customHeight="1">
      <c r="A37" s="432" t="s">
        <v>486</v>
      </c>
      <c r="B37" s="433" t="s">
        <v>237</v>
      </c>
      <c r="C37" s="70"/>
    </row>
    <row r="38" spans="1:3" s="366" customFormat="1" ht="12" customHeight="1">
      <c r="A38" s="432" t="s">
        <v>487</v>
      </c>
      <c r="B38" s="434" t="s">
        <v>3</v>
      </c>
      <c r="C38" s="309"/>
    </row>
    <row r="39" spans="1:3" s="440" customFormat="1" ht="12" customHeight="1" thickBot="1">
      <c r="A39" s="431" t="s">
        <v>488</v>
      </c>
      <c r="B39" s="141" t="s">
        <v>489</v>
      </c>
      <c r="C39" s="77">
        <v>149277</v>
      </c>
    </row>
    <row r="40" spans="1:3" s="440" customFormat="1" ht="15" customHeight="1" thickBot="1">
      <c r="A40" s="244" t="s">
        <v>26</v>
      </c>
      <c r="B40" s="245" t="s">
        <v>490</v>
      </c>
      <c r="C40" s="361">
        <f>+C35+C36</f>
        <v>157180</v>
      </c>
    </row>
    <row r="41" spans="1:3" s="440" customFormat="1" ht="15" customHeight="1">
      <c r="A41" s="246"/>
      <c r="B41" s="247"/>
      <c r="C41" s="359"/>
    </row>
    <row r="42" spans="1:3" ht="13.5" thickBot="1">
      <c r="A42" s="248"/>
      <c r="B42" s="249"/>
      <c r="C42" s="360"/>
    </row>
    <row r="43" spans="1:3" s="439" customFormat="1" ht="16.5" customHeight="1" thickBot="1">
      <c r="A43" s="250"/>
      <c r="B43" s="251" t="s">
        <v>58</v>
      </c>
      <c r="C43" s="361"/>
    </row>
    <row r="44" spans="1:3" s="441" customFormat="1" ht="12" customHeight="1" thickBot="1">
      <c r="A44" s="213" t="s">
        <v>17</v>
      </c>
      <c r="B44" s="125" t="s">
        <v>491</v>
      </c>
      <c r="C44" s="308">
        <f>SUM(C45:C49)</f>
        <v>157180</v>
      </c>
    </row>
    <row r="45" spans="1:3" ht="12" customHeight="1">
      <c r="A45" s="431" t="s">
        <v>99</v>
      </c>
      <c r="B45" s="8" t="s">
        <v>47</v>
      </c>
      <c r="C45" s="70">
        <v>87899</v>
      </c>
    </row>
    <row r="46" spans="1:3" ht="12" customHeight="1">
      <c r="A46" s="431" t="s">
        <v>100</v>
      </c>
      <c r="B46" s="7" t="s">
        <v>179</v>
      </c>
      <c r="C46" s="73">
        <v>23638</v>
      </c>
    </row>
    <row r="47" spans="1:3" ht="12" customHeight="1">
      <c r="A47" s="431" t="s">
        <v>101</v>
      </c>
      <c r="B47" s="7" t="s">
        <v>136</v>
      </c>
      <c r="C47" s="73">
        <v>45643</v>
      </c>
    </row>
    <row r="48" spans="1:3" ht="12" customHeight="1">
      <c r="A48" s="431" t="s">
        <v>102</v>
      </c>
      <c r="B48" s="7" t="s">
        <v>180</v>
      </c>
      <c r="C48" s="73"/>
    </row>
    <row r="49" spans="1:3" ht="12" customHeight="1" thickBot="1">
      <c r="A49" s="431" t="s">
        <v>144</v>
      </c>
      <c r="B49" s="7" t="s">
        <v>181</v>
      </c>
      <c r="C49" s="73"/>
    </row>
    <row r="50" spans="1:3" ht="12" customHeight="1" thickBot="1">
      <c r="A50" s="213" t="s">
        <v>18</v>
      </c>
      <c r="B50" s="125" t="s">
        <v>492</v>
      </c>
      <c r="C50" s="308">
        <f>SUM(C51:C53)</f>
        <v>0</v>
      </c>
    </row>
    <row r="51" spans="1:3" s="441" customFormat="1" ht="12" customHeight="1">
      <c r="A51" s="431" t="s">
        <v>105</v>
      </c>
      <c r="B51" s="8" t="s">
        <v>227</v>
      </c>
      <c r="C51" s="70"/>
    </row>
    <row r="52" spans="1:3" ht="12" customHeight="1">
      <c r="A52" s="431" t="s">
        <v>106</v>
      </c>
      <c r="B52" s="7" t="s">
        <v>183</v>
      </c>
      <c r="C52" s="73"/>
    </row>
    <row r="53" spans="1:3" ht="12" customHeight="1">
      <c r="A53" s="431" t="s">
        <v>107</v>
      </c>
      <c r="B53" s="7" t="s">
        <v>59</v>
      </c>
      <c r="C53" s="73"/>
    </row>
    <row r="54" spans="1:3" ht="12" customHeight="1" thickBot="1">
      <c r="A54" s="431" t="s">
        <v>108</v>
      </c>
      <c r="B54" s="7" t="s">
        <v>4</v>
      </c>
      <c r="C54" s="73"/>
    </row>
    <row r="55" spans="1:3" ht="15" customHeight="1" thickBot="1">
      <c r="A55" s="213" t="s">
        <v>19</v>
      </c>
      <c r="B55" s="252" t="s">
        <v>493</v>
      </c>
      <c r="C55" s="362">
        <f>+C44+C50</f>
        <v>157180</v>
      </c>
    </row>
    <row r="56" ht="13.5" thickBot="1">
      <c r="C56" s="363"/>
    </row>
    <row r="57" spans="1:3" ht="15" customHeight="1" thickBot="1">
      <c r="A57" s="255" t="s">
        <v>203</v>
      </c>
      <c r="B57" s="256"/>
      <c r="C57" s="122">
        <v>34</v>
      </c>
    </row>
    <row r="58" spans="1:3" ht="14.25" customHeight="1" thickBot="1">
      <c r="A58" s="255" t="s">
        <v>204</v>
      </c>
      <c r="B58" s="256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1" sqref="C1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36" t="s">
        <v>549</v>
      </c>
    </row>
    <row r="2" spans="1:3" s="437" customFormat="1" ht="25.5" customHeight="1">
      <c r="A2" s="388" t="s">
        <v>201</v>
      </c>
      <c r="B2" s="349" t="s">
        <v>205</v>
      </c>
      <c r="C2" s="364" t="s">
        <v>63</v>
      </c>
    </row>
    <row r="3" spans="1:3" s="437" customFormat="1" ht="24.75" thickBot="1">
      <c r="A3" s="429" t="s">
        <v>200</v>
      </c>
      <c r="B3" s="350" t="s">
        <v>497</v>
      </c>
      <c r="C3" s="365" t="s">
        <v>63</v>
      </c>
    </row>
    <row r="4" spans="1:3" s="43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239" t="s">
        <v>55</v>
      </c>
    </row>
    <row r="6" spans="1:3" s="439" customFormat="1" ht="12.75" customHeight="1" thickBot="1">
      <c r="A6" s="205">
        <v>1</v>
      </c>
      <c r="B6" s="206">
        <v>2</v>
      </c>
      <c r="C6" s="207">
        <v>3</v>
      </c>
    </row>
    <row r="7" spans="1:3" s="439" customFormat="1" ht="15.75" customHeight="1" thickBot="1">
      <c r="A7" s="240"/>
      <c r="B7" s="241" t="s">
        <v>56</v>
      </c>
      <c r="C7" s="242"/>
    </row>
    <row r="8" spans="1:3" s="366" customFormat="1" ht="12" customHeight="1" thickBot="1">
      <c r="A8" s="205" t="s">
        <v>17</v>
      </c>
      <c r="B8" s="243" t="s">
        <v>473</v>
      </c>
      <c r="C8" s="308">
        <f>SUM(C9:C18)</f>
        <v>0</v>
      </c>
    </row>
    <row r="9" spans="1:3" s="366" customFormat="1" ht="12" customHeight="1">
      <c r="A9" s="430" t="s">
        <v>99</v>
      </c>
      <c r="B9" s="9" t="s">
        <v>291</v>
      </c>
      <c r="C9" s="355"/>
    </row>
    <row r="10" spans="1:3" s="366" customFormat="1" ht="12" customHeight="1">
      <c r="A10" s="431" t="s">
        <v>100</v>
      </c>
      <c r="B10" s="7" t="s">
        <v>292</v>
      </c>
      <c r="C10" s="306"/>
    </row>
    <row r="11" spans="1:3" s="366" customFormat="1" ht="12" customHeight="1">
      <c r="A11" s="431" t="s">
        <v>101</v>
      </c>
      <c r="B11" s="7" t="s">
        <v>293</v>
      </c>
      <c r="C11" s="306"/>
    </row>
    <row r="12" spans="1:3" s="366" customFormat="1" ht="12" customHeight="1">
      <c r="A12" s="431" t="s">
        <v>102</v>
      </c>
      <c r="B12" s="7" t="s">
        <v>294</v>
      </c>
      <c r="C12" s="306"/>
    </row>
    <row r="13" spans="1:3" s="366" customFormat="1" ht="12" customHeight="1">
      <c r="A13" s="431" t="s">
        <v>144</v>
      </c>
      <c r="B13" s="7" t="s">
        <v>295</v>
      </c>
      <c r="C13" s="306"/>
    </row>
    <row r="14" spans="1:3" s="366" customFormat="1" ht="12" customHeight="1">
      <c r="A14" s="431" t="s">
        <v>103</v>
      </c>
      <c r="B14" s="7" t="s">
        <v>474</v>
      </c>
      <c r="C14" s="306"/>
    </row>
    <row r="15" spans="1:3" s="366" customFormat="1" ht="12" customHeight="1">
      <c r="A15" s="431" t="s">
        <v>104</v>
      </c>
      <c r="B15" s="6" t="s">
        <v>475</v>
      </c>
      <c r="C15" s="306"/>
    </row>
    <row r="16" spans="1:3" s="366" customFormat="1" ht="12" customHeight="1">
      <c r="A16" s="431" t="s">
        <v>114</v>
      </c>
      <c r="B16" s="7" t="s">
        <v>298</v>
      </c>
      <c r="C16" s="356"/>
    </row>
    <row r="17" spans="1:3" s="440" customFormat="1" ht="12" customHeight="1">
      <c r="A17" s="431" t="s">
        <v>115</v>
      </c>
      <c r="B17" s="7" t="s">
        <v>299</v>
      </c>
      <c r="C17" s="306"/>
    </row>
    <row r="18" spans="1:3" s="440" customFormat="1" ht="12" customHeight="1" thickBot="1">
      <c r="A18" s="431" t="s">
        <v>116</v>
      </c>
      <c r="B18" s="6" t="s">
        <v>300</v>
      </c>
      <c r="C18" s="307"/>
    </row>
    <row r="19" spans="1:3" s="366" customFormat="1" ht="12" customHeight="1" thickBot="1">
      <c r="A19" s="205" t="s">
        <v>18</v>
      </c>
      <c r="B19" s="243" t="s">
        <v>476</v>
      </c>
      <c r="C19" s="308">
        <f>SUM(C20:C22)</f>
        <v>0</v>
      </c>
    </row>
    <row r="20" spans="1:3" s="440" customFormat="1" ht="12" customHeight="1">
      <c r="A20" s="431" t="s">
        <v>105</v>
      </c>
      <c r="B20" s="8" t="s">
        <v>266</v>
      </c>
      <c r="C20" s="306"/>
    </row>
    <row r="21" spans="1:3" s="440" customFormat="1" ht="12" customHeight="1">
      <c r="A21" s="431" t="s">
        <v>106</v>
      </c>
      <c r="B21" s="7" t="s">
        <v>477</v>
      </c>
      <c r="C21" s="306"/>
    </row>
    <row r="22" spans="1:3" s="440" customFormat="1" ht="12" customHeight="1">
      <c r="A22" s="431" t="s">
        <v>107</v>
      </c>
      <c r="B22" s="7" t="s">
        <v>478</v>
      </c>
      <c r="C22" s="306"/>
    </row>
    <row r="23" spans="1:3" s="440" customFormat="1" ht="12" customHeight="1" thickBot="1">
      <c r="A23" s="431" t="s">
        <v>108</v>
      </c>
      <c r="B23" s="7" t="s">
        <v>2</v>
      </c>
      <c r="C23" s="306"/>
    </row>
    <row r="24" spans="1:3" s="440" customFormat="1" ht="12" customHeight="1" thickBot="1">
      <c r="A24" s="213" t="s">
        <v>19</v>
      </c>
      <c r="B24" s="125" t="s">
        <v>170</v>
      </c>
      <c r="C24" s="335"/>
    </row>
    <row r="25" spans="1:3" s="440" customFormat="1" ht="12" customHeight="1" thickBot="1">
      <c r="A25" s="213" t="s">
        <v>20</v>
      </c>
      <c r="B25" s="125" t="s">
        <v>479</v>
      </c>
      <c r="C25" s="308">
        <f>+C26+C27</f>
        <v>0</v>
      </c>
    </row>
    <row r="26" spans="1:3" s="440" customFormat="1" ht="12" customHeight="1">
      <c r="A26" s="432" t="s">
        <v>276</v>
      </c>
      <c r="B26" s="433" t="s">
        <v>477</v>
      </c>
      <c r="C26" s="70"/>
    </row>
    <row r="27" spans="1:3" s="440" customFormat="1" ht="12" customHeight="1">
      <c r="A27" s="432" t="s">
        <v>279</v>
      </c>
      <c r="B27" s="434" t="s">
        <v>480</v>
      </c>
      <c r="C27" s="309"/>
    </row>
    <row r="28" spans="1:3" s="440" customFormat="1" ht="12" customHeight="1" thickBot="1">
      <c r="A28" s="431" t="s">
        <v>280</v>
      </c>
      <c r="B28" s="435" t="s">
        <v>481</v>
      </c>
      <c r="C28" s="77"/>
    </row>
    <row r="29" spans="1:3" s="440" customFormat="1" ht="12" customHeight="1" thickBot="1">
      <c r="A29" s="213" t="s">
        <v>21</v>
      </c>
      <c r="B29" s="125" t="s">
        <v>482</v>
      </c>
      <c r="C29" s="308">
        <f>+C30+C31+C32</f>
        <v>0</v>
      </c>
    </row>
    <row r="30" spans="1:3" s="440" customFormat="1" ht="12" customHeight="1">
      <c r="A30" s="432" t="s">
        <v>92</v>
      </c>
      <c r="B30" s="433" t="s">
        <v>305</v>
      </c>
      <c r="C30" s="70"/>
    </row>
    <row r="31" spans="1:3" s="440" customFormat="1" ht="12" customHeight="1">
      <c r="A31" s="432" t="s">
        <v>93</v>
      </c>
      <c r="B31" s="434" t="s">
        <v>306</v>
      </c>
      <c r="C31" s="309"/>
    </row>
    <row r="32" spans="1:3" s="440" customFormat="1" ht="12" customHeight="1" thickBot="1">
      <c r="A32" s="431" t="s">
        <v>94</v>
      </c>
      <c r="B32" s="141" t="s">
        <v>307</v>
      </c>
      <c r="C32" s="77"/>
    </row>
    <row r="33" spans="1:3" s="366" customFormat="1" ht="12" customHeight="1" thickBot="1">
      <c r="A33" s="213" t="s">
        <v>22</v>
      </c>
      <c r="B33" s="125" t="s">
        <v>420</v>
      </c>
      <c r="C33" s="335"/>
    </row>
    <row r="34" spans="1:3" s="366" customFormat="1" ht="12" customHeight="1" thickBot="1">
      <c r="A34" s="213" t="s">
        <v>23</v>
      </c>
      <c r="B34" s="125" t="s">
        <v>483</v>
      </c>
      <c r="C34" s="357"/>
    </row>
    <row r="35" spans="1:3" s="366" customFormat="1" ht="12" customHeight="1" thickBot="1">
      <c r="A35" s="205" t="s">
        <v>24</v>
      </c>
      <c r="B35" s="125" t="s">
        <v>484</v>
      </c>
      <c r="C35" s="358">
        <f>+C8+C19+C24+C25+C29+C33+C34</f>
        <v>0</v>
      </c>
    </row>
    <row r="36" spans="1:3" s="366" customFormat="1" ht="12" customHeight="1" thickBot="1">
      <c r="A36" s="244" t="s">
        <v>25</v>
      </c>
      <c r="B36" s="125" t="s">
        <v>485</v>
      </c>
      <c r="C36" s="358">
        <f>+C37+C38+C39</f>
        <v>0</v>
      </c>
    </row>
    <row r="37" spans="1:3" s="366" customFormat="1" ht="12" customHeight="1">
      <c r="A37" s="432" t="s">
        <v>486</v>
      </c>
      <c r="B37" s="433" t="s">
        <v>237</v>
      </c>
      <c r="C37" s="70"/>
    </row>
    <row r="38" spans="1:3" s="366" customFormat="1" ht="12" customHeight="1">
      <c r="A38" s="432" t="s">
        <v>487</v>
      </c>
      <c r="B38" s="434" t="s">
        <v>3</v>
      </c>
      <c r="C38" s="309"/>
    </row>
    <row r="39" spans="1:3" s="440" customFormat="1" ht="12" customHeight="1" thickBot="1">
      <c r="A39" s="431" t="s">
        <v>488</v>
      </c>
      <c r="B39" s="141" t="s">
        <v>489</v>
      </c>
      <c r="C39" s="77"/>
    </row>
    <row r="40" spans="1:3" s="440" customFormat="1" ht="15" customHeight="1" thickBot="1">
      <c r="A40" s="244" t="s">
        <v>26</v>
      </c>
      <c r="B40" s="245" t="s">
        <v>490</v>
      </c>
      <c r="C40" s="361">
        <f>+C35+C36</f>
        <v>0</v>
      </c>
    </row>
    <row r="41" spans="1:3" s="440" customFormat="1" ht="15" customHeight="1">
      <c r="A41" s="246"/>
      <c r="B41" s="247"/>
      <c r="C41" s="359"/>
    </row>
    <row r="42" spans="1:3" ht="13.5" thickBot="1">
      <c r="A42" s="248"/>
      <c r="B42" s="249"/>
      <c r="C42" s="360"/>
    </row>
    <row r="43" spans="1:3" s="439" customFormat="1" ht="16.5" customHeight="1" thickBot="1">
      <c r="A43" s="250"/>
      <c r="B43" s="251" t="s">
        <v>58</v>
      </c>
      <c r="C43" s="361"/>
    </row>
    <row r="44" spans="1:3" s="441" customFormat="1" ht="12" customHeight="1" thickBot="1">
      <c r="A44" s="213" t="s">
        <v>17</v>
      </c>
      <c r="B44" s="125" t="s">
        <v>491</v>
      </c>
      <c r="C44" s="308">
        <f>SUM(C45:C49)</f>
        <v>0</v>
      </c>
    </row>
    <row r="45" spans="1:3" ht="12" customHeight="1">
      <c r="A45" s="431" t="s">
        <v>99</v>
      </c>
      <c r="B45" s="8" t="s">
        <v>47</v>
      </c>
      <c r="C45" s="70"/>
    </row>
    <row r="46" spans="1:3" ht="12" customHeight="1">
      <c r="A46" s="431" t="s">
        <v>100</v>
      </c>
      <c r="B46" s="7" t="s">
        <v>179</v>
      </c>
      <c r="C46" s="73"/>
    </row>
    <row r="47" spans="1:3" ht="12" customHeight="1">
      <c r="A47" s="431" t="s">
        <v>101</v>
      </c>
      <c r="B47" s="7" t="s">
        <v>136</v>
      </c>
      <c r="C47" s="73"/>
    </row>
    <row r="48" spans="1:3" ht="12" customHeight="1">
      <c r="A48" s="431" t="s">
        <v>102</v>
      </c>
      <c r="B48" s="7" t="s">
        <v>180</v>
      </c>
      <c r="C48" s="73"/>
    </row>
    <row r="49" spans="1:3" ht="12" customHeight="1" thickBot="1">
      <c r="A49" s="431" t="s">
        <v>144</v>
      </c>
      <c r="B49" s="7" t="s">
        <v>181</v>
      </c>
      <c r="C49" s="73"/>
    </row>
    <row r="50" spans="1:3" ht="12" customHeight="1" thickBot="1">
      <c r="A50" s="213" t="s">
        <v>18</v>
      </c>
      <c r="B50" s="125" t="s">
        <v>492</v>
      </c>
      <c r="C50" s="308">
        <f>SUM(C51:C53)</f>
        <v>0</v>
      </c>
    </row>
    <row r="51" spans="1:3" s="441" customFormat="1" ht="12" customHeight="1">
      <c r="A51" s="431" t="s">
        <v>105</v>
      </c>
      <c r="B51" s="8" t="s">
        <v>227</v>
      </c>
      <c r="C51" s="70"/>
    </row>
    <row r="52" spans="1:3" ht="12" customHeight="1">
      <c r="A52" s="431" t="s">
        <v>106</v>
      </c>
      <c r="B52" s="7" t="s">
        <v>183</v>
      </c>
      <c r="C52" s="73"/>
    </row>
    <row r="53" spans="1:3" ht="12" customHeight="1">
      <c r="A53" s="431" t="s">
        <v>107</v>
      </c>
      <c r="B53" s="7" t="s">
        <v>59</v>
      </c>
      <c r="C53" s="73"/>
    </row>
    <row r="54" spans="1:3" ht="12" customHeight="1" thickBot="1">
      <c r="A54" s="431" t="s">
        <v>108</v>
      </c>
      <c r="B54" s="7" t="s">
        <v>4</v>
      </c>
      <c r="C54" s="73"/>
    </row>
    <row r="55" spans="1:3" ht="15" customHeight="1" thickBot="1">
      <c r="A55" s="213" t="s">
        <v>19</v>
      </c>
      <c r="B55" s="252" t="s">
        <v>493</v>
      </c>
      <c r="C55" s="362">
        <f>+C44+C50</f>
        <v>0</v>
      </c>
    </row>
    <row r="56" ht="13.5" thickBot="1">
      <c r="C56" s="363"/>
    </row>
    <row r="57" spans="1:3" ht="15" customHeight="1" thickBot="1">
      <c r="A57" s="255" t="s">
        <v>203</v>
      </c>
      <c r="B57" s="256"/>
      <c r="C57" s="122"/>
    </row>
    <row r="58" spans="1:3" ht="14.25" customHeight="1" thickBot="1">
      <c r="A58" s="255" t="s">
        <v>204</v>
      </c>
      <c r="B58" s="256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7">
      <selection activeCell="C11" sqref="C11"/>
    </sheetView>
  </sheetViews>
  <sheetFormatPr defaultColWidth="9.00390625" defaultRowHeight="12.75"/>
  <cols>
    <col min="1" max="1" width="13.875" style="253" customWidth="1"/>
    <col min="2" max="2" width="79.125" style="254" customWidth="1"/>
    <col min="3" max="3" width="25.00390625" style="254" customWidth="1"/>
    <col min="4" max="16384" width="9.375" style="254" customWidth="1"/>
  </cols>
  <sheetData>
    <row r="1" spans="1:3" s="233" customFormat="1" ht="21" customHeight="1" thickBot="1">
      <c r="A1" s="232"/>
      <c r="B1" s="234"/>
      <c r="C1" s="436" t="s">
        <v>550</v>
      </c>
    </row>
    <row r="2" spans="1:3" s="437" customFormat="1" ht="25.5" customHeight="1">
      <c r="A2" s="388" t="s">
        <v>201</v>
      </c>
      <c r="B2" s="349" t="s">
        <v>205</v>
      </c>
      <c r="C2" s="364" t="s">
        <v>63</v>
      </c>
    </row>
    <row r="3" spans="1:3" s="437" customFormat="1" ht="24.75" thickBot="1">
      <c r="A3" s="429" t="s">
        <v>200</v>
      </c>
      <c r="B3" s="350" t="s">
        <v>498</v>
      </c>
      <c r="C3" s="365" t="s">
        <v>512</v>
      </c>
    </row>
    <row r="4" spans="1:3" s="438" customFormat="1" ht="15.75" customHeight="1" thickBot="1">
      <c r="A4" s="236"/>
      <c r="B4" s="236"/>
      <c r="C4" s="237" t="s">
        <v>53</v>
      </c>
    </row>
    <row r="5" spans="1:3" ht="13.5" thickBot="1">
      <c r="A5" s="389" t="s">
        <v>202</v>
      </c>
      <c r="B5" s="238" t="s">
        <v>54</v>
      </c>
      <c r="C5" s="239" t="s">
        <v>55</v>
      </c>
    </row>
    <row r="6" spans="1:3" s="439" customFormat="1" ht="12.75" customHeight="1" thickBot="1">
      <c r="A6" s="205">
        <v>1</v>
      </c>
      <c r="B6" s="206">
        <v>2</v>
      </c>
      <c r="C6" s="207">
        <v>3</v>
      </c>
    </row>
    <row r="7" spans="1:3" s="439" customFormat="1" ht="15.75" customHeight="1" thickBot="1">
      <c r="A7" s="240"/>
      <c r="B7" s="241" t="s">
        <v>56</v>
      </c>
      <c r="C7" s="242"/>
    </row>
    <row r="8" spans="1:3" s="366" customFormat="1" ht="12" customHeight="1" thickBot="1">
      <c r="A8" s="205" t="s">
        <v>17</v>
      </c>
      <c r="B8" s="243" t="s">
        <v>473</v>
      </c>
      <c r="C8" s="308">
        <f>SUM(C9:C18)</f>
        <v>0</v>
      </c>
    </row>
    <row r="9" spans="1:3" s="366" customFormat="1" ht="12" customHeight="1">
      <c r="A9" s="430" t="s">
        <v>99</v>
      </c>
      <c r="B9" s="9" t="s">
        <v>291</v>
      </c>
      <c r="C9" s="355"/>
    </row>
    <row r="10" spans="1:3" s="366" customFormat="1" ht="12" customHeight="1">
      <c r="A10" s="431" t="s">
        <v>100</v>
      </c>
      <c r="B10" s="7" t="s">
        <v>292</v>
      </c>
      <c r="C10" s="306"/>
    </row>
    <row r="11" spans="1:3" s="366" customFormat="1" ht="12" customHeight="1">
      <c r="A11" s="431" t="s">
        <v>101</v>
      </c>
      <c r="B11" s="7" t="s">
        <v>293</v>
      </c>
      <c r="C11" s="306"/>
    </row>
    <row r="12" spans="1:3" s="366" customFormat="1" ht="12" customHeight="1">
      <c r="A12" s="431" t="s">
        <v>102</v>
      </c>
      <c r="B12" s="7" t="s">
        <v>294</v>
      </c>
      <c r="C12" s="306"/>
    </row>
    <row r="13" spans="1:3" s="366" customFormat="1" ht="12" customHeight="1">
      <c r="A13" s="431" t="s">
        <v>144</v>
      </c>
      <c r="B13" s="7" t="s">
        <v>295</v>
      </c>
      <c r="C13" s="306"/>
    </row>
    <row r="14" spans="1:3" s="366" customFormat="1" ht="12" customHeight="1">
      <c r="A14" s="431" t="s">
        <v>103</v>
      </c>
      <c r="B14" s="7" t="s">
        <v>474</v>
      </c>
      <c r="C14" s="306"/>
    </row>
    <row r="15" spans="1:3" s="366" customFormat="1" ht="12" customHeight="1">
      <c r="A15" s="431" t="s">
        <v>104</v>
      </c>
      <c r="B15" s="6" t="s">
        <v>475</v>
      </c>
      <c r="C15" s="306"/>
    </row>
    <row r="16" spans="1:3" s="366" customFormat="1" ht="12" customHeight="1">
      <c r="A16" s="431" t="s">
        <v>114</v>
      </c>
      <c r="B16" s="7" t="s">
        <v>298</v>
      </c>
      <c r="C16" s="356"/>
    </row>
    <row r="17" spans="1:3" s="440" customFormat="1" ht="12" customHeight="1">
      <c r="A17" s="431" t="s">
        <v>115</v>
      </c>
      <c r="B17" s="7" t="s">
        <v>299</v>
      </c>
      <c r="C17" s="306"/>
    </row>
    <row r="18" spans="1:3" s="440" customFormat="1" ht="12" customHeight="1" thickBot="1">
      <c r="A18" s="431" t="s">
        <v>116</v>
      </c>
      <c r="B18" s="6" t="s">
        <v>300</v>
      </c>
      <c r="C18" s="307"/>
    </row>
    <row r="19" spans="1:3" s="366" customFormat="1" ht="12" customHeight="1" thickBot="1">
      <c r="A19" s="205" t="s">
        <v>18</v>
      </c>
      <c r="B19" s="243" t="s">
        <v>476</v>
      </c>
      <c r="C19" s="308">
        <f>SUM(C20:C22)</f>
        <v>0</v>
      </c>
    </row>
    <row r="20" spans="1:3" s="440" customFormat="1" ht="12" customHeight="1">
      <c r="A20" s="431" t="s">
        <v>105</v>
      </c>
      <c r="B20" s="8" t="s">
        <v>266</v>
      </c>
      <c r="C20" s="306"/>
    </row>
    <row r="21" spans="1:3" s="440" customFormat="1" ht="12" customHeight="1">
      <c r="A21" s="431" t="s">
        <v>106</v>
      </c>
      <c r="B21" s="7" t="s">
        <v>477</v>
      </c>
      <c r="C21" s="306"/>
    </row>
    <row r="22" spans="1:3" s="440" customFormat="1" ht="12" customHeight="1">
      <c r="A22" s="431" t="s">
        <v>107</v>
      </c>
      <c r="B22" s="7" t="s">
        <v>478</v>
      </c>
      <c r="C22" s="306"/>
    </row>
    <row r="23" spans="1:3" s="440" customFormat="1" ht="12" customHeight="1" thickBot="1">
      <c r="A23" s="431" t="s">
        <v>108</v>
      </c>
      <c r="B23" s="7" t="s">
        <v>2</v>
      </c>
      <c r="C23" s="306"/>
    </row>
    <row r="24" spans="1:3" s="440" customFormat="1" ht="12" customHeight="1" thickBot="1">
      <c r="A24" s="213" t="s">
        <v>19</v>
      </c>
      <c r="B24" s="125" t="s">
        <v>170</v>
      </c>
      <c r="C24" s="335"/>
    </row>
    <row r="25" spans="1:3" s="440" customFormat="1" ht="12" customHeight="1" thickBot="1">
      <c r="A25" s="213" t="s">
        <v>20</v>
      </c>
      <c r="B25" s="125" t="s">
        <v>479</v>
      </c>
      <c r="C25" s="308">
        <f>+C26+C27</f>
        <v>0</v>
      </c>
    </row>
    <row r="26" spans="1:3" s="440" customFormat="1" ht="12" customHeight="1">
      <c r="A26" s="432" t="s">
        <v>276</v>
      </c>
      <c r="B26" s="433" t="s">
        <v>477</v>
      </c>
      <c r="C26" s="70"/>
    </row>
    <row r="27" spans="1:3" s="440" customFormat="1" ht="12" customHeight="1">
      <c r="A27" s="432" t="s">
        <v>279</v>
      </c>
      <c r="B27" s="434" t="s">
        <v>480</v>
      </c>
      <c r="C27" s="309"/>
    </row>
    <row r="28" spans="1:3" s="440" customFormat="1" ht="12" customHeight="1" thickBot="1">
      <c r="A28" s="431" t="s">
        <v>280</v>
      </c>
      <c r="B28" s="435" t="s">
        <v>481</v>
      </c>
      <c r="C28" s="77"/>
    </row>
    <row r="29" spans="1:3" s="440" customFormat="1" ht="12" customHeight="1" thickBot="1">
      <c r="A29" s="213" t="s">
        <v>21</v>
      </c>
      <c r="B29" s="125" t="s">
        <v>482</v>
      </c>
      <c r="C29" s="308">
        <f>+C30+C31+C32</f>
        <v>0</v>
      </c>
    </row>
    <row r="30" spans="1:3" s="440" customFormat="1" ht="12" customHeight="1">
      <c r="A30" s="432" t="s">
        <v>92</v>
      </c>
      <c r="B30" s="433" t="s">
        <v>305</v>
      </c>
      <c r="C30" s="70"/>
    </row>
    <row r="31" spans="1:3" s="440" customFormat="1" ht="12" customHeight="1">
      <c r="A31" s="432" t="s">
        <v>93</v>
      </c>
      <c r="B31" s="434" t="s">
        <v>306</v>
      </c>
      <c r="C31" s="309"/>
    </row>
    <row r="32" spans="1:3" s="440" customFormat="1" ht="12" customHeight="1" thickBot="1">
      <c r="A32" s="431" t="s">
        <v>94</v>
      </c>
      <c r="B32" s="141" t="s">
        <v>307</v>
      </c>
      <c r="C32" s="77"/>
    </row>
    <row r="33" spans="1:3" s="366" customFormat="1" ht="12" customHeight="1" thickBot="1">
      <c r="A33" s="213" t="s">
        <v>22</v>
      </c>
      <c r="B33" s="125" t="s">
        <v>420</v>
      </c>
      <c r="C33" s="335"/>
    </row>
    <row r="34" spans="1:3" s="366" customFormat="1" ht="12" customHeight="1" thickBot="1">
      <c r="A34" s="213" t="s">
        <v>23</v>
      </c>
      <c r="B34" s="125" t="s">
        <v>483</v>
      </c>
      <c r="C34" s="357"/>
    </row>
    <row r="35" spans="1:3" s="366" customFormat="1" ht="12" customHeight="1" thickBot="1">
      <c r="A35" s="205" t="s">
        <v>24</v>
      </c>
      <c r="B35" s="125" t="s">
        <v>484</v>
      </c>
      <c r="C35" s="358">
        <f>+C8+C19+C24+C25+C29+C33+C34</f>
        <v>0</v>
      </c>
    </row>
    <row r="36" spans="1:3" s="366" customFormat="1" ht="12" customHeight="1" thickBot="1">
      <c r="A36" s="244" t="s">
        <v>25</v>
      </c>
      <c r="B36" s="125" t="s">
        <v>485</v>
      </c>
      <c r="C36" s="358">
        <f>+C37+C38+C39</f>
        <v>0</v>
      </c>
    </row>
    <row r="37" spans="1:3" s="366" customFormat="1" ht="12" customHeight="1">
      <c r="A37" s="432" t="s">
        <v>486</v>
      </c>
      <c r="B37" s="433" t="s">
        <v>237</v>
      </c>
      <c r="C37" s="70"/>
    </row>
    <row r="38" spans="1:3" s="366" customFormat="1" ht="12" customHeight="1">
      <c r="A38" s="432" t="s">
        <v>487</v>
      </c>
      <c r="B38" s="434" t="s">
        <v>3</v>
      </c>
      <c r="C38" s="309"/>
    </row>
    <row r="39" spans="1:3" s="440" customFormat="1" ht="12" customHeight="1" thickBot="1">
      <c r="A39" s="431" t="s">
        <v>488</v>
      </c>
      <c r="B39" s="141" t="s">
        <v>489</v>
      </c>
      <c r="C39" s="77"/>
    </row>
    <row r="40" spans="1:3" s="440" customFormat="1" ht="15" customHeight="1" thickBot="1">
      <c r="A40" s="244" t="s">
        <v>26</v>
      </c>
      <c r="B40" s="245" t="s">
        <v>490</v>
      </c>
      <c r="C40" s="361">
        <f>+C35+C36</f>
        <v>0</v>
      </c>
    </row>
    <row r="41" spans="1:3" s="440" customFormat="1" ht="15" customHeight="1">
      <c r="A41" s="246"/>
      <c r="B41" s="247"/>
      <c r="C41" s="359"/>
    </row>
    <row r="42" spans="1:3" ht="13.5" thickBot="1">
      <c r="A42" s="248"/>
      <c r="B42" s="249"/>
      <c r="C42" s="360"/>
    </row>
    <row r="43" spans="1:3" s="439" customFormat="1" ht="16.5" customHeight="1" thickBot="1">
      <c r="A43" s="250"/>
      <c r="B43" s="251" t="s">
        <v>58</v>
      </c>
      <c r="C43" s="361"/>
    </row>
    <row r="44" spans="1:3" s="441" customFormat="1" ht="12" customHeight="1" thickBot="1">
      <c r="A44" s="213" t="s">
        <v>17</v>
      </c>
      <c r="B44" s="125" t="s">
        <v>491</v>
      </c>
      <c r="C44" s="308">
        <f>SUM(C45:C49)</f>
        <v>0</v>
      </c>
    </row>
    <row r="45" spans="1:3" ht="12" customHeight="1">
      <c r="A45" s="431" t="s">
        <v>99</v>
      </c>
      <c r="B45" s="8" t="s">
        <v>47</v>
      </c>
      <c r="C45" s="70"/>
    </row>
    <row r="46" spans="1:3" ht="12" customHeight="1">
      <c r="A46" s="431" t="s">
        <v>100</v>
      </c>
      <c r="B46" s="7" t="s">
        <v>179</v>
      </c>
      <c r="C46" s="73"/>
    </row>
    <row r="47" spans="1:3" ht="12" customHeight="1">
      <c r="A47" s="431" t="s">
        <v>101</v>
      </c>
      <c r="B47" s="7" t="s">
        <v>136</v>
      </c>
      <c r="C47" s="73"/>
    </row>
    <row r="48" spans="1:3" ht="12" customHeight="1">
      <c r="A48" s="431" t="s">
        <v>102</v>
      </c>
      <c r="B48" s="7" t="s">
        <v>180</v>
      </c>
      <c r="C48" s="73"/>
    </row>
    <row r="49" spans="1:3" ht="12" customHeight="1" thickBot="1">
      <c r="A49" s="431" t="s">
        <v>144</v>
      </c>
      <c r="B49" s="7" t="s">
        <v>181</v>
      </c>
      <c r="C49" s="73"/>
    </row>
    <row r="50" spans="1:3" ht="12" customHeight="1" thickBot="1">
      <c r="A50" s="213" t="s">
        <v>18</v>
      </c>
      <c r="B50" s="125" t="s">
        <v>492</v>
      </c>
      <c r="C50" s="308">
        <f>SUM(C51:C53)</f>
        <v>0</v>
      </c>
    </row>
    <row r="51" spans="1:3" s="441" customFormat="1" ht="12" customHeight="1">
      <c r="A51" s="431" t="s">
        <v>105</v>
      </c>
      <c r="B51" s="8" t="s">
        <v>227</v>
      </c>
      <c r="C51" s="70"/>
    </row>
    <row r="52" spans="1:3" ht="12" customHeight="1">
      <c r="A52" s="431" t="s">
        <v>106</v>
      </c>
      <c r="B52" s="7" t="s">
        <v>183</v>
      </c>
      <c r="C52" s="73"/>
    </row>
    <row r="53" spans="1:3" ht="12" customHeight="1">
      <c r="A53" s="431" t="s">
        <v>107</v>
      </c>
      <c r="B53" s="7" t="s">
        <v>59</v>
      </c>
      <c r="C53" s="73"/>
    </row>
    <row r="54" spans="1:3" ht="12" customHeight="1" thickBot="1">
      <c r="A54" s="431" t="s">
        <v>108</v>
      </c>
      <c r="B54" s="7" t="s">
        <v>4</v>
      </c>
      <c r="C54" s="73"/>
    </row>
    <row r="55" spans="1:3" ht="15" customHeight="1" thickBot="1">
      <c r="A55" s="213" t="s">
        <v>19</v>
      </c>
      <c r="B55" s="252" t="s">
        <v>493</v>
      </c>
      <c r="C55" s="362">
        <f>+C44+C50</f>
        <v>0</v>
      </c>
    </row>
    <row r="56" ht="13.5" thickBot="1">
      <c r="C56" s="363"/>
    </row>
    <row r="57" spans="1:3" ht="15" customHeight="1" thickBot="1">
      <c r="A57" s="255" t="s">
        <v>203</v>
      </c>
      <c r="B57" s="256"/>
      <c r="C57" s="122"/>
    </row>
    <row r="58" spans="1:3" ht="14.25" customHeight="1" thickBot="1">
      <c r="A58" s="255" t="s">
        <v>204</v>
      </c>
      <c r="B58" s="256"/>
      <c r="C58" s="12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4">
      <selection activeCell="C11" sqref="C11"/>
    </sheetView>
  </sheetViews>
  <sheetFormatPr defaultColWidth="9.00390625" defaultRowHeight="12.75"/>
  <cols>
    <col min="1" max="1" width="5.50390625" style="41" customWidth="1"/>
    <col min="2" max="2" width="33.125" style="41" customWidth="1"/>
    <col min="3" max="3" width="12.375" style="41" customWidth="1"/>
    <col min="4" max="4" width="11.50390625" style="41" customWidth="1"/>
    <col min="5" max="5" width="11.375" style="41" customWidth="1"/>
    <col min="6" max="6" width="11.00390625" style="41" customWidth="1"/>
    <col min="7" max="7" width="14.375" style="41" customWidth="1"/>
    <col min="8" max="16384" width="9.375" style="41" customWidth="1"/>
  </cols>
  <sheetData>
    <row r="1" spans="1:7" ht="43.5" customHeight="1">
      <c r="A1" s="510" t="s">
        <v>5</v>
      </c>
      <c r="B1" s="510"/>
      <c r="C1" s="510"/>
      <c r="D1" s="510"/>
      <c r="E1" s="510"/>
      <c r="F1" s="510"/>
      <c r="G1" s="510"/>
    </row>
    <row r="3" spans="1:7" s="164" customFormat="1" ht="27" customHeight="1">
      <c r="A3" s="162" t="s">
        <v>206</v>
      </c>
      <c r="B3" s="163"/>
      <c r="C3" s="509" t="s">
        <v>521</v>
      </c>
      <c r="D3" s="509"/>
      <c r="E3" s="509"/>
      <c r="F3" s="509"/>
      <c r="G3" s="509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207</v>
      </c>
      <c r="B5" s="163"/>
      <c r="C5" s="509" t="s">
        <v>522</v>
      </c>
      <c r="D5" s="509"/>
      <c r="E5" s="509"/>
      <c r="F5" s="509"/>
      <c r="G5" s="163"/>
    </row>
    <row r="6" spans="1:7" s="165" customFormat="1" ht="12.75">
      <c r="A6" s="217"/>
      <c r="B6" s="217"/>
      <c r="C6" s="217"/>
      <c r="D6" s="217"/>
      <c r="E6" s="217"/>
      <c r="F6" s="217"/>
      <c r="G6" s="217"/>
    </row>
    <row r="7" spans="1:7" s="166" customFormat="1" ht="15" customHeight="1">
      <c r="A7" s="274" t="s">
        <v>208</v>
      </c>
      <c r="B7" s="273"/>
      <c r="C7" s="462" t="s">
        <v>523</v>
      </c>
      <c r="D7" s="259"/>
      <c r="E7" s="259"/>
      <c r="F7" s="259"/>
      <c r="G7" s="259"/>
    </row>
    <row r="8" spans="1:7" s="166" customFormat="1" ht="15" customHeight="1" thickBot="1">
      <c r="A8" s="274" t="s">
        <v>209</v>
      </c>
      <c r="B8" s="259"/>
      <c r="C8" s="259"/>
      <c r="D8" s="259"/>
      <c r="E8" s="259">
        <v>0</v>
      </c>
      <c r="F8" s="259"/>
      <c r="G8" s="259"/>
    </row>
    <row r="9" spans="1:7" s="69" customFormat="1" ht="42" customHeight="1" thickBot="1">
      <c r="A9" s="202" t="s">
        <v>15</v>
      </c>
      <c r="B9" s="203" t="s">
        <v>210</v>
      </c>
      <c r="C9" s="203" t="s">
        <v>211</v>
      </c>
      <c r="D9" s="203" t="s">
        <v>212</v>
      </c>
      <c r="E9" s="203" t="s">
        <v>213</v>
      </c>
      <c r="F9" s="203" t="s">
        <v>214</v>
      </c>
      <c r="G9" s="204" t="s">
        <v>51</v>
      </c>
    </row>
    <row r="10" spans="1:7" ht="24" customHeight="1">
      <c r="A10" s="260" t="s">
        <v>17</v>
      </c>
      <c r="B10" s="211" t="s">
        <v>215</v>
      </c>
      <c r="C10" s="167"/>
      <c r="D10" s="167"/>
      <c r="E10" s="167"/>
      <c r="F10" s="167"/>
      <c r="G10" s="261">
        <f>SUM(C10:F10)</f>
        <v>0</v>
      </c>
    </row>
    <row r="11" spans="1:7" ht="24" customHeight="1">
      <c r="A11" s="262" t="s">
        <v>18</v>
      </c>
      <c r="B11" s="212" t="s">
        <v>216</v>
      </c>
      <c r="C11" s="168"/>
      <c r="D11" s="168"/>
      <c r="E11" s="168"/>
      <c r="F11" s="168"/>
      <c r="G11" s="263">
        <f aca="true" t="shared" si="0" ref="G11:G16">SUM(C11:F11)</f>
        <v>0</v>
      </c>
    </row>
    <row r="12" spans="1:7" ht="24" customHeight="1">
      <c r="A12" s="262" t="s">
        <v>19</v>
      </c>
      <c r="B12" s="212" t="s">
        <v>217</v>
      </c>
      <c r="C12" s="168"/>
      <c r="D12" s="168"/>
      <c r="E12" s="168"/>
      <c r="F12" s="168"/>
      <c r="G12" s="263">
        <f t="shared" si="0"/>
        <v>0</v>
      </c>
    </row>
    <row r="13" spans="1:7" ht="24" customHeight="1">
      <c r="A13" s="262" t="s">
        <v>20</v>
      </c>
      <c r="B13" s="212" t="s">
        <v>218</v>
      </c>
      <c r="C13" s="168"/>
      <c r="D13" s="168"/>
      <c r="E13" s="168"/>
      <c r="F13" s="168"/>
      <c r="G13" s="263">
        <f t="shared" si="0"/>
        <v>0</v>
      </c>
    </row>
    <row r="14" spans="1:7" ht="24" customHeight="1">
      <c r="A14" s="262" t="s">
        <v>21</v>
      </c>
      <c r="B14" s="212" t="s">
        <v>219</v>
      </c>
      <c r="C14" s="168"/>
      <c r="D14" s="168"/>
      <c r="E14" s="168"/>
      <c r="F14" s="168"/>
      <c r="G14" s="263">
        <f t="shared" si="0"/>
        <v>0</v>
      </c>
    </row>
    <row r="15" spans="1:7" ht="24" customHeight="1" thickBot="1">
      <c r="A15" s="264" t="s">
        <v>22</v>
      </c>
      <c r="B15" s="265" t="s">
        <v>220</v>
      </c>
      <c r="C15" s="169">
        <v>109</v>
      </c>
      <c r="D15" s="169"/>
      <c r="E15" s="169"/>
      <c r="F15" s="169"/>
      <c r="G15" s="266">
        <f t="shared" si="0"/>
        <v>109</v>
      </c>
    </row>
    <row r="16" spans="1:7" s="170" customFormat="1" ht="24" customHeight="1" thickBot="1">
      <c r="A16" s="267" t="s">
        <v>23</v>
      </c>
      <c r="B16" s="268" t="s">
        <v>51</v>
      </c>
      <c r="C16" s="269">
        <f>SUM(C10:C15)</f>
        <v>109</v>
      </c>
      <c r="D16" s="269">
        <f>SUM(D10:D15)</f>
        <v>0</v>
      </c>
      <c r="E16" s="269">
        <f>SUM(E10:E15)</f>
        <v>0</v>
      </c>
      <c r="F16" s="269">
        <f>SUM(F10:F15)</f>
        <v>0</v>
      </c>
      <c r="G16" s="270">
        <f t="shared" si="0"/>
        <v>109</v>
      </c>
    </row>
    <row r="17" spans="1:7" s="165" customFormat="1" ht="12.75">
      <c r="A17" s="217"/>
      <c r="B17" s="217"/>
      <c r="C17" s="217"/>
      <c r="D17" s="217"/>
      <c r="E17" s="217"/>
      <c r="F17" s="217"/>
      <c r="G17" s="217"/>
    </row>
    <row r="18" spans="1:7" s="165" customFormat="1" ht="12.75">
      <c r="A18" s="217"/>
      <c r="B18" s="217"/>
      <c r="C18" s="217"/>
      <c r="D18" s="217"/>
      <c r="E18" s="217"/>
      <c r="F18" s="217"/>
      <c r="G18" s="217"/>
    </row>
    <row r="19" spans="1:7" s="165" customFormat="1" ht="12.75">
      <c r="A19" s="217"/>
      <c r="B19" s="217"/>
      <c r="C19" s="217"/>
      <c r="D19" s="217"/>
      <c r="E19" s="217"/>
      <c r="F19" s="217"/>
      <c r="G19" s="217"/>
    </row>
    <row r="20" spans="1:7" s="165" customFormat="1" ht="15.75">
      <c r="A20" s="164"/>
      <c r="B20" s="217"/>
      <c r="C20" s="217"/>
      <c r="D20" s="217"/>
      <c r="E20" s="217"/>
      <c r="F20" s="217"/>
      <c r="G20" s="217"/>
    </row>
    <row r="21" spans="1:7" s="165" customFormat="1" ht="12.75">
      <c r="A21" s="217"/>
      <c r="B21" s="217"/>
      <c r="C21" s="217"/>
      <c r="D21" s="217"/>
      <c r="E21" s="217"/>
      <c r="F21" s="217"/>
      <c r="G21" s="217"/>
    </row>
    <row r="22" spans="1:7" ht="12.75">
      <c r="A22" s="217"/>
      <c r="B22" s="217"/>
      <c r="C22" s="217"/>
      <c r="D22" s="217"/>
      <c r="E22" s="217"/>
      <c r="F22" s="217"/>
      <c r="G22" s="217"/>
    </row>
    <row r="23" spans="1:7" ht="12.75">
      <c r="A23" s="217"/>
      <c r="B23" s="217"/>
      <c r="C23" s="165"/>
      <c r="D23" s="165"/>
      <c r="E23" s="165"/>
      <c r="F23" s="165"/>
      <c r="G23" s="217"/>
    </row>
    <row r="24" spans="1:7" ht="13.5">
      <c r="A24" s="217"/>
      <c r="B24" s="217"/>
      <c r="C24" s="271"/>
      <c r="D24" s="272" t="s">
        <v>221</v>
      </c>
      <c r="E24" s="272"/>
      <c r="F24" s="271"/>
      <c r="G24" s="217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az 1/2014. (II. 12.)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11" sqref="C11"/>
    </sheetView>
  </sheetViews>
  <sheetFormatPr defaultColWidth="9.00390625" defaultRowHeight="12.75"/>
  <cols>
    <col min="1" max="1" width="5.50390625" style="41" customWidth="1"/>
    <col min="2" max="2" width="33.125" style="41" customWidth="1"/>
    <col min="3" max="3" width="12.375" style="41" customWidth="1"/>
    <col min="4" max="4" width="11.50390625" style="41" customWidth="1"/>
    <col min="5" max="5" width="11.375" style="41" customWidth="1"/>
    <col min="6" max="6" width="11.00390625" style="41" customWidth="1"/>
    <col min="7" max="7" width="14.375" style="41" customWidth="1"/>
    <col min="8" max="16384" width="9.375" style="41" customWidth="1"/>
  </cols>
  <sheetData>
    <row r="1" spans="1:7" ht="43.5" customHeight="1">
      <c r="A1" s="510" t="s">
        <v>5</v>
      </c>
      <c r="B1" s="510"/>
      <c r="C1" s="510"/>
      <c r="D1" s="510"/>
      <c r="E1" s="510"/>
      <c r="F1" s="510"/>
      <c r="G1" s="510"/>
    </row>
    <row r="3" spans="1:7" s="164" customFormat="1" ht="27" customHeight="1">
      <c r="A3" s="162" t="s">
        <v>206</v>
      </c>
      <c r="B3" s="163"/>
      <c r="C3" s="509" t="s">
        <v>514</v>
      </c>
      <c r="D3" s="509"/>
      <c r="E3" s="509"/>
      <c r="F3" s="509"/>
      <c r="G3" s="509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207</v>
      </c>
      <c r="B5" s="163"/>
      <c r="C5" s="509" t="s">
        <v>524</v>
      </c>
      <c r="D5" s="509"/>
      <c r="E5" s="509"/>
      <c r="F5" s="509"/>
      <c r="G5" s="163"/>
    </row>
    <row r="6" spans="1:7" s="165" customFormat="1" ht="12.75">
      <c r="A6" s="217"/>
      <c r="B6" s="217"/>
      <c r="C6" s="217"/>
      <c r="D6" s="217"/>
      <c r="E6" s="217"/>
      <c r="F6" s="217"/>
      <c r="G6" s="217"/>
    </row>
    <row r="7" spans="1:7" s="166" customFormat="1" ht="15" customHeight="1">
      <c r="A7" s="274" t="s">
        <v>208</v>
      </c>
      <c r="B7" s="273"/>
      <c r="C7" s="462" t="s">
        <v>525</v>
      </c>
      <c r="D7" s="259"/>
      <c r="E7" s="259"/>
      <c r="F7" s="259"/>
      <c r="G7" s="259"/>
    </row>
    <row r="8" spans="1:7" s="166" customFormat="1" ht="15" customHeight="1" thickBot="1">
      <c r="A8" s="274" t="s">
        <v>209</v>
      </c>
      <c r="B8" s="259"/>
      <c r="C8" s="259"/>
      <c r="D8" s="259"/>
      <c r="E8" s="259">
        <v>0</v>
      </c>
      <c r="F8" s="259"/>
      <c r="G8" s="259"/>
    </row>
    <row r="9" spans="1:7" s="69" customFormat="1" ht="42" customHeight="1" thickBot="1">
      <c r="A9" s="202" t="s">
        <v>15</v>
      </c>
      <c r="B9" s="203" t="s">
        <v>210</v>
      </c>
      <c r="C9" s="203" t="s">
        <v>211</v>
      </c>
      <c r="D9" s="203" t="s">
        <v>212</v>
      </c>
      <c r="E9" s="203" t="s">
        <v>213</v>
      </c>
      <c r="F9" s="203" t="s">
        <v>214</v>
      </c>
      <c r="G9" s="204" t="s">
        <v>51</v>
      </c>
    </row>
    <row r="10" spans="1:7" ht="24" customHeight="1">
      <c r="A10" s="260" t="s">
        <v>17</v>
      </c>
      <c r="B10" s="211" t="s">
        <v>215</v>
      </c>
      <c r="C10" s="167"/>
      <c r="D10" s="167"/>
      <c r="E10" s="167"/>
      <c r="F10" s="167"/>
      <c r="G10" s="261">
        <f>SUM(C10:F10)</f>
        <v>0</v>
      </c>
    </row>
    <row r="11" spans="1:7" ht="24" customHeight="1">
      <c r="A11" s="262" t="s">
        <v>18</v>
      </c>
      <c r="B11" s="212" t="s">
        <v>216</v>
      </c>
      <c r="C11" s="168"/>
      <c r="D11" s="168"/>
      <c r="E11" s="168"/>
      <c r="F11" s="168"/>
      <c r="G11" s="263">
        <f aca="true" t="shared" si="0" ref="G11:G16">SUM(C11:F11)</f>
        <v>0</v>
      </c>
    </row>
    <row r="12" spans="1:7" ht="24" customHeight="1">
      <c r="A12" s="262" t="s">
        <v>19</v>
      </c>
      <c r="B12" s="212" t="s">
        <v>217</v>
      </c>
      <c r="C12" s="168"/>
      <c r="D12" s="168"/>
      <c r="E12" s="168"/>
      <c r="F12" s="168"/>
      <c r="G12" s="263">
        <f t="shared" si="0"/>
        <v>0</v>
      </c>
    </row>
    <row r="13" spans="1:7" ht="24" customHeight="1">
      <c r="A13" s="262" t="s">
        <v>20</v>
      </c>
      <c r="B13" s="212" t="s">
        <v>218</v>
      </c>
      <c r="C13" s="168"/>
      <c r="D13" s="168"/>
      <c r="E13" s="168"/>
      <c r="F13" s="168"/>
      <c r="G13" s="263">
        <f t="shared" si="0"/>
        <v>0</v>
      </c>
    </row>
    <row r="14" spans="1:7" ht="24" customHeight="1">
      <c r="A14" s="262" t="s">
        <v>21</v>
      </c>
      <c r="B14" s="212" t="s">
        <v>219</v>
      </c>
      <c r="C14" s="168"/>
      <c r="D14" s="168"/>
      <c r="E14" s="168"/>
      <c r="F14" s="168"/>
      <c r="G14" s="263">
        <f t="shared" si="0"/>
        <v>0</v>
      </c>
    </row>
    <row r="15" spans="1:7" ht="24" customHeight="1" thickBot="1">
      <c r="A15" s="264" t="s">
        <v>22</v>
      </c>
      <c r="B15" s="265" t="s">
        <v>220</v>
      </c>
      <c r="C15" s="169">
        <v>81</v>
      </c>
      <c r="D15" s="169"/>
      <c r="E15" s="169"/>
      <c r="F15" s="169"/>
      <c r="G15" s="266">
        <f t="shared" si="0"/>
        <v>81</v>
      </c>
    </row>
    <row r="16" spans="1:7" s="170" customFormat="1" ht="24" customHeight="1" thickBot="1">
      <c r="A16" s="267" t="s">
        <v>23</v>
      </c>
      <c r="B16" s="268" t="s">
        <v>51</v>
      </c>
      <c r="C16" s="269">
        <f>SUM(C10:C15)</f>
        <v>81</v>
      </c>
      <c r="D16" s="269">
        <f>SUM(D10:D15)</f>
        <v>0</v>
      </c>
      <c r="E16" s="269">
        <f>SUM(E10:E15)</f>
        <v>0</v>
      </c>
      <c r="F16" s="269">
        <f>SUM(F10:F15)</f>
        <v>0</v>
      </c>
      <c r="G16" s="270">
        <f t="shared" si="0"/>
        <v>81</v>
      </c>
    </row>
    <row r="17" spans="1:7" s="165" customFormat="1" ht="12.75">
      <c r="A17" s="217"/>
      <c r="B17" s="217"/>
      <c r="C17" s="217"/>
      <c r="D17" s="217"/>
      <c r="E17" s="217"/>
      <c r="F17" s="217"/>
      <c r="G17" s="217"/>
    </row>
    <row r="18" spans="1:7" s="165" customFormat="1" ht="12.75">
      <c r="A18" s="217"/>
      <c r="B18" s="217"/>
      <c r="C18" s="217"/>
      <c r="D18" s="217"/>
      <c r="E18" s="217"/>
      <c r="F18" s="217"/>
      <c r="G18" s="217"/>
    </row>
    <row r="19" spans="1:7" s="165" customFormat="1" ht="12.75">
      <c r="A19" s="217"/>
      <c r="B19" s="217"/>
      <c r="C19" s="217"/>
      <c r="D19" s="217"/>
      <c r="E19" s="217"/>
      <c r="F19" s="217"/>
      <c r="G19" s="217"/>
    </row>
    <row r="20" spans="1:7" s="165" customFormat="1" ht="15.75">
      <c r="A20" s="164"/>
      <c r="B20" s="217"/>
      <c r="C20" s="217"/>
      <c r="D20" s="217"/>
      <c r="E20" s="217"/>
      <c r="F20" s="217"/>
      <c r="G20" s="217"/>
    </row>
    <row r="21" spans="1:7" s="165" customFormat="1" ht="12.75">
      <c r="A21" s="217"/>
      <c r="B21" s="217"/>
      <c r="C21" s="217"/>
      <c r="D21" s="217"/>
      <c r="E21" s="217"/>
      <c r="F21" s="217"/>
      <c r="G21" s="217"/>
    </row>
    <row r="22" spans="1:7" ht="12.75">
      <c r="A22" s="217"/>
      <c r="B22" s="217"/>
      <c r="C22" s="217"/>
      <c r="D22" s="217"/>
      <c r="E22" s="217"/>
      <c r="F22" s="217"/>
      <c r="G22" s="217"/>
    </row>
    <row r="23" spans="1:7" ht="12.75">
      <c r="A23" s="217"/>
      <c r="B23" s="217"/>
      <c r="C23" s="165"/>
      <c r="D23" s="165"/>
      <c r="E23" s="165"/>
      <c r="F23" s="165"/>
      <c r="G23" s="217"/>
    </row>
    <row r="24" spans="1:7" ht="13.5">
      <c r="A24" s="217"/>
      <c r="B24" s="217"/>
      <c r="C24" s="271"/>
      <c r="D24" s="272" t="s">
        <v>221</v>
      </c>
      <c r="E24" s="272"/>
      <c r="F24" s="271"/>
      <c r="G24" s="217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/>
  <mergeCells count="3">
    <mergeCell ref="A1:G1"/>
    <mergeCell ref="C3:G3"/>
    <mergeCell ref="C5:F5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az 1/2014. (II. 12.)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1" sqref="C11"/>
    </sheetView>
  </sheetViews>
  <sheetFormatPr defaultColWidth="9.00390625" defaultRowHeight="12.75"/>
  <cols>
    <col min="1" max="1" width="5.875" style="79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512" t="s">
        <v>6</v>
      </c>
      <c r="C1" s="512"/>
      <c r="D1" s="512"/>
    </row>
    <row r="2" spans="1:4" s="67" customFormat="1" ht="16.5" thickBot="1">
      <c r="A2" s="66"/>
      <c r="B2" s="367"/>
      <c r="D2" s="38" t="s">
        <v>64</v>
      </c>
    </row>
    <row r="3" spans="1:4" s="69" customFormat="1" ht="48" customHeight="1" thickBot="1">
      <c r="A3" s="68" t="s">
        <v>15</v>
      </c>
      <c r="B3" s="203" t="s">
        <v>16</v>
      </c>
      <c r="C3" s="203" t="s">
        <v>73</v>
      </c>
      <c r="D3" s="204" t="s">
        <v>74</v>
      </c>
    </row>
    <row r="4" spans="1:4" s="69" customFormat="1" ht="13.5" customHeight="1" thickBot="1">
      <c r="A4" s="32">
        <v>1</v>
      </c>
      <c r="B4" s="206">
        <v>2</v>
      </c>
      <c r="C4" s="206">
        <v>3</v>
      </c>
      <c r="D4" s="207">
        <v>4</v>
      </c>
    </row>
    <row r="5" spans="1:4" ht="18" customHeight="1">
      <c r="A5" s="134" t="s">
        <v>17</v>
      </c>
      <c r="B5" s="208" t="s">
        <v>163</v>
      </c>
      <c r="C5" s="132"/>
      <c r="D5" s="70"/>
    </row>
    <row r="6" spans="1:4" ht="18" customHeight="1">
      <c r="A6" s="71" t="s">
        <v>18</v>
      </c>
      <c r="B6" s="209" t="s">
        <v>164</v>
      </c>
      <c r="C6" s="133"/>
      <c r="D6" s="73"/>
    </row>
    <row r="7" spans="1:4" ht="18" customHeight="1">
      <c r="A7" s="71" t="s">
        <v>19</v>
      </c>
      <c r="B7" s="209" t="s">
        <v>121</v>
      </c>
      <c r="C7" s="133"/>
      <c r="D7" s="73"/>
    </row>
    <row r="8" spans="1:4" ht="18" customHeight="1">
      <c r="A8" s="71" t="s">
        <v>20</v>
      </c>
      <c r="B8" s="209" t="s">
        <v>122</v>
      </c>
      <c r="C8" s="133"/>
      <c r="D8" s="73"/>
    </row>
    <row r="9" spans="1:4" ht="18" customHeight="1">
      <c r="A9" s="71" t="s">
        <v>21</v>
      </c>
      <c r="B9" s="209" t="s">
        <v>156</v>
      </c>
      <c r="C9" s="133">
        <v>11000</v>
      </c>
      <c r="D9" s="73">
        <v>1500</v>
      </c>
    </row>
    <row r="10" spans="1:4" ht="18" customHeight="1">
      <c r="A10" s="71" t="s">
        <v>22</v>
      </c>
      <c r="B10" s="209" t="s">
        <v>157</v>
      </c>
      <c r="C10" s="133"/>
      <c r="D10" s="73"/>
    </row>
    <row r="11" spans="1:4" ht="18" customHeight="1">
      <c r="A11" s="71" t="s">
        <v>23</v>
      </c>
      <c r="B11" s="210" t="s">
        <v>158</v>
      </c>
      <c r="C11" s="133"/>
      <c r="D11" s="73"/>
    </row>
    <row r="12" spans="1:4" ht="18" customHeight="1">
      <c r="A12" s="71" t="s">
        <v>25</v>
      </c>
      <c r="B12" s="210" t="s">
        <v>159</v>
      </c>
      <c r="C12" s="133">
        <v>11000</v>
      </c>
      <c r="D12" s="73">
        <v>1500</v>
      </c>
    </row>
    <row r="13" spans="1:4" ht="18" customHeight="1">
      <c r="A13" s="71" t="s">
        <v>26</v>
      </c>
      <c r="B13" s="210" t="s">
        <v>160</v>
      </c>
      <c r="C13" s="133"/>
      <c r="D13" s="73"/>
    </row>
    <row r="14" spans="1:4" ht="18" customHeight="1">
      <c r="A14" s="71" t="s">
        <v>27</v>
      </c>
      <c r="B14" s="210" t="s">
        <v>161</v>
      </c>
      <c r="C14" s="133"/>
      <c r="D14" s="73"/>
    </row>
    <row r="15" spans="1:4" ht="22.5" customHeight="1">
      <c r="A15" s="71" t="s">
        <v>28</v>
      </c>
      <c r="B15" s="210" t="s">
        <v>162</v>
      </c>
      <c r="C15" s="133"/>
      <c r="D15" s="73"/>
    </row>
    <row r="16" spans="1:4" ht="18" customHeight="1">
      <c r="A16" s="71" t="s">
        <v>29</v>
      </c>
      <c r="B16" s="209" t="s">
        <v>123</v>
      </c>
      <c r="C16" s="133"/>
      <c r="D16" s="73"/>
    </row>
    <row r="17" spans="1:4" ht="18" customHeight="1">
      <c r="A17" s="71" t="s">
        <v>30</v>
      </c>
      <c r="B17" s="209" t="s">
        <v>8</v>
      </c>
      <c r="C17" s="133"/>
      <c r="D17" s="73"/>
    </row>
    <row r="18" spans="1:4" ht="18" customHeight="1">
      <c r="A18" s="71" t="s">
        <v>31</v>
      </c>
      <c r="B18" s="209" t="s">
        <v>7</v>
      </c>
      <c r="C18" s="133"/>
      <c r="D18" s="73"/>
    </row>
    <row r="19" spans="1:4" ht="18" customHeight="1">
      <c r="A19" s="71" t="s">
        <v>32</v>
      </c>
      <c r="B19" s="209" t="s">
        <v>124</v>
      </c>
      <c r="C19" s="133"/>
      <c r="D19" s="73"/>
    </row>
    <row r="20" spans="1:4" ht="18" customHeight="1">
      <c r="A20" s="71" t="s">
        <v>33</v>
      </c>
      <c r="B20" s="209" t="s">
        <v>125</v>
      </c>
      <c r="C20" s="133"/>
      <c r="D20" s="73"/>
    </row>
    <row r="21" spans="1:4" ht="18" customHeight="1">
      <c r="A21" s="71" t="s">
        <v>34</v>
      </c>
      <c r="B21" s="124"/>
      <c r="C21" s="72"/>
      <c r="D21" s="73"/>
    </row>
    <row r="22" spans="1:4" ht="18" customHeight="1">
      <c r="A22" s="71" t="s">
        <v>35</v>
      </c>
      <c r="B22" s="74"/>
      <c r="C22" s="72"/>
      <c r="D22" s="73"/>
    </row>
    <row r="23" spans="1:4" ht="18" customHeight="1">
      <c r="A23" s="71" t="s">
        <v>36</v>
      </c>
      <c r="B23" s="74"/>
      <c r="C23" s="72"/>
      <c r="D23" s="73"/>
    </row>
    <row r="24" spans="1:4" ht="18" customHeight="1">
      <c r="A24" s="71" t="s">
        <v>37</v>
      </c>
      <c r="B24" s="74"/>
      <c r="C24" s="72"/>
      <c r="D24" s="73"/>
    </row>
    <row r="25" spans="1:4" ht="18" customHeight="1">
      <c r="A25" s="71" t="s">
        <v>38</v>
      </c>
      <c r="B25" s="74"/>
      <c r="C25" s="72"/>
      <c r="D25" s="73"/>
    </row>
    <row r="26" spans="1:4" ht="18" customHeight="1">
      <c r="A26" s="71" t="s">
        <v>39</v>
      </c>
      <c r="B26" s="74"/>
      <c r="C26" s="72"/>
      <c r="D26" s="73"/>
    </row>
    <row r="27" spans="1:4" ht="18" customHeight="1">
      <c r="A27" s="71" t="s">
        <v>40</v>
      </c>
      <c r="B27" s="74"/>
      <c r="C27" s="72"/>
      <c r="D27" s="73"/>
    </row>
    <row r="28" spans="1:4" ht="18" customHeight="1">
      <c r="A28" s="71" t="s">
        <v>41</v>
      </c>
      <c r="B28" s="74"/>
      <c r="C28" s="72"/>
      <c r="D28" s="73"/>
    </row>
    <row r="29" spans="1:4" ht="18" customHeight="1" thickBot="1">
      <c r="A29" s="135" t="s">
        <v>42</v>
      </c>
      <c r="B29" s="75"/>
      <c r="C29" s="76"/>
      <c r="D29" s="77"/>
    </row>
    <row r="30" spans="1:4" ht="18" customHeight="1" thickBot="1">
      <c r="A30" s="33" t="s">
        <v>43</v>
      </c>
      <c r="B30" s="214" t="s">
        <v>51</v>
      </c>
      <c r="C30" s="215">
        <f>+C5+C6+C7+C8+C9+C16+C17+C18+C19+C20+C21+C22+C23+C24+C25+C26+C27+C28+C29</f>
        <v>11000</v>
      </c>
      <c r="D30" s="216">
        <f>+D5+D6+D7+D8+D9+D16+D17+D18+D19+D20+D21+D22+D23+D24+D25+D26+D27+D28+D29</f>
        <v>1500</v>
      </c>
    </row>
    <row r="31" spans="1:4" ht="8.25" customHeight="1">
      <c r="A31" s="78"/>
      <c r="B31" s="511"/>
      <c r="C31" s="511"/>
      <c r="D31" s="51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dőlt"1.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73">
      <selection activeCell="C11" sqref="C11"/>
    </sheetView>
  </sheetViews>
  <sheetFormatPr defaultColWidth="9.00390625" defaultRowHeight="12.75"/>
  <cols>
    <col min="1" max="1" width="9.50390625" style="372" customWidth="1"/>
    <col min="2" max="2" width="91.625" style="372" customWidth="1"/>
    <col min="3" max="3" width="21.625" style="373" customWidth="1"/>
    <col min="4" max="4" width="9.00390625" style="395" customWidth="1"/>
    <col min="5" max="16384" width="9.375" style="395" customWidth="1"/>
  </cols>
  <sheetData>
    <row r="1" spans="1:3" ht="15.75" customHeight="1">
      <c r="A1" s="463" t="s">
        <v>14</v>
      </c>
      <c r="B1" s="463"/>
      <c r="C1" s="463"/>
    </row>
    <row r="2" spans="1:3" ht="15.75" customHeight="1" thickBot="1">
      <c r="A2" s="464" t="s">
        <v>148</v>
      </c>
      <c r="B2" s="464"/>
      <c r="C2" s="298" t="s">
        <v>228</v>
      </c>
    </row>
    <row r="3" spans="1:3" ht="37.5" customHeight="1" thickBot="1">
      <c r="A3" s="22" t="s">
        <v>72</v>
      </c>
      <c r="B3" s="23" t="s">
        <v>16</v>
      </c>
      <c r="C3" s="35" t="s">
        <v>257</v>
      </c>
    </row>
    <row r="4" spans="1:3" s="396" customFormat="1" ht="12" customHeight="1" thickBot="1">
      <c r="A4" s="390">
        <v>1</v>
      </c>
      <c r="B4" s="391">
        <v>2</v>
      </c>
      <c r="C4" s="392">
        <v>3</v>
      </c>
    </row>
    <row r="5" spans="1:3" s="397" customFormat="1" ht="12" customHeight="1" thickBot="1">
      <c r="A5" s="19" t="s">
        <v>17</v>
      </c>
      <c r="B5" s="20" t="s">
        <v>258</v>
      </c>
      <c r="C5" s="288">
        <f>+C6+C7+C8+C9+C10+C11</f>
        <v>490784</v>
      </c>
    </row>
    <row r="6" spans="1:3" s="397" customFormat="1" ht="12" customHeight="1">
      <c r="A6" s="14" t="s">
        <v>99</v>
      </c>
      <c r="B6" s="398" t="s">
        <v>259</v>
      </c>
      <c r="C6" s="291">
        <v>255909</v>
      </c>
    </row>
    <row r="7" spans="1:3" s="397" customFormat="1" ht="12" customHeight="1">
      <c r="A7" s="13" t="s">
        <v>100</v>
      </c>
      <c r="B7" s="399" t="s">
        <v>260</v>
      </c>
      <c r="C7" s="290">
        <v>98880</v>
      </c>
    </row>
    <row r="8" spans="1:3" s="397" customFormat="1" ht="12" customHeight="1">
      <c r="A8" s="13" t="s">
        <v>101</v>
      </c>
      <c r="B8" s="399" t="s">
        <v>261</v>
      </c>
      <c r="C8" s="290">
        <v>99788</v>
      </c>
    </row>
    <row r="9" spans="1:3" s="397" customFormat="1" ht="12" customHeight="1">
      <c r="A9" s="13" t="s">
        <v>102</v>
      </c>
      <c r="B9" s="399" t="s">
        <v>262</v>
      </c>
      <c r="C9" s="290">
        <v>8073</v>
      </c>
    </row>
    <row r="10" spans="1:3" s="397" customFormat="1" ht="12" customHeight="1">
      <c r="A10" s="13" t="s">
        <v>144</v>
      </c>
      <c r="B10" s="399" t="s">
        <v>263</v>
      </c>
      <c r="C10" s="461">
        <v>7134</v>
      </c>
    </row>
    <row r="11" spans="1:3" s="397" customFormat="1" ht="12" customHeight="1" thickBot="1">
      <c r="A11" s="15" t="s">
        <v>103</v>
      </c>
      <c r="B11" s="400" t="s">
        <v>264</v>
      </c>
      <c r="C11" s="459">
        <v>21000</v>
      </c>
    </row>
    <row r="12" spans="1:3" s="397" customFormat="1" ht="12" customHeight="1" thickBot="1">
      <c r="A12" s="19" t="s">
        <v>18</v>
      </c>
      <c r="B12" s="283" t="s">
        <v>265</v>
      </c>
      <c r="C12" s="288">
        <f>+C13+C14+C15+C16+C17</f>
        <v>0</v>
      </c>
    </row>
    <row r="13" spans="1:3" s="397" customFormat="1" ht="12" customHeight="1">
      <c r="A13" s="14" t="s">
        <v>105</v>
      </c>
      <c r="B13" s="398" t="s">
        <v>266</v>
      </c>
      <c r="C13" s="291"/>
    </row>
    <row r="14" spans="1:3" s="397" customFormat="1" ht="12" customHeight="1">
      <c r="A14" s="13" t="s">
        <v>106</v>
      </c>
      <c r="B14" s="399" t="s">
        <v>267</v>
      </c>
      <c r="C14" s="290"/>
    </row>
    <row r="15" spans="1:3" s="397" customFormat="1" ht="12" customHeight="1">
      <c r="A15" s="13" t="s">
        <v>107</v>
      </c>
      <c r="B15" s="399" t="s">
        <v>502</v>
      </c>
      <c r="C15" s="290"/>
    </row>
    <row r="16" spans="1:3" s="397" customFormat="1" ht="12" customHeight="1">
      <c r="A16" s="13" t="s">
        <v>108</v>
      </c>
      <c r="B16" s="399" t="s">
        <v>503</v>
      </c>
      <c r="C16" s="290"/>
    </row>
    <row r="17" spans="1:3" s="397" customFormat="1" ht="12" customHeight="1">
      <c r="A17" s="13" t="s">
        <v>109</v>
      </c>
      <c r="B17" s="399" t="s">
        <v>268</v>
      </c>
      <c r="C17" s="290"/>
    </row>
    <row r="18" spans="1:3" s="397" customFormat="1" ht="12" customHeight="1" thickBot="1">
      <c r="A18" s="15" t="s">
        <v>118</v>
      </c>
      <c r="B18" s="400" t="s">
        <v>269</v>
      </c>
      <c r="C18" s="292"/>
    </row>
    <row r="19" spans="1:3" s="397" customFormat="1" ht="12" customHeight="1" thickBot="1">
      <c r="A19" s="19" t="s">
        <v>19</v>
      </c>
      <c r="B19" s="20" t="s">
        <v>270</v>
      </c>
      <c r="C19" s="288">
        <f>+C20+C21+C22+C23+C24</f>
        <v>16830</v>
      </c>
    </row>
    <row r="20" spans="1:3" s="397" customFormat="1" ht="12" customHeight="1">
      <c r="A20" s="14" t="s">
        <v>88</v>
      </c>
      <c r="B20" s="398" t="s">
        <v>271</v>
      </c>
      <c r="C20" s="291">
        <v>16830</v>
      </c>
    </row>
    <row r="21" spans="1:3" s="397" customFormat="1" ht="12" customHeight="1">
      <c r="A21" s="13" t="s">
        <v>89</v>
      </c>
      <c r="B21" s="399" t="s">
        <v>272</v>
      </c>
      <c r="C21" s="290"/>
    </row>
    <row r="22" spans="1:3" s="397" customFormat="1" ht="12" customHeight="1">
      <c r="A22" s="13" t="s">
        <v>90</v>
      </c>
      <c r="B22" s="399" t="s">
        <v>504</v>
      </c>
      <c r="C22" s="290"/>
    </row>
    <row r="23" spans="1:3" s="397" customFormat="1" ht="12" customHeight="1">
      <c r="A23" s="13" t="s">
        <v>91</v>
      </c>
      <c r="B23" s="399" t="s">
        <v>505</v>
      </c>
      <c r="C23" s="290"/>
    </row>
    <row r="24" spans="1:3" s="397" customFormat="1" ht="12" customHeight="1">
      <c r="A24" s="13" t="s">
        <v>167</v>
      </c>
      <c r="B24" s="399" t="s">
        <v>273</v>
      </c>
      <c r="C24" s="290"/>
    </row>
    <row r="25" spans="1:3" s="397" customFormat="1" ht="12" customHeight="1" thickBot="1">
      <c r="A25" s="15" t="s">
        <v>168</v>
      </c>
      <c r="B25" s="400" t="s">
        <v>274</v>
      </c>
      <c r="C25" s="292"/>
    </row>
    <row r="26" spans="1:3" s="397" customFormat="1" ht="12" customHeight="1" thickBot="1">
      <c r="A26" s="19" t="s">
        <v>169</v>
      </c>
      <c r="B26" s="20" t="s">
        <v>275</v>
      </c>
      <c r="C26" s="294">
        <f>+C27+C30+C31+C32</f>
        <v>140550</v>
      </c>
    </row>
    <row r="27" spans="1:3" s="397" customFormat="1" ht="12" customHeight="1">
      <c r="A27" s="14" t="s">
        <v>276</v>
      </c>
      <c r="B27" s="398" t="s">
        <v>282</v>
      </c>
      <c r="C27" s="393">
        <v>121500</v>
      </c>
    </row>
    <row r="28" spans="1:3" s="397" customFormat="1" ht="12" customHeight="1">
      <c r="A28" s="13" t="s">
        <v>277</v>
      </c>
      <c r="B28" s="399" t="s">
        <v>283</v>
      </c>
      <c r="C28" s="290"/>
    </row>
    <row r="29" spans="1:3" s="397" customFormat="1" ht="12" customHeight="1">
      <c r="A29" s="13" t="s">
        <v>278</v>
      </c>
      <c r="B29" s="399" t="s">
        <v>284</v>
      </c>
      <c r="C29" s="290"/>
    </row>
    <row r="30" spans="1:3" s="397" customFormat="1" ht="12" customHeight="1">
      <c r="A30" s="13" t="s">
        <v>279</v>
      </c>
      <c r="B30" s="399" t="s">
        <v>285</v>
      </c>
      <c r="C30" s="290">
        <v>16400</v>
      </c>
    </row>
    <row r="31" spans="1:3" s="397" customFormat="1" ht="12" customHeight="1">
      <c r="A31" s="13" t="s">
        <v>280</v>
      </c>
      <c r="B31" s="399" t="s">
        <v>286</v>
      </c>
      <c r="C31" s="290"/>
    </row>
    <row r="32" spans="1:3" s="397" customFormat="1" ht="12" customHeight="1" thickBot="1">
      <c r="A32" s="15" t="s">
        <v>281</v>
      </c>
      <c r="B32" s="400" t="s">
        <v>287</v>
      </c>
      <c r="C32" s="292">
        <v>2650</v>
      </c>
    </row>
    <row r="33" spans="1:3" s="397" customFormat="1" ht="12" customHeight="1" thickBot="1">
      <c r="A33" s="19" t="s">
        <v>21</v>
      </c>
      <c r="B33" s="20" t="s">
        <v>288</v>
      </c>
      <c r="C33" s="288">
        <f>SUM(C34:C43)</f>
        <v>29994</v>
      </c>
    </row>
    <row r="34" spans="1:3" s="397" customFormat="1" ht="12" customHeight="1">
      <c r="A34" s="14" t="s">
        <v>92</v>
      </c>
      <c r="B34" s="398" t="s">
        <v>291</v>
      </c>
      <c r="C34" s="291"/>
    </row>
    <row r="35" spans="1:3" s="397" customFormat="1" ht="12" customHeight="1">
      <c r="A35" s="13" t="s">
        <v>93</v>
      </c>
      <c r="B35" s="399" t="s">
        <v>292</v>
      </c>
      <c r="C35" s="290"/>
    </row>
    <row r="36" spans="1:3" s="397" customFormat="1" ht="12" customHeight="1">
      <c r="A36" s="13" t="s">
        <v>94</v>
      </c>
      <c r="B36" s="399" t="s">
        <v>293</v>
      </c>
      <c r="C36" s="290">
        <v>10953</v>
      </c>
    </row>
    <row r="37" spans="1:3" s="397" customFormat="1" ht="12" customHeight="1">
      <c r="A37" s="13" t="s">
        <v>171</v>
      </c>
      <c r="B37" s="399" t="s">
        <v>294</v>
      </c>
      <c r="C37" s="290">
        <v>3785</v>
      </c>
    </row>
    <row r="38" spans="1:3" s="397" customFormat="1" ht="12" customHeight="1">
      <c r="A38" s="13" t="s">
        <v>172</v>
      </c>
      <c r="B38" s="399" t="s">
        <v>295</v>
      </c>
      <c r="C38" s="290">
        <v>7164</v>
      </c>
    </row>
    <row r="39" spans="1:3" s="397" customFormat="1" ht="12" customHeight="1">
      <c r="A39" s="13" t="s">
        <v>173</v>
      </c>
      <c r="B39" s="399" t="s">
        <v>296</v>
      </c>
      <c r="C39" s="290">
        <v>4892</v>
      </c>
    </row>
    <row r="40" spans="1:3" s="397" customFormat="1" ht="12" customHeight="1">
      <c r="A40" s="13" t="s">
        <v>174</v>
      </c>
      <c r="B40" s="399" t="s">
        <v>297</v>
      </c>
      <c r="C40" s="290">
        <v>3200</v>
      </c>
    </row>
    <row r="41" spans="1:3" s="397" customFormat="1" ht="12" customHeight="1">
      <c r="A41" s="13" t="s">
        <v>175</v>
      </c>
      <c r="B41" s="399" t="s">
        <v>298</v>
      </c>
      <c r="C41" s="290"/>
    </row>
    <row r="42" spans="1:3" s="397" customFormat="1" ht="12" customHeight="1">
      <c r="A42" s="13" t="s">
        <v>289</v>
      </c>
      <c r="B42" s="399" t="s">
        <v>299</v>
      </c>
      <c r="C42" s="293"/>
    </row>
    <row r="43" spans="1:3" s="397" customFormat="1" ht="12" customHeight="1" thickBot="1">
      <c r="A43" s="15" t="s">
        <v>290</v>
      </c>
      <c r="B43" s="400" t="s">
        <v>300</v>
      </c>
      <c r="C43" s="386"/>
    </row>
    <row r="44" spans="1:3" s="397" customFormat="1" ht="12" customHeight="1" thickBot="1">
      <c r="A44" s="19" t="s">
        <v>22</v>
      </c>
      <c r="B44" s="20" t="s">
        <v>301</v>
      </c>
      <c r="C44" s="288">
        <f>SUM(C45:C49)</f>
        <v>4095</v>
      </c>
    </row>
    <row r="45" spans="1:3" s="397" customFormat="1" ht="12" customHeight="1">
      <c r="A45" s="14" t="s">
        <v>95</v>
      </c>
      <c r="B45" s="398" t="s">
        <v>305</v>
      </c>
      <c r="C45" s="444"/>
    </row>
    <row r="46" spans="1:3" s="397" customFormat="1" ht="12" customHeight="1">
      <c r="A46" s="13" t="s">
        <v>96</v>
      </c>
      <c r="B46" s="399" t="s">
        <v>306</v>
      </c>
      <c r="C46" s="293">
        <v>4095</v>
      </c>
    </row>
    <row r="47" spans="1:3" s="397" customFormat="1" ht="12" customHeight="1">
      <c r="A47" s="13" t="s">
        <v>302</v>
      </c>
      <c r="B47" s="399" t="s">
        <v>307</v>
      </c>
      <c r="C47" s="293"/>
    </row>
    <row r="48" spans="1:3" s="397" customFormat="1" ht="12" customHeight="1">
      <c r="A48" s="13" t="s">
        <v>303</v>
      </c>
      <c r="B48" s="399" t="s">
        <v>308</v>
      </c>
      <c r="C48" s="293"/>
    </row>
    <row r="49" spans="1:3" s="397" customFormat="1" ht="12" customHeight="1" thickBot="1">
      <c r="A49" s="15" t="s">
        <v>304</v>
      </c>
      <c r="B49" s="400" t="s">
        <v>309</v>
      </c>
      <c r="C49" s="386"/>
    </row>
    <row r="50" spans="1:3" s="397" customFormat="1" ht="12" customHeight="1" thickBot="1">
      <c r="A50" s="19" t="s">
        <v>176</v>
      </c>
      <c r="B50" s="20" t="s">
        <v>310</v>
      </c>
      <c r="C50" s="288">
        <f>SUM(C51:C53)</f>
        <v>64441</v>
      </c>
    </row>
    <row r="51" spans="1:3" s="397" customFormat="1" ht="12" customHeight="1">
      <c r="A51" s="14" t="s">
        <v>97</v>
      </c>
      <c r="B51" s="398" t="s">
        <v>311</v>
      </c>
      <c r="C51" s="291"/>
    </row>
    <row r="52" spans="1:3" s="397" customFormat="1" ht="12" customHeight="1">
      <c r="A52" s="13" t="s">
        <v>98</v>
      </c>
      <c r="B52" s="399" t="s">
        <v>312</v>
      </c>
      <c r="C52" s="290"/>
    </row>
    <row r="53" spans="1:3" s="397" customFormat="1" ht="12" customHeight="1">
      <c r="A53" s="13" t="s">
        <v>315</v>
      </c>
      <c r="B53" s="399" t="s">
        <v>313</v>
      </c>
      <c r="C53" s="290">
        <v>64441</v>
      </c>
    </row>
    <row r="54" spans="1:3" s="397" customFormat="1" ht="12" customHeight="1" thickBot="1">
      <c r="A54" s="15" t="s">
        <v>316</v>
      </c>
      <c r="B54" s="400" t="s">
        <v>314</v>
      </c>
      <c r="C54" s="292"/>
    </row>
    <row r="55" spans="1:3" s="397" customFormat="1" ht="12" customHeight="1" thickBot="1">
      <c r="A55" s="19" t="s">
        <v>24</v>
      </c>
      <c r="B55" s="283" t="s">
        <v>317</v>
      </c>
      <c r="C55" s="288">
        <f>SUM(C56:C58)</f>
        <v>94226</v>
      </c>
    </row>
    <row r="56" spans="1:3" s="397" customFormat="1" ht="12" customHeight="1">
      <c r="A56" s="14" t="s">
        <v>177</v>
      </c>
      <c r="B56" s="398" t="s">
        <v>319</v>
      </c>
      <c r="C56" s="293"/>
    </row>
    <row r="57" spans="1:3" s="397" customFormat="1" ht="12" customHeight="1">
      <c r="A57" s="13" t="s">
        <v>178</v>
      </c>
      <c r="B57" s="399" t="s">
        <v>507</v>
      </c>
      <c r="C57" s="293"/>
    </row>
    <row r="58" spans="1:3" s="397" customFormat="1" ht="12" customHeight="1">
      <c r="A58" s="13" t="s">
        <v>229</v>
      </c>
      <c r="B58" s="399" t="s">
        <v>320</v>
      </c>
      <c r="C58" s="293">
        <v>94226</v>
      </c>
    </row>
    <row r="59" spans="1:3" s="397" customFormat="1" ht="12" customHeight="1" thickBot="1">
      <c r="A59" s="15" t="s">
        <v>318</v>
      </c>
      <c r="B59" s="400" t="s">
        <v>321</v>
      </c>
      <c r="C59" s="293">
        <v>81480</v>
      </c>
    </row>
    <row r="60" spans="1:3" s="397" customFormat="1" ht="12" customHeight="1" thickBot="1">
      <c r="A60" s="19" t="s">
        <v>25</v>
      </c>
      <c r="B60" s="20" t="s">
        <v>322</v>
      </c>
      <c r="C60" s="294">
        <f>+C5+C12+C19+C26+C33+C44+C50+C55</f>
        <v>840920</v>
      </c>
    </row>
    <row r="61" spans="1:3" s="397" customFormat="1" ht="12" customHeight="1" thickBot="1">
      <c r="A61" s="401" t="s">
        <v>323</v>
      </c>
      <c r="B61" s="283" t="s">
        <v>324</v>
      </c>
      <c r="C61" s="288">
        <f>SUM(C62:C64)</f>
        <v>0</v>
      </c>
    </row>
    <row r="62" spans="1:3" s="397" customFormat="1" ht="12" customHeight="1">
      <c r="A62" s="14" t="s">
        <v>357</v>
      </c>
      <c r="B62" s="398" t="s">
        <v>325</v>
      </c>
      <c r="C62" s="293"/>
    </row>
    <row r="63" spans="1:3" s="397" customFormat="1" ht="12" customHeight="1">
      <c r="A63" s="13" t="s">
        <v>366</v>
      </c>
      <c r="B63" s="399" t="s">
        <v>326</v>
      </c>
      <c r="C63" s="293"/>
    </row>
    <row r="64" spans="1:3" s="397" customFormat="1" ht="12" customHeight="1" thickBot="1">
      <c r="A64" s="15" t="s">
        <v>367</v>
      </c>
      <c r="B64" s="402" t="s">
        <v>327</v>
      </c>
      <c r="C64" s="293"/>
    </row>
    <row r="65" spans="1:3" s="397" customFormat="1" ht="12" customHeight="1" thickBot="1">
      <c r="A65" s="401" t="s">
        <v>328</v>
      </c>
      <c r="B65" s="283" t="s">
        <v>329</v>
      </c>
      <c r="C65" s="288">
        <f>SUM(C66:C69)</f>
        <v>0</v>
      </c>
    </row>
    <row r="66" spans="1:3" s="397" customFormat="1" ht="12" customHeight="1">
      <c r="A66" s="14" t="s">
        <v>145</v>
      </c>
      <c r="B66" s="398" t="s">
        <v>330</v>
      </c>
      <c r="C66" s="293"/>
    </row>
    <row r="67" spans="1:3" s="397" customFormat="1" ht="12" customHeight="1">
      <c r="A67" s="13" t="s">
        <v>146</v>
      </c>
      <c r="B67" s="399" t="s">
        <v>331</v>
      </c>
      <c r="C67" s="293"/>
    </row>
    <row r="68" spans="1:3" s="397" customFormat="1" ht="12" customHeight="1">
      <c r="A68" s="13" t="s">
        <v>358</v>
      </c>
      <c r="B68" s="399" t="s">
        <v>332</v>
      </c>
      <c r="C68" s="293"/>
    </row>
    <row r="69" spans="1:3" s="397" customFormat="1" ht="12" customHeight="1" thickBot="1">
      <c r="A69" s="15" t="s">
        <v>359</v>
      </c>
      <c r="B69" s="400" t="s">
        <v>333</v>
      </c>
      <c r="C69" s="293"/>
    </row>
    <row r="70" spans="1:3" s="397" customFormat="1" ht="12" customHeight="1" thickBot="1">
      <c r="A70" s="401" t="s">
        <v>334</v>
      </c>
      <c r="B70" s="283" t="s">
        <v>335</v>
      </c>
      <c r="C70" s="288">
        <f>SUM(C71:C72)</f>
        <v>0</v>
      </c>
    </row>
    <row r="71" spans="1:3" s="397" customFormat="1" ht="12" customHeight="1">
      <c r="A71" s="14" t="s">
        <v>360</v>
      </c>
      <c r="B71" s="398" t="s">
        <v>336</v>
      </c>
      <c r="C71" s="293"/>
    </row>
    <row r="72" spans="1:3" s="397" customFormat="1" ht="12" customHeight="1" thickBot="1">
      <c r="A72" s="15" t="s">
        <v>361</v>
      </c>
      <c r="B72" s="400" t="s">
        <v>337</v>
      </c>
      <c r="C72" s="293"/>
    </row>
    <row r="73" spans="1:3" s="397" customFormat="1" ht="12" customHeight="1" thickBot="1">
      <c r="A73" s="401" t="s">
        <v>338</v>
      </c>
      <c r="B73" s="283" t="s">
        <v>339</v>
      </c>
      <c r="C73" s="288">
        <f>SUM(C74:C76)</f>
        <v>0</v>
      </c>
    </row>
    <row r="74" spans="1:3" s="397" customFormat="1" ht="12" customHeight="1">
      <c r="A74" s="14" t="s">
        <v>362</v>
      </c>
      <c r="B74" s="398" t="s">
        <v>340</v>
      </c>
      <c r="C74" s="293"/>
    </row>
    <row r="75" spans="1:3" s="397" customFormat="1" ht="12" customHeight="1">
      <c r="A75" s="13" t="s">
        <v>363</v>
      </c>
      <c r="B75" s="399" t="s">
        <v>341</v>
      </c>
      <c r="C75" s="293"/>
    </row>
    <row r="76" spans="1:3" s="397" customFormat="1" ht="12" customHeight="1" thickBot="1">
      <c r="A76" s="15" t="s">
        <v>364</v>
      </c>
      <c r="B76" s="400" t="s">
        <v>342</v>
      </c>
      <c r="C76" s="293"/>
    </row>
    <row r="77" spans="1:3" s="397" customFormat="1" ht="12" customHeight="1" thickBot="1">
      <c r="A77" s="401" t="s">
        <v>343</v>
      </c>
      <c r="B77" s="283" t="s">
        <v>365</v>
      </c>
      <c r="C77" s="288">
        <f>SUM(C78:C81)</f>
        <v>0</v>
      </c>
    </row>
    <row r="78" spans="1:3" s="397" customFormat="1" ht="12" customHeight="1">
      <c r="A78" s="403" t="s">
        <v>344</v>
      </c>
      <c r="B78" s="398" t="s">
        <v>345</v>
      </c>
      <c r="C78" s="293"/>
    </row>
    <row r="79" spans="1:3" s="397" customFormat="1" ht="12" customHeight="1">
      <c r="A79" s="404" t="s">
        <v>346</v>
      </c>
      <c r="B79" s="399" t="s">
        <v>347</v>
      </c>
      <c r="C79" s="293"/>
    </row>
    <row r="80" spans="1:3" s="397" customFormat="1" ht="12" customHeight="1">
      <c r="A80" s="404" t="s">
        <v>348</v>
      </c>
      <c r="B80" s="399" t="s">
        <v>349</v>
      </c>
      <c r="C80" s="293"/>
    </row>
    <row r="81" spans="1:3" s="397" customFormat="1" ht="12" customHeight="1" thickBot="1">
      <c r="A81" s="405" t="s">
        <v>350</v>
      </c>
      <c r="B81" s="400" t="s">
        <v>351</v>
      </c>
      <c r="C81" s="293"/>
    </row>
    <row r="82" spans="1:3" s="397" customFormat="1" ht="13.5" customHeight="1" thickBot="1">
      <c r="A82" s="401" t="s">
        <v>352</v>
      </c>
      <c r="B82" s="283" t="s">
        <v>353</v>
      </c>
      <c r="C82" s="445"/>
    </row>
    <row r="83" spans="1:3" s="397" customFormat="1" ht="15.75" customHeight="1" thickBot="1">
      <c r="A83" s="401" t="s">
        <v>354</v>
      </c>
      <c r="B83" s="406" t="s">
        <v>355</v>
      </c>
      <c r="C83" s="294">
        <f>+C61+C65+C70+C73+C77+C82</f>
        <v>0</v>
      </c>
    </row>
    <row r="84" spans="1:3" s="397" customFormat="1" ht="16.5" customHeight="1" thickBot="1">
      <c r="A84" s="407" t="s">
        <v>368</v>
      </c>
      <c r="B84" s="408" t="s">
        <v>356</v>
      </c>
      <c r="C84" s="294">
        <f>+C60+C83</f>
        <v>840920</v>
      </c>
    </row>
    <row r="85" spans="1:3" s="397" customFormat="1" ht="83.25" customHeight="1">
      <c r="A85" s="4"/>
      <c r="B85" s="5"/>
      <c r="C85" s="295"/>
    </row>
    <row r="86" spans="1:3" ht="16.5" customHeight="1">
      <c r="A86" s="463" t="s">
        <v>45</v>
      </c>
      <c r="B86" s="463"/>
      <c r="C86" s="463"/>
    </row>
    <row r="87" spans="1:3" s="409" customFormat="1" ht="16.5" customHeight="1" thickBot="1">
      <c r="A87" s="465" t="s">
        <v>149</v>
      </c>
      <c r="B87" s="465"/>
      <c r="C87" s="140" t="s">
        <v>228</v>
      </c>
    </row>
    <row r="88" spans="1:3" ht="37.5" customHeight="1" thickBot="1">
      <c r="A88" s="22" t="s">
        <v>72</v>
      </c>
      <c r="B88" s="23" t="s">
        <v>46</v>
      </c>
      <c r="C88" s="35" t="s">
        <v>257</v>
      </c>
    </row>
    <row r="89" spans="1:3" s="396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17</v>
      </c>
      <c r="B90" s="27" t="s">
        <v>371</v>
      </c>
      <c r="C90" s="287">
        <f>SUM(C91:C95)</f>
        <v>752667</v>
      </c>
    </row>
    <row r="91" spans="1:3" ht="12" customHeight="1">
      <c r="A91" s="16" t="s">
        <v>99</v>
      </c>
      <c r="B91" s="9" t="s">
        <v>47</v>
      </c>
      <c r="C91" s="289">
        <v>210843</v>
      </c>
    </row>
    <row r="92" spans="1:3" ht="12" customHeight="1">
      <c r="A92" s="13" t="s">
        <v>100</v>
      </c>
      <c r="B92" s="7" t="s">
        <v>179</v>
      </c>
      <c r="C92" s="290">
        <v>54977</v>
      </c>
    </row>
    <row r="93" spans="1:3" ht="12" customHeight="1">
      <c r="A93" s="13" t="s">
        <v>101</v>
      </c>
      <c r="B93" s="7" t="s">
        <v>136</v>
      </c>
      <c r="C93" s="292">
        <v>256923</v>
      </c>
    </row>
    <row r="94" spans="1:3" ht="12" customHeight="1">
      <c r="A94" s="13" t="s">
        <v>102</v>
      </c>
      <c r="B94" s="10" t="s">
        <v>180</v>
      </c>
      <c r="C94" s="292">
        <v>123683</v>
      </c>
    </row>
    <row r="95" spans="1:3" ht="12" customHeight="1">
      <c r="A95" s="13" t="s">
        <v>113</v>
      </c>
      <c r="B95" s="18" t="s">
        <v>181</v>
      </c>
      <c r="C95" s="292">
        <f>C96+C97+C98+C99+C100+C101+C102+C103+C104+C105</f>
        <v>106241</v>
      </c>
    </row>
    <row r="96" spans="1:3" ht="12" customHeight="1">
      <c r="A96" s="13" t="s">
        <v>103</v>
      </c>
      <c r="B96" s="7" t="s">
        <v>372</v>
      </c>
      <c r="C96" s="292"/>
    </row>
    <row r="97" spans="1:3" ht="12" customHeight="1">
      <c r="A97" s="13" t="s">
        <v>104</v>
      </c>
      <c r="B97" s="142" t="s">
        <v>373</v>
      </c>
      <c r="C97" s="292"/>
    </row>
    <row r="98" spans="1:3" ht="12" customHeight="1">
      <c r="A98" s="13" t="s">
        <v>114</v>
      </c>
      <c r="B98" s="143" t="s">
        <v>374</v>
      </c>
      <c r="C98" s="292"/>
    </row>
    <row r="99" spans="1:3" ht="12" customHeight="1">
      <c r="A99" s="13" t="s">
        <v>115</v>
      </c>
      <c r="B99" s="143" t="s">
        <v>375</v>
      </c>
      <c r="C99" s="292"/>
    </row>
    <row r="100" spans="1:3" ht="12" customHeight="1">
      <c r="A100" s="13" t="s">
        <v>116</v>
      </c>
      <c r="B100" s="142" t="s">
        <v>376</v>
      </c>
      <c r="C100" s="292">
        <v>18036</v>
      </c>
    </row>
    <row r="101" spans="1:3" ht="12" customHeight="1">
      <c r="A101" s="13" t="s">
        <v>117</v>
      </c>
      <c r="B101" s="142" t="s">
        <v>377</v>
      </c>
      <c r="C101" s="292"/>
    </row>
    <row r="102" spans="1:3" ht="12" customHeight="1">
      <c r="A102" s="13" t="s">
        <v>119</v>
      </c>
      <c r="B102" s="143" t="s">
        <v>378</v>
      </c>
      <c r="C102" s="292"/>
    </row>
    <row r="103" spans="1:3" ht="12" customHeight="1">
      <c r="A103" s="12" t="s">
        <v>182</v>
      </c>
      <c r="B103" s="144" t="s">
        <v>379</v>
      </c>
      <c r="C103" s="292"/>
    </row>
    <row r="104" spans="1:3" ht="12" customHeight="1">
      <c r="A104" s="13" t="s">
        <v>369</v>
      </c>
      <c r="B104" s="144" t="s">
        <v>380</v>
      </c>
      <c r="C104" s="292"/>
    </row>
    <row r="105" spans="1:3" ht="12" customHeight="1" thickBot="1">
      <c r="A105" s="17" t="s">
        <v>370</v>
      </c>
      <c r="B105" s="145" t="s">
        <v>381</v>
      </c>
      <c r="C105" s="296">
        <v>88205</v>
      </c>
    </row>
    <row r="106" spans="1:3" ht="12" customHeight="1" thickBot="1">
      <c r="A106" s="19" t="s">
        <v>18</v>
      </c>
      <c r="B106" s="26" t="s">
        <v>382</v>
      </c>
      <c r="C106" s="288">
        <f>+C107+C109+C111</f>
        <v>71423</v>
      </c>
    </row>
    <row r="107" spans="1:3" ht="12" customHeight="1">
      <c r="A107" s="14" t="s">
        <v>105</v>
      </c>
      <c r="B107" s="7" t="s">
        <v>227</v>
      </c>
      <c r="C107" s="291">
        <v>71423</v>
      </c>
    </row>
    <row r="108" spans="1:3" ht="12" customHeight="1">
      <c r="A108" s="14" t="s">
        <v>106</v>
      </c>
      <c r="B108" s="11" t="s">
        <v>386</v>
      </c>
      <c r="C108" s="291">
        <v>68146</v>
      </c>
    </row>
    <row r="109" spans="1:3" ht="12" customHeight="1">
      <c r="A109" s="14" t="s">
        <v>107</v>
      </c>
      <c r="B109" s="11" t="s">
        <v>183</v>
      </c>
      <c r="C109" s="290"/>
    </row>
    <row r="110" spans="1:3" ht="12" customHeight="1">
      <c r="A110" s="14" t="s">
        <v>108</v>
      </c>
      <c r="B110" s="11" t="s">
        <v>387</v>
      </c>
      <c r="C110" s="275"/>
    </row>
    <row r="111" spans="1:3" ht="12" customHeight="1">
      <c r="A111" s="14" t="s">
        <v>109</v>
      </c>
      <c r="B111" s="285" t="s">
        <v>230</v>
      </c>
      <c r="C111" s="275"/>
    </row>
    <row r="112" spans="1:3" ht="12" customHeight="1">
      <c r="A112" s="14" t="s">
        <v>118</v>
      </c>
      <c r="B112" s="284" t="s">
        <v>508</v>
      </c>
      <c r="C112" s="275"/>
    </row>
    <row r="113" spans="1:3" ht="12" customHeight="1">
      <c r="A113" s="14" t="s">
        <v>120</v>
      </c>
      <c r="B113" s="394" t="s">
        <v>392</v>
      </c>
      <c r="C113" s="275"/>
    </row>
    <row r="114" spans="1:3" ht="15.75">
      <c r="A114" s="14" t="s">
        <v>184</v>
      </c>
      <c r="B114" s="143" t="s">
        <v>375</v>
      </c>
      <c r="C114" s="275"/>
    </row>
    <row r="115" spans="1:3" ht="12" customHeight="1">
      <c r="A115" s="14" t="s">
        <v>185</v>
      </c>
      <c r="B115" s="143" t="s">
        <v>391</v>
      </c>
      <c r="C115" s="275"/>
    </row>
    <row r="116" spans="1:3" ht="12" customHeight="1">
      <c r="A116" s="14" t="s">
        <v>186</v>
      </c>
      <c r="B116" s="143" t="s">
        <v>390</v>
      </c>
      <c r="C116" s="275"/>
    </row>
    <row r="117" spans="1:3" ht="12" customHeight="1">
      <c r="A117" s="14" t="s">
        <v>383</v>
      </c>
      <c r="B117" s="143" t="s">
        <v>378</v>
      </c>
      <c r="C117" s="275"/>
    </row>
    <row r="118" spans="1:3" ht="12" customHeight="1">
      <c r="A118" s="14" t="s">
        <v>384</v>
      </c>
      <c r="B118" s="143" t="s">
        <v>389</v>
      </c>
      <c r="C118" s="275"/>
    </row>
    <row r="119" spans="1:3" ht="16.5" thickBot="1">
      <c r="A119" s="12" t="s">
        <v>385</v>
      </c>
      <c r="B119" s="143" t="s">
        <v>388</v>
      </c>
      <c r="C119" s="276"/>
    </row>
    <row r="120" spans="1:3" ht="12" customHeight="1" thickBot="1">
      <c r="A120" s="19" t="s">
        <v>19</v>
      </c>
      <c r="B120" s="125" t="s">
        <v>393</v>
      </c>
      <c r="C120" s="288">
        <f>+C121+C122</f>
        <v>0</v>
      </c>
    </row>
    <row r="121" spans="1:3" ht="12" customHeight="1">
      <c r="A121" s="14" t="s">
        <v>88</v>
      </c>
      <c r="B121" s="8" t="s">
        <v>60</v>
      </c>
      <c r="C121" s="291"/>
    </row>
    <row r="122" spans="1:3" ht="12" customHeight="1" thickBot="1">
      <c r="A122" s="15" t="s">
        <v>89</v>
      </c>
      <c r="B122" s="11" t="s">
        <v>61</v>
      </c>
      <c r="C122" s="292"/>
    </row>
    <row r="123" spans="1:3" ht="12" customHeight="1" thickBot="1">
      <c r="A123" s="19" t="s">
        <v>20</v>
      </c>
      <c r="B123" s="125" t="s">
        <v>394</v>
      </c>
      <c r="C123" s="288">
        <f>+C90+C106+C120</f>
        <v>824090</v>
      </c>
    </row>
    <row r="124" spans="1:3" ht="12" customHeight="1" thickBot="1">
      <c r="A124" s="19" t="s">
        <v>21</v>
      </c>
      <c r="B124" s="125" t="s">
        <v>395</v>
      </c>
      <c r="C124" s="288">
        <f>+C125+C126+C127</f>
        <v>16830</v>
      </c>
    </row>
    <row r="125" spans="1:3" ht="12" customHeight="1">
      <c r="A125" s="14" t="s">
        <v>92</v>
      </c>
      <c r="B125" s="8" t="s">
        <v>396</v>
      </c>
      <c r="C125" s="275">
        <v>16830</v>
      </c>
    </row>
    <row r="126" spans="1:3" ht="12" customHeight="1">
      <c r="A126" s="14" t="s">
        <v>93</v>
      </c>
      <c r="B126" s="8" t="s">
        <v>397</v>
      </c>
      <c r="C126" s="275"/>
    </row>
    <row r="127" spans="1:3" ht="12" customHeight="1" thickBot="1">
      <c r="A127" s="12" t="s">
        <v>94</v>
      </c>
      <c r="B127" s="6" t="s">
        <v>398</v>
      </c>
      <c r="C127" s="275"/>
    </row>
    <row r="128" spans="1:3" ht="12" customHeight="1" thickBot="1">
      <c r="A128" s="19" t="s">
        <v>22</v>
      </c>
      <c r="B128" s="125" t="s">
        <v>463</v>
      </c>
      <c r="C128" s="288">
        <f>+C129+C130+C131+C132</f>
        <v>0</v>
      </c>
    </row>
    <row r="129" spans="1:3" ht="12" customHeight="1">
      <c r="A129" s="14" t="s">
        <v>95</v>
      </c>
      <c r="B129" s="8" t="s">
        <v>399</v>
      </c>
      <c r="C129" s="275"/>
    </row>
    <row r="130" spans="1:3" ht="12" customHeight="1">
      <c r="A130" s="14" t="s">
        <v>96</v>
      </c>
      <c r="B130" s="8" t="s">
        <v>400</v>
      </c>
      <c r="C130" s="275"/>
    </row>
    <row r="131" spans="1:3" ht="12" customHeight="1">
      <c r="A131" s="14" t="s">
        <v>302</v>
      </c>
      <c r="B131" s="8" t="s">
        <v>401</v>
      </c>
      <c r="C131" s="275"/>
    </row>
    <row r="132" spans="1:3" ht="12" customHeight="1" thickBot="1">
      <c r="A132" s="12" t="s">
        <v>303</v>
      </c>
      <c r="B132" s="6" t="s">
        <v>402</v>
      </c>
      <c r="C132" s="275"/>
    </row>
    <row r="133" spans="1:3" ht="12" customHeight="1" thickBot="1">
      <c r="A133" s="19" t="s">
        <v>23</v>
      </c>
      <c r="B133" s="125" t="s">
        <v>403</v>
      </c>
      <c r="C133" s="294">
        <f>+C134+C135+C136+C137</f>
        <v>0</v>
      </c>
    </row>
    <row r="134" spans="1:3" ht="12" customHeight="1">
      <c r="A134" s="14" t="s">
        <v>97</v>
      </c>
      <c r="B134" s="8" t="s">
        <v>404</v>
      </c>
      <c r="C134" s="275"/>
    </row>
    <row r="135" spans="1:3" ht="12" customHeight="1">
      <c r="A135" s="14" t="s">
        <v>98</v>
      </c>
      <c r="B135" s="8" t="s">
        <v>414</v>
      </c>
      <c r="C135" s="275"/>
    </row>
    <row r="136" spans="1:3" ht="12" customHeight="1">
      <c r="A136" s="14" t="s">
        <v>315</v>
      </c>
      <c r="B136" s="8" t="s">
        <v>405</v>
      </c>
      <c r="C136" s="275"/>
    </row>
    <row r="137" spans="1:3" ht="12" customHeight="1" thickBot="1">
      <c r="A137" s="12" t="s">
        <v>316</v>
      </c>
      <c r="B137" s="6" t="s">
        <v>406</v>
      </c>
      <c r="C137" s="275"/>
    </row>
    <row r="138" spans="1:3" ht="12" customHeight="1" thickBot="1">
      <c r="A138" s="19" t="s">
        <v>24</v>
      </c>
      <c r="B138" s="125" t="s">
        <v>407</v>
      </c>
      <c r="C138" s="297">
        <f>+C139+C140+C141+C142</f>
        <v>0</v>
      </c>
    </row>
    <row r="139" spans="1:3" ht="12" customHeight="1">
      <c r="A139" s="14" t="s">
        <v>177</v>
      </c>
      <c r="B139" s="8" t="s">
        <v>408</v>
      </c>
      <c r="C139" s="275"/>
    </row>
    <row r="140" spans="1:3" ht="12" customHeight="1">
      <c r="A140" s="14" t="s">
        <v>178</v>
      </c>
      <c r="B140" s="8" t="s">
        <v>409</v>
      </c>
      <c r="C140" s="275"/>
    </row>
    <row r="141" spans="1:3" ht="12" customHeight="1">
      <c r="A141" s="14" t="s">
        <v>229</v>
      </c>
      <c r="B141" s="8" t="s">
        <v>410</v>
      </c>
      <c r="C141" s="275"/>
    </row>
    <row r="142" spans="1:3" ht="12" customHeight="1" thickBot="1">
      <c r="A142" s="14" t="s">
        <v>318</v>
      </c>
      <c r="B142" s="8" t="s">
        <v>411</v>
      </c>
      <c r="C142" s="275"/>
    </row>
    <row r="143" spans="1:9" ht="15" customHeight="1" thickBot="1">
      <c r="A143" s="19" t="s">
        <v>25</v>
      </c>
      <c r="B143" s="125" t="s">
        <v>412</v>
      </c>
      <c r="C143" s="410">
        <f>+C124+C128+C133+C138</f>
        <v>16830</v>
      </c>
      <c r="F143" s="411"/>
      <c r="G143" s="412"/>
      <c r="H143" s="412"/>
      <c r="I143" s="412"/>
    </row>
    <row r="144" spans="1:3" s="397" customFormat="1" ht="12.75" customHeight="1" thickBot="1">
      <c r="A144" s="286" t="s">
        <v>26</v>
      </c>
      <c r="B144" s="371" t="s">
        <v>413</v>
      </c>
      <c r="C144" s="410">
        <f>+C123+C143</f>
        <v>840920</v>
      </c>
    </row>
    <row r="145" ht="7.5" customHeight="1"/>
    <row r="146" spans="1:3" ht="15.75">
      <c r="A146" s="466" t="s">
        <v>415</v>
      </c>
      <c r="B146" s="466"/>
      <c r="C146" s="466"/>
    </row>
    <row r="147" spans="1:3" ht="15" customHeight="1" thickBot="1">
      <c r="A147" s="464" t="s">
        <v>150</v>
      </c>
      <c r="B147" s="464"/>
      <c r="C147" s="298" t="s">
        <v>228</v>
      </c>
    </row>
    <row r="148" spans="1:4" ht="13.5" customHeight="1" thickBot="1">
      <c r="A148" s="19">
        <v>1</v>
      </c>
      <c r="B148" s="26" t="s">
        <v>416</v>
      </c>
      <c r="C148" s="288">
        <f>+C60-C123</f>
        <v>16830</v>
      </c>
      <c r="D148" s="413"/>
    </row>
    <row r="149" spans="1:3" ht="27.75" customHeight="1" thickBot="1">
      <c r="A149" s="19" t="s">
        <v>18</v>
      </c>
      <c r="B149" s="26" t="s">
        <v>417</v>
      </c>
      <c r="C149" s="288">
        <f>+C83-C143</f>
        <v>-16830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Nyírtelek Város Önkormányzat
2014. ÉVI KÖLTSÉGVETÉS
KÖTELEZŐ FELADATAINAK MÉRLEGE &amp;R&amp;"Times New Roman CE,Félkövér dőlt"&amp;11 1.2. melléklet az 1/2014. (II.12.)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9">
      <selection activeCell="C11" sqref="C11"/>
    </sheetView>
  </sheetViews>
  <sheetFormatPr defaultColWidth="9.00390625" defaultRowHeight="12.75"/>
  <cols>
    <col min="1" max="1" width="4.875" style="95" customWidth="1"/>
    <col min="2" max="2" width="31.125" style="113" customWidth="1"/>
    <col min="3" max="4" width="9.00390625" style="113" customWidth="1"/>
    <col min="5" max="5" width="9.50390625" style="113" customWidth="1"/>
    <col min="6" max="6" width="8.875" style="113" customWidth="1"/>
    <col min="7" max="7" width="8.625" style="113" customWidth="1"/>
    <col min="8" max="8" width="8.875" style="113" customWidth="1"/>
    <col min="9" max="9" width="8.125" style="113" customWidth="1"/>
    <col min="10" max="14" width="9.50390625" style="113" customWidth="1"/>
    <col min="15" max="15" width="12.625" style="95" customWidth="1"/>
    <col min="16" max="16384" width="9.375" style="113" customWidth="1"/>
  </cols>
  <sheetData>
    <row r="1" spans="1:15" ht="31.5" customHeight="1">
      <c r="A1" s="516" t="s">
        <v>469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</row>
    <row r="2" ht="16.5" thickBot="1">
      <c r="O2" s="3" t="s">
        <v>53</v>
      </c>
    </row>
    <row r="3" spans="1:15" s="95" customFormat="1" ht="25.5" customHeight="1" thickBot="1">
      <c r="A3" s="92" t="s">
        <v>15</v>
      </c>
      <c r="B3" s="93" t="s">
        <v>65</v>
      </c>
      <c r="C3" s="93" t="s">
        <v>75</v>
      </c>
      <c r="D3" s="93" t="s">
        <v>76</v>
      </c>
      <c r="E3" s="93" t="s">
        <v>77</v>
      </c>
      <c r="F3" s="93" t="s">
        <v>78</v>
      </c>
      <c r="G3" s="93" t="s">
        <v>79</v>
      </c>
      <c r="H3" s="93" t="s">
        <v>80</v>
      </c>
      <c r="I3" s="93" t="s">
        <v>81</v>
      </c>
      <c r="J3" s="93" t="s">
        <v>82</v>
      </c>
      <c r="K3" s="93" t="s">
        <v>83</v>
      </c>
      <c r="L3" s="93" t="s">
        <v>84</v>
      </c>
      <c r="M3" s="93" t="s">
        <v>85</v>
      </c>
      <c r="N3" s="93" t="s">
        <v>86</v>
      </c>
      <c r="O3" s="94" t="s">
        <v>51</v>
      </c>
    </row>
    <row r="4" spans="1:15" s="97" customFormat="1" ht="15" customHeight="1" thickBot="1">
      <c r="A4" s="96" t="s">
        <v>17</v>
      </c>
      <c r="B4" s="513" t="s">
        <v>56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</row>
    <row r="5" spans="1:15" s="97" customFormat="1" ht="22.5">
      <c r="A5" s="98" t="s">
        <v>18</v>
      </c>
      <c r="B5" s="457" t="s">
        <v>418</v>
      </c>
      <c r="C5" s="99">
        <v>40898</v>
      </c>
      <c r="D5" s="99">
        <v>40898</v>
      </c>
      <c r="E5" s="99">
        <v>40898</v>
      </c>
      <c r="F5" s="99">
        <v>40898</v>
      </c>
      <c r="G5" s="99">
        <v>40898</v>
      </c>
      <c r="H5" s="99">
        <v>40898</v>
      </c>
      <c r="I5" s="99">
        <v>40898</v>
      </c>
      <c r="J5" s="99">
        <v>40898</v>
      </c>
      <c r="K5" s="99">
        <v>40898</v>
      </c>
      <c r="L5" s="99">
        <v>40898</v>
      </c>
      <c r="M5" s="99">
        <v>40902</v>
      </c>
      <c r="N5" s="99">
        <v>40902</v>
      </c>
      <c r="O5" s="100">
        <f aca="true" t="shared" si="0" ref="O5:O25">SUM(C5:N5)</f>
        <v>490784</v>
      </c>
    </row>
    <row r="6" spans="1:15" s="104" customFormat="1" ht="22.5">
      <c r="A6" s="101" t="s">
        <v>19</v>
      </c>
      <c r="B6" s="279" t="s">
        <v>499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>
        <f t="shared" si="0"/>
        <v>0</v>
      </c>
    </row>
    <row r="7" spans="1:15" s="104" customFormat="1" ht="22.5">
      <c r="A7" s="101" t="s">
        <v>20</v>
      </c>
      <c r="B7" s="278" t="s">
        <v>500</v>
      </c>
      <c r="C7" s="105"/>
      <c r="D7" s="105"/>
      <c r="E7" s="105">
        <v>16830</v>
      </c>
      <c r="F7" s="105"/>
      <c r="G7" s="105"/>
      <c r="H7" s="105"/>
      <c r="I7" s="105"/>
      <c r="J7" s="105"/>
      <c r="K7" s="105"/>
      <c r="L7" s="105"/>
      <c r="M7" s="105"/>
      <c r="N7" s="105"/>
      <c r="O7" s="106">
        <f t="shared" si="0"/>
        <v>16830</v>
      </c>
    </row>
    <row r="8" spans="1:15" s="104" customFormat="1" ht="13.5" customHeight="1">
      <c r="A8" s="101" t="s">
        <v>21</v>
      </c>
      <c r="B8" s="277" t="s">
        <v>170</v>
      </c>
      <c r="C8" s="102">
        <v>2545</v>
      </c>
      <c r="D8" s="102">
        <v>10500</v>
      </c>
      <c r="E8" s="102">
        <v>25000</v>
      </c>
      <c r="F8" s="102">
        <v>10500</v>
      </c>
      <c r="G8" s="102">
        <v>10500</v>
      </c>
      <c r="H8" s="102">
        <v>10500</v>
      </c>
      <c r="I8" s="102">
        <v>10500</v>
      </c>
      <c r="J8" s="102">
        <v>10500</v>
      </c>
      <c r="K8" s="102">
        <v>15000</v>
      </c>
      <c r="L8" s="102">
        <v>10505</v>
      </c>
      <c r="M8" s="102">
        <v>10500</v>
      </c>
      <c r="N8" s="102">
        <v>17000</v>
      </c>
      <c r="O8" s="106">
        <f t="shared" si="0"/>
        <v>143550</v>
      </c>
    </row>
    <row r="9" spans="1:15" s="104" customFormat="1" ht="13.5" customHeight="1">
      <c r="A9" s="101" t="s">
        <v>22</v>
      </c>
      <c r="B9" s="277" t="s">
        <v>501</v>
      </c>
      <c r="C9" s="102">
        <v>2500</v>
      </c>
      <c r="D9" s="102">
        <v>2500</v>
      </c>
      <c r="E9" s="102">
        <v>2500</v>
      </c>
      <c r="F9" s="102">
        <v>2500</v>
      </c>
      <c r="G9" s="102">
        <v>2500</v>
      </c>
      <c r="H9" s="102">
        <v>2500</v>
      </c>
      <c r="I9" s="102">
        <v>2499</v>
      </c>
      <c r="J9" s="102">
        <v>2499</v>
      </c>
      <c r="K9" s="102">
        <v>2499</v>
      </c>
      <c r="L9" s="102">
        <v>2499</v>
      </c>
      <c r="M9" s="102">
        <v>2499</v>
      </c>
      <c r="N9" s="102">
        <v>2499</v>
      </c>
      <c r="O9" s="103">
        <f>SUM(C9:N9)</f>
        <v>29994</v>
      </c>
    </row>
    <row r="10" spans="1:15" s="104" customFormat="1" ht="13.5" customHeight="1">
      <c r="A10" s="101" t="s">
        <v>23</v>
      </c>
      <c r="B10" s="277" t="s">
        <v>9</v>
      </c>
      <c r="C10" s="102"/>
      <c r="D10" s="102"/>
      <c r="E10" s="102"/>
      <c r="F10" s="102">
        <v>4095</v>
      </c>
      <c r="G10" s="102"/>
      <c r="H10" s="102"/>
      <c r="I10" s="102"/>
      <c r="J10" s="102"/>
      <c r="K10" s="102"/>
      <c r="L10" s="102"/>
      <c r="M10" s="102"/>
      <c r="N10" s="102"/>
      <c r="O10" s="103">
        <f t="shared" si="0"/>
        <v>4095</v>
      </c>
    </row>
    <row r="11" spans="1:15" s="104" customFormat="1" ht="13.5" customHeight="1">
      <c r="A11" s="101" t="s">
        <v>24</v>
      </c>
      <c r="B11" s="277" t="s">
        <v>420</v>
      </c>
      <c r="C11" s="102">
        <v>22012</v>
      </c>
      <c r="D11" s="102">
        <v>16633</v>
      </c>
      <c r="E11" s="102">
        <v>23812</v>
      </c>
      <c r="F11" s="102">
        <v>15589</v>
      </c>
      <c r="G11" s="102"/>
      <c r="H11" s="102">
        <v>4770</v>
      </c>
      <c r="I11" s="102"/>
      <c r="J11" s="102">
        <v>1800</v>
      </c>
      <c r="K11" s="102">
        <v>6723</v>
      </c>
      <c r="L11" s="102"/>
      <c r="M11" s="102"/>
      <c r="N11" s="102"/>
      <c r="O11" s="103">
        <f t="shared" si="0"/>
        <v>91339</v>
      </c>
    </row>
    <row r="12" spans="1:15" s="104" customFormat="1" ht="22.5">
      <c r="A12" s="101" t="s">
        <v>25</v>
      </c>
      <c r="B12" s="279" t="s">
        <v>483</v>
      </c>
      <c r="C12" s="102"/>
      <c r="D12" s="102"/>
      <c r="E12" s="102"/>
      <c r="F12" s="102">
        <v>7369</v>
      </c>
      <c r="G12" s="102"/>
      <c r="H12" s="102"/>
      <c r="I12" s="102">
        <v>1047</v>
      </c>
      <c r="J12" s="102"/>
      <c r="K12" s="102"/>
      <c r="L12" s="102"/>
      <c r="M12" s="102">
        <v>58912</v>
      </c>
      <c r="N12" s="102"/>
      <c r="O12" s="103">
        <f t="shared" si="0"/>
        <v>67328</v>
      </c>
    </row>
    <row r="13" spans="1:15" s="104" customFormat="1" ht="13.5" customHeight="1" thickBot="1">
      <c r="A13" s="101" t="s">
        <v>26</v>
      </c>
      <c r="B13" s="277" t="s">
        <v>10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>
        <f t="shared" si="0"/>
        <v>0</v>
      </c>
    </row>
    <row r="14" spans="1:15" s="97" customFormat="1" ht="15.75" customHeight="1" thickBot="1">
      <c r="A14" s="96" t="s">
        <v>27</v>
      </c>
      <c r="B14" s="34" t="s">
        <v>110</v>
      </c>
      <c r="C14" s="107">
        <f aca="true" t="shared" si="1" ref="C14:N14">SUM(C5:C13)</f>
        <v>67955</v>
      </c>
      <c r="D14" s="107">
        <f t="shared" si="1"/>
        <v>70531</v>
      </c>
      <c r="E14" s="107">
        <f t="shared" si="1"/>
        <v>109040</v>
      </c>
      <c r="F14" s="107">
        <f t="shared" si="1"/>
        <v>80951</v>
      </c>
      <c r="G14" s="107">
        <f t="shared" si="1"/>
        <v>53898</v>
      </c>
      <c r="H14" s="107">
        <f t="shared" si="1"/>
        <v>58668</v>
      </c>
      <c r="I14" s="107">
        <f t="shared" si="1"/>
        <v>54944</v>
      </c>
      <c r="J14" s="107">
        <f t="shared" si="1"/>
        <v>55697</v>
      </c>
      <c r="K14" s="107">
        <f t="shared" si="1"/>
        <v>65120</v>
      </c>
      <c r="L14" s="107">
        <f t="shared" si="1"/>
        <v>53902</v>
      </c>
      <c r="M14" s="107">
        <f t="shared" si="1"/>
        <v>112813</v>
      </c>
      <c r="N14" s="107">
        <f t="shared" si="1"/>
        <v>60401</v>
      </c>
      <c r="O14" s="108">
        <f>SUM(C14:N14)</f>
        <v>843920</v>
      </c>
    </row>
    <row r="15" spans="1:15" s="97" customFormat="1" ht="15" customHeight="1" thickBot="1">
      <c r="A15" s="96" t="s">
        <v>28</v>
      </c>
      <c r="B15" s="513" t="s">
        <v>58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5"/>
    </row>
    <row r="16" spans="1:15" s="104" customFormat="1" ht="13.5" customHeight="1">
      <c r="A16" s="109" t="s">
        <v>29</v>
      </c>
      <c r="B16" s="280" t="s">
        <v>66</v>
      </c>
      <c r="C16" s="105">
        <v>17570</v>
      </c>
      <c r="D16" s="105">
        <v>17570</v>
      </c>
      <c r="E16" s="105">
        <v>17570</v>
      </c>
      <c r="F16" s="105">
        <v>17570</v>
      </c>
      <c r="G16" s="105">
        <v>17570</v>
      </c>
      <c r="H16" s="105">
        <v>17573</v>
      </c>
      <c r="I16" s="105">
        <v>17570</v>
      </c>
      <c r="J16" s="105">
        <v>17570</v>
      </c>
      <c r="K16" s="105">
        <v>17570</v>
      </c>
      <c r="L16" s="105">
        <v>17570</v>
      </c>
      <c r="M16" s="105">
        <v>17570</v>
      </c>
      <c r="N16" s="105">
        <v>17570</v>
      </c>
      <c r="O16" s="106">
        <f t="shared" si="0"/>
        <v>210843</v>
      </c>
    </row>
    <row r="17" spans="1:15" s="104" customFormat="1" ht="27" customHeight="1">
      <c r="A17" s="101" t="s">
        <v>30</v>
      </c>
      <c r="B17" s="279" t="s">
        <v>179</v>
      </c>
      <c r="C17" s="102">
        <v>4581</v>
      </c>
      <c r="D17" s="102">
        <v>4581</v>
      </c>
      <c r="E17" s="102">
        <v>4581</v>
      </c>
      <c r="F17" s="102">
        <v>4581</v>
      </c>
      <c r="G17" s="102">
        <v>4581</v>
      </c>
      <c r="H17" s="102">
        <v>4586</v>
      </c>
      <c r="I17" s="102">
        <v>4581</v>
      </c>
      <c r="J17" s="102">
        <v>4581</v>
      </c>
      <c r="K17" s="102">
        <v>4581</v>
      </c>
      <c r="L17" s="102">
        <v>4581</v>
      </c>
      <c r="M17" s="102">
        <v>4581</v>
      </c>
      <c r="N17" s="102">
        <v>4581</v>
      </c>
      <c r="O17" s="103">
        <f t="shared" si="0"/>
        <v>54977</v>
      </c>
    </row>
    <row r="18" spans="1:15" s="104" customFormat="1" ht="13.5" customHeight="1">
      <c r="A18" s="101" t="s">
        <v>31</v>
      </c>
      <c r="B18" s="277" t="s">
        <v>136</v>
      </c>
      <c r="C18" s="102">
        <v>21410</v>
      </c>
      <c r="D18" s="102">
        <v>21410</v>
      </c>
      <c r="E18" s="102">
        <v>21410</v>
      </c>
      <c r="F18" s="102">
        <v>21410</v>
      </c>
      <c r="G18" s="102">
        <v>21410</v>
      </c>
      <c r="H18" s="102">
        <v>21413</v>
      </c>
      <c r="I18" s="102">
        <v>21410</v>
      </c>
      <c r="J18" s="102">
        <v>21410</v>
      </c>
      <c r="K18" s="102">
        <v>21410</v>
      </c>
      <c r="L18" s="102">
        <v>21410</v>
      </c>
      <c r="M18" s="102">
        <v>21410</v>
      </c>
      <c r="N18" s="102">
        <v>21410</v>
      </c>
      <c r="O18" s="103">
        <f t="shared" si="0"/>
        <v>256923</v>
      </c>
    </row>
    <row r="19" spans="1:15" s="104" customFormat="1" ht="13.5" customHeight="1">
      <c r="A19" s="101" t="s">
        <v>32</v>
      </c>
      <c r="B19" s="277" t="s">
        <v>180</v>
      </c>
      <c r="C19" s="102">
        <v>10306</v>
      </c>
      <c r="D19" s="102">
        <v>10306</v>
      </c>
      <c r="E19" s="102">
        <v>10306</v>
      </c>
      <c r="F19" s="102">
        <v>10306</v>
      </c>
      <c r="G19" s="102">
        <v>10306</v>
      </c>
      <c r="H19" s="102">
        <v>10317</v>
      </c>
      <c r="I19" s="102">
        <v>10306</v>
      </c>
      <c r="J19" s="102">
        <v>10306</v>
      </c>
      <c r="K19" s="102">
        <v>10306</v>
      </c>
      <c r="L19" s="102">
        <v>10306</v>
      </c>
      <c r="M19" s="102">
        <v>10306</v>
      </c>
      <c r="N19" s="102">
        <v>10306</v>
      </c>
      <c r="O19" s="103">
        <f t="shared" si="0"/>
        <v>123683</v>
      </c>
    </row>
    <row r="20" spans="1:15" s="104" customFormat="1" ht="13.5" customHeight="1">
      <c r="A20" s="101" t="s">
        <v>33</v>
      </c>
      <c r="B20" s="277" t="s">
        <v>11</v>
      </c>
      <c r="C20" s="102">
        <v>8618</v>
      </c>
      <c r="D20" s="102">
        <v>8618</v>
      </c>
      <c r="E20" s="102">
        <v>11600</v>
      </c>
      <c r="F20" s="102">
        <v>7600</v>
      </c>
      <c r="G20" s="102">
        <v>7600</v>
      </c>
      <c r="H20" s="102">
        <v>11600</v>
      </c>
      <c r="I20" s="102">
        <v>7600</v>
      </c>
      <c r="J20" s="102">
        <v>7600</v>
      </c>
      <c r="K20" s="102">
        <v>11600</v>
      </c>
      <c r="L20" s="102">
        <v>7600</v>
      </c>
      <c r="M20" s="102">
        <v>7600</v>
      </c>
      <c r="N20" s="102">
        <v>11605</v>
      </c>
      <c r="O20" s="103">
        <f t="shared" si="0"/>
        <v>109241</v>
      </c>
    </row>
    <row r="21" spans="1:15" s="104" customFormat="1" ht="13.5" customHeight="1">
      <c r="A21" s="101" t="s">
        <v>34</v>
      </c>
      <c r="B21" s="277" t="s">
        <v>227</v>
      </c>
      <c r="C21" s="102"/>
      <c r="D21" s="102"/>
      <c r="E21" s="102"/>
      <c r="F21" s="102">
        <v>8187</v>
      </c>
      <c r="G21" s="102"/>
      <c r="H21" s="102">
        <v>3277</v>
      </c>
      <c r="I21" s="102">
        <v>1047</v>
      </c>
      <c r="J21" s="102"/>
      <c r="K21" s="102"/>
      <c r="L21" s="102"/>
      <c r="M21" s="102">
        <v>58912</v>
      </c>
      <c r="N21" s="102"/>
      <c r="O21" s="103">
        <f t="shared" si="0"/>
        <v>71423</v>
      </c>
    </row>
    <row r="22" spans="1:15" s="104" customFormat="1" ht="15.75">
      <c r="A22" s="101" t="s">
        <v>35</v>
      </c>
      <c r="B22" s="279" t="s">
        <v>183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>
        <f t="shared" si="0"/>
        <v>0</v>
      </c>
    </row>
    <row r="23" spans="1:15" s="104" customFormat="1" ht="13.5" customHeight="1">
      <c r="A23" s="101" t="s">
        <v>36</v>
      </c>
      <c r="B23" s="277" t="s">
        <v>230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>
        <f t="shared" si="0"/>
        <v>0</v>
      </c>
    </row>
    <row r="24" spans="1:15" s="104" customFormat="1" ht="13.5" customHeight="1" thickBot="1">
      <c r="A24" s="101" t="s">
        <v>37</v>
      </c>
      <c r="B24" s="277" t="s">
        <v>12</v>
      </c>
      <c r="C24" s="102"/>
      <c r="D24" s="102"/>
      <c r="E24" s="102">
        <v>16830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3">
        <f t="shared" si="0"/>
        <v>16830</v>
      </c>
    </row>
    <row r="25" spans="1:15" s="97" customFormat="1" ht="15.75" customHeight="1" thickBot="1">
      <c r="A25" s="110" t="s">
        <v>38</v>
      </c>
      <c r="B25" s="34" t="s">
        <v>111</v>
      </c>
      <c r="C25" s="107">
        <f aca="true" t="shared" si="2" ref="C25:N25">SUM(C16:C24)</f>
        <v>62485</v>
      </c>
      <c r="D25" s="107">
        <f t="shared" si="2"/>
        <v>62485</v>
      </c>
      <c r="E25" s="107">
        <f t="shared" si="2"/>
        <v>82297</v>
      </c>
      <c r="F25" s="107">
        <f t="shared" si="2"/>
        <v>69654</v>
      </c>
      <c r="G25" s="107">
        <f t="shared" si="2"/>
        <v>61467</v>
      </c>
      <c r="H25" s="107">
        <f t="shared" si="2"/>
        <v>68766</v>
      </c>
      <c r="I25" s="107">
        <f t="shared" si="2"/>
        <v>62514</v>
      </c>
      <c r="J25" s="107">
        <f t="shared" si="2"/>
        <v>61467</v>
      </c>
      <c r="K25" s="107">
        <f t="shared" si="2"/>
        <v>65467</v>
      </c>
      <c r="L25" s="107">
        <f t="shared" si="2"/>
        <v>61467</v>
      </c>
      <c r="M25" s="107">
        <f t="shared" si="2"/>
        <v>120379</v>
      </c>
      <c r="N25" s="107">
        <f t="shared" si="2"/>
        <v>65472</v>
      </c>
      <c r="O25" s="108">
        <f t="shared" si="0"/>
        <v>843920</v>
      </c>
    </row>
    <row r="26" spans="1:15" ht="16.5" thickBot="1">
      <c r="A26" s="110" t="s">
        <v>39</v>
      </c>
      <c r="B26" s="281" t="s">
        <v>112</v>
      </c>
      <c r="C26" s="111">
        <f aca="true" t="shared" si="3" ref="C26:O26">C14-C25</f>
        <v>5470</v>
      </c>
      <c r="D26" s="111">
        <f t="shared" si="3"/>
        <v>8046</v>
      </c>
      <c r="E26" s="111">
        <f t="shared" si="3"/>
        <v>26743</v>
      </c>
      <c r="F26" s="111">
        <f t="shared" si="3"/>
        <v>11297</v>
      </c>
      <c r="G26" s="111">
        <f t="shared" si="3"/>
        <v>-7569</v>
      </c>
      <c r="H26" s="111">
        <f t="shared" si="3"/>
        <v>-10098</v>
      </c>
      <c r="I26" s="111">
        <f t="shared" si="3"/>
        <v>-7570</v>
      </c>
      <c r="J26" s="111">
        <f t="shared" si="3"/>
        <v>-5770</v>
      </c>
      <c r="K26" s="111">
        <f t="shared" si="3"/>
        <v>-347</v>
      </c>
      <c r="L26" s="111">
        <f t="shared" si="3"/>
        <v>-7565</v>
      </c>
      <c r="M26" s="111">
        <f t="shared" si="3"/>
        <v>-7566</v>
      </c>
      <c r="N26" s="111">
        <f t="shared" si="3"/>
        <v>-5071</v>
      </c>
      <c r="O26" s="112">
        <f t="shared" si="3"/>
        <v>0</v>
      </c>
    </row>
    <row r="27" ht="15.75">
      <c r="A27" s="114"/>
    </row>
    <row r="28" spans="2:15" ht="15.75">
      <c r="B28" s="115"/>
      <c r="C28" s="116"/>
      <c r="D28" s="116"/>
      <c r="O28" s="113"/>
    </row>
    <row r="29" ht="15.75">
      <c r="O29" s="113"/>
    </row>
    <row r="30" ht="15.75"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C11" sqref="C11"/>
    </sheetView>
  </sheetViews>
  <sheetFormatPr defaultColWidth="9.00390625" defaultRowHeight="12.75"/>
  <cols>
    <col min="1" max="1" width="88.625" style="41" customWidth="1"/>
    <col min="2" max="2" width="27.875" style="41" customWidth="1"/>
    <col min="3" max="16384" width="9.375" style="41" customWidth="1"/>
  </cols>
  <sheetData>
    <row r="1" spans="1:2" ht="47.25" customHeight="1">
      <c r="A1" s="518" t="s">
        <v>494</v>
      </c>
      <c r="B1" s="518"/>
    </row>
    <row r="2" spans="1:2" ht="22.5" customHeight="1" thickBot="1">
      <c r="A2" s="369"/>
      <c r="B2" s="370" t="s">
        <v>13</v>
      </c>
    </row>
    <row r="3" spans="1:2" s="42" customFormat="1" ht="24" customHeight="1" thickBot="1">
      <c r="A3" s="282" t="s">
        <v>50</v>
      </c>
      <c r="B3" s="368" t="s">
        <v>470</v>
      </c>
    </row>
    <row r="4" spans="1:2" s="43" customFormat="1" ht="13.5" thickBot="1">
      <c r="A4" s="195">
        <v>1</v>
      </c>
      <c r="B4" s="196">
        <v>2</v>
      </c>
    </row>
    <row r="5" spans="1:2" ht="12.75">
      <c r="A5" s="117" t="s">
        <v>529</v>
      </c>
      <c r="B5" s="387">
        <v>155928865</v>
      </c>
    </row>
    <row r="6" spans="1:2" ht="12.75" customHeight="1">
      <c r="A6" s="118" t="s">
        <v>530</v>
      </c>
      <c r="B6" s="387">
        <v>400000</v>
      </c>
    </row>
    <row r="7" spans="1:2" ht="12.75">
      <c r="A7" s="118" t="s">
        <v>531</v>
      </c>
      <c r="B7" s="387">
        <v>88184160</v>
      </c>
    </row>
    <row r="8" spans="1:2" ht="12.75">
      <c r="A8" s="118" t="s">
        <v>532</v>
      </c>
      <c r="B8" s="387">
        <v>10696000</v>
      </c>
    </row>
    <row r="9" spans="1:2" ht="12.75">
      <c r="A9" s="118" t="s">
        <v>533</v>
      </c>
      <c r="B9" s="387">
        <v>27653600</v>
      </c>
    </row>
    <row r="10" spans="1:2" ht="12.75">
      <c r="A10" s="118" t="s">
        <v>534</v>
      </c>
      <c r="B10" s="387">
        <v>7411500</v>
      </c>
    </row>
    <row r="11" spans="1:2" ht="12.75">
      <c r="A11" s="118" t="s">
        <v>535</v>
      </c>
      <c r="B11" s="387">
        <v>16189440</v>
      </c>
    </row>
    <row r="12" spans="1:2" ht="12.75">
      <c r="A12" s="118" t="s">
        <v>536</v>
      </c>
      <c r="B12" s="387">
        <v>48533613</v>
      </c>
    </row>
    <row r="13" spans="1:2" ht="12.75">
      <c r="A13" s="118" t="s">
        <v>537</v>
      </c>
      <c r="B13" s="387">
        <v>8073480</v>
      </c>
    </row>
    <row r="14" spans="1:2" ht="12.75">
      <c r="A14" s="118" t="s">
        <v>538</v>
      </c>
      <c r="B14" s="387">
        <v>1920000</v>
      </c>
    </row>
    <row r="15" spans="1:2" ht="12.75">
      <c r="A15" s="118" t="s">
        <v>539</v>
      </c>
      <c r="B15" s="387">
        <v>5290221</v>
      </c>
    </row>
    <row r="16" spans="1:2" ht="12.75">
      <c r="A16" s="118"/>
      <c r="B16" s="387"/>
    </row>
    <row r="17" spans="1:2" ht="12.75">
      <c r="A17" s="118"/>
      <c r="B17" s="387"/>
    </row>
    <row r="18" spans="1:2" ht="12.75">
      <c r="A18" s="118"/>
      <c r="B18" s="387"/>
    </row>
    <row r="19" spans="1:2" ht="12.75">
      <c r="A19" s="118"/>
      <c r="B19" s="387"/>
    </row>
    <row r="20" spans="1:2" ht="12.75">
      <c r="A20" s="118"/>
      <c r="B20" s="387"/>
    </row>
    <row r="21" spans="1:2" ht="12.75">
      <c r="A21" s="118"/>
      <c r="B21" s="387"/>
    </row>
    <row r="22" spans="1:2" ht="12.75">
      <c r="A22" s="118"/>
      <c r="B22" s="387"/>
    </row>
    <row r="23" spans="1:2" ht="12.75">
      <c r="A23" s="118"/>
      <c r="B23" s="387"/>
    </row>
    <row r="24" spans="1:2" ht="13.5" thickBot="1">
      <c r="A24" s="119"/>
      <c r="B24" s="387"/>
    </row>
    <row r="25" spans="1:2" s="45" customFormat="1" ht="19.5" customHeight="1" thickBot="1">
      <c r="A25" s="31" t="s">
        <v>51</v>
      </c>
      <c r="B25" s="44">
        <f>SUM(B5:B24)</f>
        <v>370280879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3.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1" sqref="C11"/>
    </sheetView>
  </sheetViews>
  <sheetFormatPr defaultColWidth="9.00390625" defaultRowHeight="12.75"/>
  <cols>
    <col min="1" max="1" width="9.50390625" style="372" customWidth="1"/>
    <col min="2" max="2" width="91.625" style="372" customWidth="1"/>
    <col min="3" max="3" width="21.625" style="373" customWidth="1"/>
    <col min="4" max="4" width="9.00390625" style="395" customWidth="1"/>
    <col min="5" max="16384" width="9.375" style="395" customWidth="1"/>
  </cols>
  <sheetData>
    <row r="1" spans="1:3" ht="15.75" customHeight="1">
      <c r="A1" s="463" t="s">
        <v>14</v>
      </c>
      <c r="B1" s="463"/>
      <c r="C1" s="463"/>
    </row>
    <row r="2" spans="1:3" ht="15.75" customHeight="1" thickBot="1">
      <c r="A2" s="464" t="s">
        <v>148</v>
      </c>
      <c r="B2" s="464"/>
      <c r="C2" s="298" t="s">
        <v>228</v>
      </c>
    </row>
    <row r="3" spans="1:3" ht="37.5" customHeight="1" thickBot="1">
      <c r="A3" s="22" t="s">
        <v>72</v>
      </c>
      <c r="B3" s="23" t="s">
        <v>16</v>
      </c>
      <c r="C3" s="35" t="s">
        <v>257</v>
      </c>
    </row>
    <row r="4" spans="1:3" s="396" customFormat="1" ht="12" customHeight="1" thickBot="1">
      <c r="A4" s="390">
        <v>1</v>
      </c>
      <c r="B4" s="391">
        <v>2</v>
      </c>
      <c r="C4" s="392">
        <v>3</v>
      </c>
    </row>
    <row r="5" spans="1:3" s="397" customFormat="1" ht="12" customHeight="1" thickBot="1">
      <c r="A5" s="19" t="s">
        <v>17</v>
      </c>
      <c r="B5" s="20" t="s">
        <v>258</v>
      </c>
      <c r="C5" s="288">
        <f>+C6+C7+C8+C9+C10+C11</f>
        <v>0</v>
      </c>
    </row>
    <row r="6" spans="1:3" s="397" customFormat="1" ht="12" customHeight="1">
      <c r="A6" s="14" t="s">
        <v>99</v>
      </c>
      <c r="B6" s="398" t="s">
        <v>259</v>
      </c>
      <c r="C6" s="291"/>
    </row>
    <row r="7" spans="1:3" s="397" customFormat="1" ht="12" customHeight="1">
      <c r="A7" s="13" t="s">
        <v>100</v>
      </c>
      <c r="B7" s="399" t="s">
        <v>260</v>
      </c>
      <c r="C7" s="290"/>
    </row>
    <row r="8" spans="1:3" s="397" customFormat="1" ht="12" customHeight="1">
      <c r="A8" s="13" t="s">
        <v>101</v>
      </c>
      <c r="B8" s="399" t="s">
        <v>261</v>
      </c>
      <c r="C8" s="290"/>
    </row>
    <row r="9" spans="1:3" s="397" customFormat="1" ht="12" customHeight="1">
      <c r="A9" s="13" t="s">
        <v>102</v>
      </c>
      <c r="B9" s="399" t="s">
        <v>262</v>
      </c>
      <c r="C9" s="290"/>
    </row>
    <row r="10" spans="1:3" s="397" customFormat="1" ht="12" customHeight="1">
      <c r="A10" s="13" t="s">
        <v>144</v>
      </c>
      <c r="B10" s="399" t="s">
        <v>263</v>
      </c>
      <c r="C10" s="461"/>
    </row>
    <row r="11" spans="1:3" s="397" customFormat="1" ht="12" customHeight="1" thickBot="1">
      <c r="A11" s="15" t="s">
        <v>103</v>
      </c>
      <c r="B11" s="400" t="s">
        <v>264</v>
      </c>
      <c r="C11" s="459"/>
    </row>
    <row r="12" spans="1:3" s="397" customFormat="1" ht="12" customHeight="1" thickBot="1">
      <c r="A12" s="19" t="s">
        <v>18</v>
      </c>
      <c r="B12" s="283" t="s">
        <v>265</v>
      </c>
      <c r="C12" s="288">
        <f>+C13+C14+C15+C16+C17</f>
        <v>0</v>
      </c>
    </row>
    <row r="13" spans="1:3" s="397" customFormat="1" ht="12" customHeight="1">
      <c r="A13" s="14" t="s">
        <v>105</v>
      </c>
      <c r="B13" s="398" t="s">
        <v>266</v>
      </c>
      <c r="C13" s="291"/>
    </row>
    <row r="14" spans="1:3" s="397" customFormat="1" ht="12" customHeight="1">
      <c r="A14" s="13" t="s">
        <v>106</v>
      </c>
      <c r="B14" s="399" t="s">
        <v>267</v>
      </c>
      <c r="C14" s="290"/>
    </row>
    <row r="15" spans="1:3" s="397" customFormat="1" ht="12" customHeight="1">
      <c r="A15" s="13" t="s">
        <v>107</v>
      </c>
      <c r="B15" s="399" t="s">
        <v>502</v>
      </c>
      <c r="C15" s="290"/>
    </row>
    <row r="16" spans="1:3" s="397" customFormat="1" ht="12" customHeight="1">
      <c r="A16" s="13" t="s">
        <v>108</v>
      </c>
      <c r="B16" s="399" t="s">
        <v>503</v>
      </c>
      <c r="C16" s="290"/>
    </row>
    <row r="17" spans="1:3" s="397" customFormat="1" ht="12" customHeight="1">
      <c r="A17" s="13" t="s">
        <v>109</v>
      </c>
      <c r="B17" s="399" t="s">
        <v>268</v>
      </c>
      <c r="C17" s="290"/>
    </row>
    <row r="18" spans="1:3" s="397" customFormat="1" ht="12" customHeight="1" thickBot="1">
      <c r="A18" s="15" t="s">
        <v>118</v>
      </c>
      <c r="B18" s="400" t="s">
        <v>269</v>
      </c>
      <c r="C18" s="292"/>
    </row>
    <row r="19" spans="1:3" s="397" customFormat="1" ht="12" customHeight="1" thickBot="1">
      <c r="A19" s="19" t="s">
        <v>19</v>
      </c>
      <c r="B19" s="20" t="s">
        <v>270</v>
      </c>
      <c r="C19" s="288">
        <f>+C20+C21+C22+C23+C24</f>
        <v>0</v>
      </c>
    </row>
    <row r="20" spans="1:3" s="397" customFormat="1" ht="12" customHeight="1">
      <c r="A20" s="14" t="s">
        <v>88</v>
      </c>
      <c r="B20" s="398" t="s">
        <v>271</v>
      </c>
      <c r="C20" s="291"/>
    </row>
    <row r="21" spans="1:3" s="397" customFormat="1" ht="12" customHeight="1">
      <c r="A21" s="13" t="s">
        <v>89</v>
      </c>
      <c r="B21" s="399" t="s">
        <v>272</v>
      </c>
      <c r="C21" s="290"/>
    </row>
    <row r="22" spans="1:3" s="397" customFormat="1" ht="12" customHeight="1">
      <c r="A22" s="13" t="s">
        <v>90</v>
      </c>
      <c r="B22" s="399" t="s">
        <v>504</v>
      </c>
      <c r="C22" s="290"/>
    </row>
    <row r="23" spans="1:3" s="397" customFormat="1" ht="12" customHeight="1">
      <c r="A23" s="13" t="s">
        <v>91</v>
      </c>
      <c r="B23" s="399" t="s">
        <v>505</v>
      </c>
      <c r="C23" s="290"/>
    </row>
    <row r="24" spans="1:3" s="397" customFormat="1" ht="12" customHeight="1">
      <c r="A24" s="13" t="s">
        <v>167</v>
      </c>
      <c r="B24" s="399" t="s">
        <v>273</v>
      </c>
      <c r="C24" s="290"/>
    </row>
    <row r="25" spans="1:3" s="397" customFormat="1" ht="12" customHeight="1" thickBot="1">
      <c r="A25" s="15" t="s">
        <v>168</v>
      </c>
      <c r="B25" s="400" t="s">
        <v>274</v>
      </c>
      <c r="C25" s="292"/>
    </row>
    <row r="26" spans="1:3" s="397" customFormat="1" ht="12" customHeight="1" thickBot="1">
      <c r="A26" s="19" t="s">
        <v>169</v>
      </c>
      <c r="B26" s="20" t="s">
        <v>275</v>
      </c>
      <c r="C26" s="294">
        <f>+C27+C30+C31+C32</f>
        <v>3000</v>
      </c>
    </row>
    <row r="27" spans="1:3" s="397" customFormat="1" ht="12" customHeight="1">
      <c r="A27" s="14" t="s">
        <v>276</v>
      </c>
      <c r="B27" s="398" t="s">
        <v>282</v>
      </c>
      <c r="C27" s="393">
        <v>3000</v>
      </c>
    </row>
    <row r="28" spans="1:3" s="397" customFormat="1" ht="12" customHeight="1">
      <c r="A28" s="13" t="s">
        <v>277</v>
      </c>
      <c r="B28" s="399" t="s">
        <v>283</v>
      </c>
      <c r="C28" s="290"/>
    </row>
    <row r="29" spans="1:3" s="397" customFormat="1" ht="12" customHeight="1">
      <c r="A29" s="13" t="s">
        <v>278</v>
      </c>
      <c r="B29" s="399" t="s">
        <v>284</v>
      </c>
      <c r="C29" s="290"/>
    </row>
    <row r="30" spans="1:3" s="397" customFormat="1" ht="12" customHeight="1">
      <c r="A30" s="13" t="s">
        <v>279</v>
      </c>
      <c r="B30" s="399" t="s">
        <v>285</v>
      </c>
      <c r="C30" s="290"/>
    </row>
    <row r="31" spans="1:3" s="397" customFormat="1" ht="12" customHeight="1">
      <c r="A31" s="13" t="s">
        <v>280</v>
      </c>
      <c r="B31" s="399" t="s">
        <v>286</v>
      </c>
      <c r="C31" s="290"/>
    </row>
    <row r="32" spans="1:3" s="397" customFormat="1" ht="12" customHeight="1" thickBot="1">
      <c r="A32" s="15" t="s">
        <v>281</v>
      </c>
      <c r="B32" s="400" t="s">
        <v>287</v>
      </c>
      <c r="C32" s="292"/>
    </row>
    <row r="33" spans="1:3" s="397" customFormat="1" ht="12" customHeight="1" thickBot="1">
      <c r="A33" s="19" t="s">
        <v>21</v>
      </c>
      <c r="B33" s="20" t="s">
        <v>288</v>
      </c>
      <c r="C33" s="288">
        <f>SUM(C34:C43)</f>
        <v>0</v>
      </c>
    </row>
    <row r="34" spans="1:3" s="397" customFormat="1" ht="12" customHeight="1">
      <c r="A34" s="14" t="s">
        <v>92</v>
      </c>
      <c r="B34" s="398" t="s">
        <v>291</v>
      </c>
      <c r="C34" s="291"/>
    </row>
    <row r="35" spans="1:3" s="397" customFormat="1" ht="12" customHeight="1">
      <c r="A35" s="13" t="s">
        <v>93</v>
      </c>
      <c r="B35" s="399" t="s">
        <v>292</v>
      </c>
      <c r="C35" s="290"/>
    </row>
    <row r="36" spans="1:3" s="397" customFormat="1" ht="12" customHeight="1">
      <c r="A36" s="13" t="s">
        <v>94</v>
      </c>
      <c r="B36" s="399" t="s">
        <v>293</v>
      </c>
      <c r="C36" s="290"/>
    </row>
    <row r="37" spans="1:3" s="397" customFormat="1" ht="12" customHeight="1">
      <c r="A37" s="13" t="s">
        <v>171</v>
      </c>
      <c r="B37" s="399" t="s">
        <v>294</v>
      </c>
      <c r="C37" s="290"/>
    </row>
    <row r="38" spans="1:3" s="397" customFormat="1" ht="12" customHeight="1">
      <c r="A38" s="13" t="s">
        <v>172</v>
      </c>
      <c r="B38" s="399" t="s">
        <v>295</v>
      </c>
      <c r="C38" s="290"/>
    </row>
    <row r="39" spans="1:3" s="397" customFormat="1" ht="12" customHeight="1">
      <c r="A39" s="13" t="s">
        <v>173</v>
      </c>
      <c r="B39" s="399" t="s">
        <v>296</v>
      </c>
      <c r="C39" s="290"/>
    </row>
    <row r="40" spans="1:3" s="397" customFormat="1" ht="12" customHeight="1">
      <c r="A40" s="13" t="s">
        <v>174</v>
      </c>
      <c r="B40" s="399" t="s">
        <v>297</v>
      </c>
      <c r="C40" s="290"/>
    </row>
    <row r="41" spans="1:3" s="397" customFormat="1" ht="12" customHeight="1">
      <c r="A41" s="13" t="s">
        <v>175</v>
      </c>
      <c r="B41" s="399" t="s">
        <v>298</v>
      </c>
      <c r="C41" s="290"/>
    </row>
    <row r="42" spans="1:3" s="397" customFormat="1" ht="12" customHeight="1">
      <c r="A42" s="13" t="s">
        <v>289</v>
      </c>
      <c r="B42" s="399" t="s">
        <v>299</v>
      </c>
      <c r="C42" s="293"/>
    </row>
    <row r="43" spans="1:3" s="397" customFormat="1" ht="12" customHeight="1" thickBot="1">
      <c r="A43" s="15" t="s">
        <v>290</v>
      </c>
      <c r="B43" s="400" t="s">
        <v>300</v>
      </c>
      <c r="C43" s="386"/>
    </row>
    <row r="44" spans="1:3" s="397" customFormat="1" ht="12" customHeight="1" thickBot="1">
      <c r="A44" s="19" t="s">
        <v>22</v>
      </c>
      <c r="B44" s="20" t="s">
        <v>301</v>
      </c>
      <c r="C44" s="288">
        <f>SUM(C45:C49)</f>
        <v>0</v>
      </c>
    </row>
    <row r="45" spans="1:3" s="397" customFormat="1" ht="12" customHeight="1">
      <c r="A45" s="14" t="s">
        <v>95</v>
      </c>
      <c r="B45" s="398" t="s">
        <v>305</v>
      </c>
      <c r="C45" s="444"/>
    </row>
    <row r="46" spans="1:3" s="397" customFormat="1" ht="12" customHeight="1">
      <c r="A46" s="13" t="s">
        <v>96</v>
      </c>
      <c r="B46" s="399" t="s">
        <v>306</v>
      </c>
      <c r="C46" s="293"/>
    </row>
    <row r="47" spans="1:3" s="397" customFormat="1" ht="12" customHeight="1">
      <c r="A47" s="13" t="s">
        <v>302</v>
      </c>
      <c r="B47" s="399" t="s">
        <v>307</v>
      </c>
      <c r="C47" s="293"/>
    </row>
    <row r="48" spans="1:3" s="397" customFormat="1" ht="12" customHeight="1">
      <c r="A48" s="13" t="s">
        <v>303</v>
      </c>
      <c r="B48" s="399" t="s">
        <v>308</v>
      </c>
      <c r="C48" s="293"/>
    </row>
    <row r="49" spans="1:3" s="397" customFormat="1" ht="12" customHeight="1" thickBot="1">
      <c r="A49" s="15" t="s">
        <v>304</v>
      </c>
      <c r="B49" s="400" t="s">
        <v>309</v>
      </c>
      <c r="C49" s="386"/>
    </row>
    <row r="50" spans="1:3" s="397" customFormat="1" ht="12" customHeight="1" thickBot="1">
      <c r="A50" s="19" t="s">
        <v>176</v>
      </c>
      <c r="B50" s="20" t="s">
        <v>310</v>
      </c>
      <c r="C50" s="288">
        <f>SUM(C51:C53)</f>
        <v>0</v>
      </c>
    </row>
    <row r="51" spans="1:3" s="397" customFormat="1" ht="12" customHeight="1">
      <c r="A51" s="14" t="s">
        <v>97</v>
      </c>
      <c r="B51" s="398" t="s">
        <v>311</v>
      </c>
      <c r="C51" s="291"/>
    </row>
    <row r="52" spans="1:3" s="397" customFormat="1" ht="12" customHeight="1">
      <c r="A52" s="13" t="s">
        <v>98</v>
      </c>
      <c r="B52" s="399" t="s">
        <v>506</v>
      </c>
      <c r="C52" s="290"/>
    </row>
    <row r="53" spans="1:3" s="397" customFormat="1" ht="12" customHeight="1">
      <c r="A53" s="13" t="s">
        <v>315</v>
      </c>
      <c r="B53" s="399" t="s">
        <v>313</v>
      </c>
      <c r="C53" s="290"/>
    </row>
    <row r="54" spans="1:3" s="397" customFormat="1" ht="12" customHeight="1" thickBot="1">
      <c r="A54" s="15" t="s">
        <v>316</v>
      </c>
      <c r="B54" s="400" t="s">
        <v>314</v>
      </c>
      <c r="C54" s="292"/>
    </row>
    <row r="55" spans="1:3" s="397" customFormat="1" ht="12" customHeight="1" thickBot="1">
      <c r="A55" s="19" t="s">
        <v>24</v>
      </c>
      <c r="B55" s="283" t="s">
        <v>317</v>
      </c>
      <c r="C55" s="288">
        <f>SUM(C56:C58)</f>
        <v>0</v>
      </c>
    </row>
    <row r="56" spans="1:3" s="397" customFormat="1" ht="12" customHeight="1">
      <c r="A56" s="14" t="s">
        <v>177</v>
      </c>
      <c r="B56" s="398" t="s">
        <v>319</v>
      </c>
      <c r="C56" s="293"/>
    </row>
    <row r="57" spans="1:3" s="397" customFormat="1" ht="12" customHeight="1">
      <c r="A57" s="13" t="s">
        <v>178</v>
      </c>
      <c r="B57" s="399" t="s">
        <v>507</v>
      </c>
      <c r="C57" s="293"/>
    </row>
    <row r="58" spans="1:3" s="397" customFormat="1" ht="12" customHeight="1">
      <c r="A58" s="13" t="s">
        <v>229</v>
      </c>
      <c r="B58" s="399" t="s">
        <v>320</v>
      </c>
      <c r="C58" s="293"/>
    </row>
    <row r="59" spans="1:3" s="397" customFormat="1" ht="12" customHeight="1" thickBot="1">
      <c r="A59" s="15" t="s">
        <v>318</v>
      </c>
      <c r="B59" s="400" t="s">
        <v>321</v>
      </c>
      <c r="C59" s="293"/>
    </row>
    <row r="60" spans="1:3" s="397" customFormat="1" ht="12" customHeight="1" thickBot="1">
      <c r="A60" s="19" t="s">
        <v>25</v>
      </c>
      <c r="B60" s="20" t="s">
        <v>322</v>
      </c>
      <c r="C60" s="294">
        <f>+C5+C12+C19+C26+C33+C44+C50+C55</f>
        <v>3000</v>
      </c>
    </row>
    <row r="61" spans="1:3" s="397" customFormat="1" ht="12" customHeight="1" thickBot="1">
      <c r="A61" s="401" t="s">
        <v>323</v>
      </c>
      <c r="B61" s="283" t="s">
        <v>324</v>
      </c>
      <c r="C61" s="288">
        <f>SUM(C62:C64)</f>
        <v>0</v>
      </c>
    </row>
    <row r="62" spans="1:3" s="397" customFormat="1" ht="12" customHeight="1">
      <c r="A62" s="14" t="s">
        <v>357</v>
      </c>
      <c r="B62" s="398" t="s">
        <v>325</v>
      </c>
      <c r="C62" s="293"/>
    </row>
    <row r="63" spans="1:3" s="397" customFormat="1" ht="12" customHeight="1">
      <c r="A63" s="13" t="s">
        <v>366</v>
      </c>
      <c r="B63" s="399" t="s">
        <v>326</v>
      </c>
      <c r="C63" s="293"/>
    </row>
    <row r="64" spans="1:3" s="397" customFormat="1" ht="12" customHeight="1" thickBot="1">
      <c r="A64" s="15" t="s">
        <v>367</v>
      </c>
      <c r="B64" s="402" t="s">
        <v>327</v>
      </c>
      <c r="C64" s="293"/>
    </row>
    <row r="65" spans="1:3" s="397" customFormat="1" ht="12" customHeight="1" thickBot="1">
      <c r="A65" s="401" t="s">
        <v>328</v>
      </c>
      <c r="B65" s="283" t="s">
        <v>329</v>
      </c>
      <c r="C65" s="288">
        <f>SUM(C66:C69)</f>
        <v>0</v>
      </c>
    </row>
    <row r="66" spans="1:3" s="397" customFormat="1" ht="12" customHeight="1">
      <c r="A66" s="14" t="s">
        <v>145</v>
      </c>
      <c r="B66" s="398" t="s">
        <v>330</v>
      </c>
      <c r="C66" s="293"/>
    </row>
    <row r="67" spans="1:3" s="397" customFormat="1" ht="12" customHeight="1">
      <c r="A67" s="13" t="s">
        <v>146</v>
      </c>
      <c r="B67" s="399" t="s">
        <v>331</v>
      </c>
      <c r="C67" s="293"/>
    </row>
    <row r="68" spans="1:3" s="397" customFormat="1" ht="12" customHeight="1">
      <c r="A68" s="13" t="s">
        <v>358</v>
      </c>
      <c r="B68" s="399" t="s">
        <v>332</v>
      </c>
      <c r="C68" s="293"/>
    </row>
    <row r="69" spans="1:3" s="397" customFormat="1" ht="12" customHeight="1" thickBot="1">
      <c r="A69" s="15" t="s">
        <v>359</v>
      </c>
      <c r="B69" s="400" t="s">
        <v>333</v>
      </c>
      <c r="C69" s="293"/>
    </row>
    <row r="70" spans="1:3" s="397" customFormat="1" ht="12" customHeight="1" thickBot="1">
      <c r="A70" s="401" t="s">
        <v>334</v>
      </c>
      <c r="B70" s="283" t="s">
        <v>335</v>
      </c>
      <c r="C70" s="288">
        <f>SUM(C71:C72)</f>
        <v>0</v>
      </c>
    </row>
    <row r="71" spans="1:3" s="397" customFormat="1" ht="12" customHeight="1">
      <c r="A71" s="14" t="s">
        <v>360</v>
      </c>
      <c r="B71" s="398" t="s">
        <v>336</v>
      </c>
      <c r="C71" s="293"/>
    </row>
    <row r="72" spans="1:3" s="397" customFormat="1" ht="12" customHeight="1" thickBot="1">
      <c r="A72" s="15" t="s">
        <v>361</v>
      </c>
      <c r="B72" s="400" t="s">
        <v>337</v>
      </c>
      <c r="C72" s="293"/>
    </row>
    <row r="73" spans="1:3" s="397" customFormat="1" ht="12" customHeight="1" thickBot="1">
      <c r="A73" s="401" t="s">
        <v>338</v>
      </c>
      <c r="B73" s="283" t="s">
        <v>339</v>
      </c>
      <c r="C73" s="288">
        <f>SUM(C74:C76)</f>
        <v>0</v>
      </c>
    </row>
    <row r="74" spans="1:3" s="397" customFormat="1" ht="12" customHeight="1">
      <c r="A74" s="14" t="s">
        <v>362</v>
      </c>
      <c r="B74" s="398" t="s">
        <v>340</v>
      </c>
      <c r="C74" s="293"/>
    </row>
    <row r="75" spans="1:3" s="397" customFormat="1" ht="12" customHeight="1">
      <c r="A75" s="13" t="s">
        <v>363</v>
      </c>
      <c r="B75" s="399" t="s">
        <v>341</v>
      </c>
      <c r="C75" s="293"/>
    </row>
    <row r="76" spans="1:3" s="397" customFormat="1" ht="12" customHeight="1" thickBot="1">
      <c r="A76" s="15" t="s">
        <v>364</v>
      </c>
      <c r="B76" s="400" t="s">
        <v>342</v>
      </c>
      <c r="C76" s="293"/>
    </row>
    <row r="77" spans="1:3" s="397" customFormat="1" ht="12" customHeight="1" thickBot="1">
      <c r="A77" s="401" t="s">
        <v>343</v>
      </c>
      <c r="B77" s="283" t="s">
        <v>365</v>
      </c>
      <c r="C77" s="288">
        <f>SUM(C78:C81)</f>
        <v>0</v>
      </c>
    </row>
    <row r="78" spans="1:3" s="397" customFormat="1" ht="12" customHeight="1">
      <c r="A78" s="403" t="s">
        <v>344</v>
      </c>
      <c r="B78" s="398" t="s">
        <v>345</v>
      </c>
      <c r="C78" s="293"/>
    </row>
    <row r="79" spans="1:3" s="397" customFormat="1" ht="12" customHeight="1">
      <c r="A79" s="404" t="s">
        <v>346</v>
      </c>
      <c r="B79" s="399" t="s">
        <v>347</v>
      </c>
      <c r="C79" s="293"/>
    </row>
    <row r="80" spans="1:3" s="397" customFormat="1" ht="12" customHeight="1">
      <c r="A80" s="404" t="s">
        <v>348</v>
      </c>
      <c r="B80" s="399" t="s">
        <v>349</v>
      </c>
      <c r="C80" s="293"/>
    </row>
    <row r="81" spans="1:3" s="397" customFormat="1" ht="12" customHeight="1" thickBot="1">
      <c r="A81" s="405" t="s">
        <v>350</v>
      </c>
      <c r="B81" s="400" t="s">
        <v>351</v>
      </c>
      <c r="C81" s="293"/>
    </row>
    <row r="82" spans="1:3" s="397" customFormat="1" ht="13.5" customHeight="1" thickBot="1">
      <c r="A82" s="401" t="s">
        <v>352</v>
      </c>
      <c r="B82" s="283" t="s">
        <v>353</v>
      </c>
      <c r="C82" s="445"/>
    </row>
    <row r="83" spans="1:3" s="397" customFormat="1" ht="15.75" customHeight="1" thickBot="1">
      <c r="A83" s="401" t="s">
        <v>354</v>
      </c>
      <c r="B83" s="406" t="s">
        <v>355</v>
      </c>
      <c r="C83" s="294">
        <f>+C61+C65+C70+C73+C77+C82</f>
        <v>0</v>
      </c>
    </row>
    <row r="84" spans="1:3" s="397" customFormat="1" ht="16.5" customHeight="1" thickBot="1">
      <c r="A84" s="407" t="s">
        <v>368</v>
      </c>
      <c r="B84" s="408" t="s">
        <v>356</v>
      </c>
      <c r="C84" s="294">
        <f>+C60+C83</f>
        <v>3000</v>
      </c>
    </row>
    <row r="85" spans="1:3" s="397" customFormat="1" ht="83.25" customHeight="1">
      <c r="A85" s="4"/>
      <c r="B85" s="5"/>
      <c r="C85" s="295"/>
    </row>
    <row r="86" spans="1:3" ht="16.5" customHeight="1">
      <c r="A86" s="463" t="s">
        <v>45</v>
      </c>
      <c r="B86" s="463"/>
      <c r="C86" s="463"/>
    </row>
    <row r="87" spans="1:3" s="409" customFormat="1" ht="16.5" customHeight="1" thickBot="1">
      <c r="A87" s="465" t="s">
        <v>149</v>
      </c>
      <c r="B87" s="465"/>
      <c r="C87" s="140" t="s">
        <v>228</v>
      </c>
    </row>
    <row r="88" spans="1:3" ht="37.5" customHeight="1" thickBot="1">
      <c r="A88" s="22" t="s">
        <v>72</v>
      </c>
      <c r="B88" s="23" t="s">
        <v>46</v>
      </c>
      <c r="C88" s="35" t="s">
        <v>257</v>
      </c>
    </row>
    <row r="89" spans="1:3" s="396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17</v>
      </c>
      <c r="B90" s="27" t="s">
        <v>371</v>
      </c>
      <c r="C90" s="287">
        <f>SUM(C91:C95)</f>
        <v>3000</v>
      </c>
    </row>
    <row r="91" spans="1:3" ht="12" customHeight="1">
      <c r="A91" s="16" t="s">
        <v>99</v>
      </c>
      <c r="B91" s="9" t="s">
        <v>47</v>
      </c>
      <c r="C91" s="289"/>
    </row>
    <row r="92" spans="1:3" ht="12" customHeight="1">
      <c r="A92" s="13" t="s">
        <v>100</v>
      </c>
      <c r="B92" s="7" t="s">
        <v>179</v>
      </c>
      <c r="C92" s="290"/>
    </row>
    <row r="93" spans="1:3" ht="12" customHeight="1">
      <c r="A93" s="13" t="s">
        <v>101</v>
      </c>
      <c r="B93" s="7" t="s">
        <v>136</v>
      </c>
      <c r="C93" s="292"/>
    </row>
    <row r="94" spans="1:3" ht="12" customHeight="1">
      <c r="A94" s="13" t="s">
        <v>102</v>
      </c>
      <c r="B94" s="10" t="s">
        <v>180</v>
      </c>
      <c r="C94" s="292"/>
    </row>
    <row r="95" spans="1:3" ht="12" customHeight="1">
      <c r="A95" s="13" t="s">
        <v>113</v>
      </c>
      <c r="B95" s="18" t="s">
        <v>181</v>
      </c>
      <c r="C95" s="292">
        <v>3000</v>
      </c>
    </row>
    <row r="96" spans="1:3" ht="12" customHeight="1">
      <c r="A96" s="13" t="s">
        <v>103</v>
      </c>
      <c r="B96" s="7" t="s">
        <v>372</v>
      </c>
      <c r="C96" s="292"/>
    </row>
    <row r="97" spans="1:3" ht="12" customHeight="1">
      <c r="A97" s="13" t="s">
        <v>104</v>
      </c>
      <c r="B97" s="142" t="s">
        <v>373</v>
      </c>
      <c r="C97" s="292"/>
    </row>
    <row r="98" spans="1:3" ht="12" customHeight="1">
      <c r="A98" s="13" t="s">
        <v>114</v>
      </c>
      <c r="B98" s="143" t="s">
        <v>374</v>
      </c>
      <c r="C98" s="292"/>
    </row>
    <row r="99" spans="1:3" ht="12" customHeight="1">
      <c r="A99" s="13" t="s">
        <v>115</v>
      </c>
      <c r="B99" s="143" t="s">
        <v>375</v>
      </c>
      <c r="C99" s="292"/>
    </row>
    <row r="100" spans="1:3" ht="12" customHeight="1">
      <c r="A100" s="13" t="s">
        <v>116</v>
      </c>
      <c r="B100" s="142" t="s">
        <v>376</v>
      </c>
      <c r="C100" s="292"/>
    </row>
    <row r="101" spans="1:3" ht="12" customHeight="1">
      <c r="A101" s="13" t="s">
        <v>117</v>
      </c>
      <c r="B101" s="142" t="s">
        <v>377</v>
      </c>
      <c r="C101" s="292"/>
    </row>
    <row r="102" spans="1:3" ht="12" customHeight="1">
      <c r="A102" s="13" t="s">
        <v>119</v>
      </c>
      <c r="B102" s="143" t="s">
        <v>378</v>
      </c>
      <c r="C102" s="292"/>
    </row>
    <row r="103" spans="1:3" ht="12" customHeight="1">
      <c r="A103" s="12" t="s">
        <v>182</v>
      </c>
      <c r="B103" s="144" t="s">
        <v>379</v>
      </c>
      <c r="C103" s="292"/>
    </row>
    <row r="104" spans="1:3" ht="12" customHeight="1">
      <c r="A104" s="13" t="s">
        <v>369</v>
      </c>
      <c r="B104" s="144" t="s">
        <v>380</v>
      </c>
      <c r="C104" s="292"/>
    </row>
    <row r="105" spans="1:3" ht="12" customHeight="1" thickBot="1">
      <c r="A105" s="17" t="s">
        <v>370</v>
      </c>
      <c r="B105" s="145" t="s">
        <v>381</v>
      </c>
      <c r="C105" s="296">
        <v>3000</v>
      </c>
    </row>
    <row r="106" spans="1:3" ht="12" customHeight="1" thickBot="1">
      <c r="A106" s="19" t="s">
        <v>18</v>
      </c>
      <c r="B106" s="26" t="s">
        <v>382</v>
      </c>
      <c r="C106" s="288">
        <f>+C107+C109+C111</f>
        <v>0</v>
      </c>
    </row>
    <row r="107" spans="1:3" ht="12" customHeight="1">
      <c r="A107" s="14" t="s">
        <v>105</v>
      </c>
      <c r="B107" s="7" t="s">
        <v>227</v>
      </c>
      <c r="C107" s="291"/>
    </row>
    <row r="108" spans="1:3" ht="12" customHeight="1">
      <c r="A108" s="14" t="s">
        <v>106</v>
      </c>
      <c r="B108" s="11" t="s">
        <v>386</v>
      </c>
      <c r="C108" s="291"/>
    </row>
    <row r="109" spans="1:3" ht="12" customHeight="1">
      <c r="A109" s="14" t="s">
        <v>107</v>
      </c>
      <c r="B109" s="11" t="s">
        <v>183</v>
      </c>
      <c r="C109" s="290"/>
    </row>
    <row r="110" spans="1:3" ht="12" customHeight="1">
      <c r="A110" s="14" t="s">
        <v>108</v>
      </c>
      <c r="B110" s="11" t="s">
        <v>387</v>
      </c>
      <c r="C110" s="275"/>
    </row>
    <row r="111" spans="1:3" ht="12" customHeight="1">
      <c r="A111" s="14" t="s">
        <v>109</v>
      </c>
      <c r="B111" s="285" t="s">
        <v>230</v>
      </c>
      <c r="C111" s="275"/>
    </row>
    <row r="112" spans="1:3" ht="12" customHeight="1">
      <c r="A112" s="14" t="s">
        <v>118</v>
      </c>
      <c r="B112" s="284" t="s">
        <v>508</v>
      </c>
      <c r="C112" s="275"/>
    </row>
    <row r="113" spans="1:3" ht="12" customHeight="1">
      <c r="A113" s="14" t="s">
        <v>120</v>
      </c>
      <c r="B113" s="394" t="s">
        <v>392</v>
      </c>
      <c r="C113" s="275"/>
    </row>
    <row r="114" spans="1:3" ht="15.75">
      <c r="A114" s="14" t="s">
        <v>184</v>
      </c>
      <c r="B114" s="143" t="s">
        <v>375</v>
      </c>
      <c r="C114" s="275"/>
    </row>
    <row r="115" spans="1:3" ht="12" customHeight="1">
      <c r="A115" s="14" t="s">
        <v>185</v>
      </c>
      <c r="B115" s="143" t="s">
        <v>391</v>
      </c>
      <c r="C115" s="275"/>
    </row>
    <row r="116" spans="1:3" ht="12" customHeight="1">
      <c r="A116" s="14" t="s">
        <v>186</v>
      </c>
      <c r="B116" s="143" t="s">
        <v>390</v>
      </c>
      <c r="C116" s="275"/>
    </row>
    <row r="117" spans="1:3" ht="12" customHeight="1">
      <c r="A117" s="14" t="s">
        <v>383</v>
      </c>
      <c r="B117" s="143" t="s">
        <v>378</v>
      </c>
      <c r="C117" s="275"/>
    </row>
    <row r="118" spans="1:3" ht="12" customHeight="1">
      <c r="A118" s="14" t="s">
        <v>384</v>
      </c>
      <c r="B118" s="143" t="s">
        <v>389</v>
      </c>
      <c r="C118" s="275"/>
    </row>
    <row r="119" spans="1:3" ht="16.5" thickBot="1">
      <c r="A119" s="12" t="s">
        <v>385</v>
      </c>
      <c r="B119" s="143" t="s">
        <v>388</v>
      </c>
      <c r="C119" s="276"/>
    </row>
    <row r="120" spans="1:3" ht="12" customHeight="1" thickBot="1">
      <c r="A120" s="19" t="s">
        <v>19</v>
      </c>
      <c r="B120" s="125" t="s">
        <v>393</v>
      </c>
      <c r="C120" s="288">
        <f>+C121+C122</f>
        <v>0</v>
      </c>
    </row>
    <row r="121" spans="1:3" ht="12" customHeight="1">
      <c r="A121" s="14" t="s">
        <v>88</v>
      </c>
      <c r="B121" s="8" t="s">
        <v>60</v>
      </c>
      <c r="C121" s="291"/>
    </row>
    <row r="122" spans="1:3" ht="12" customHeight="1" thickBot="1">
      <c r="A122" s="15" t="s">
        <v>89</v>
      </c>
      <c r="B122" s="11" t="s">
        <v>61</v>
      </c>
      <c r="C122" s="292"/>
    </row>
    <row r="123" spans="1:3" ht="12" customHeight="1" thickBot="1">
      <c r="A123" s="19" t="s">
        <v>20</v>
      </c>
      <c r="B123" s="125" t="s">
        <v>394</v>
      </c>
      <c r="C123" s="288">
        <f>+C90+C106+C120</f>
        <v>3000</v>
      </c>
    </row>
    <row r="124" spans="1:3" ht="12" customHeight="1" thickBot="1">
      <c r="A124" s="19" t="s">
        <v>21</v>
      </c>
      <c r="B124" s="125" t="s">
        <v>395</v>
      </c>
      <c r="C124" s="288">
        <f>+C125+C126+C127</f>
        <v>0</v>
      </c>
    </row>
    <row r="125" spans="1:3" ht="12" customHeight="1">
      <c r="A125" s="14" t="s">
        <v>92</v>
      </c>
      <c r="B125" s="8" t="s">
        <v>396</v>
      </c>
      <c r="C125" s="275"/>
    </row>
    <row r="126" spans="1:3" ht="12" customHeight="1">
      <c r="A126" s="14" t="s">
        <v>93</v>
      </c>
      <c r="B126" s="8" t="s">
        <v>397</v>
      </c>
      <c r="C126" s="275"/>
    </row>
    <row r="127" spans="1:3" ht="12" customHeight="1" thickBot="1">
      <c r="A127" s="12" t="s">
        <v>94</v>
      </c>
      <c r="B127" s="6" t="s">
        <v>398</v>
      </c>
      <c r="C127" s="275"/>
    </row>
    <row r="128" spans="1:3" ht="12" customHeight="1" thickBot="1">
      <c r="A128" s="19" t="s">
        <v>22</v>
      </c>
      <c r="B128" s="125" t="s">
        <v>463</v>
      </c>
      <c r="C128" s="288">
        <f>+C129+C130+C131+C132</f>
        <v>0</v>
      </c>
    </row>
    <row r="129" spans="1:3" ht="12" customHeight="1">
      <c r="A129" s="14" t="s">
        <v>95</v>
      </c>
      <c r="B129" s="8" t="s">
        <v>399</v>
      </c>
      <c r="C129" s="275"/>
    </row>
    <row r="130" spans="1:3" ht="12" customHeight="1">
      <c r="A130" s="14" t="s">
        <v>96</v>
      </c>
      <c r="B130" s="8" t="s">
        <v>400</v>
      </c>
      <c r="C130" s="275"/>
    </row>
    <row r="131" spans="1:3" ht="12" customHeight="1">
      <c r="A131" s="14" t="s">
        <v>302</v>
      </c>
      <c r="B131" s="8" t="s">
        <v>401</v>
      </c>
      <c r="C131" s="275"/>
    </row>
    <row r="132" spans="1:3" ht="12" customHeight="1" thickBot="1">
      <c r="A132" s="12" t="s">
        <v>303</v>
      </c>
      <c r="B132" s="6" t="s">
        <v>402</v>
      </c>
      <c r="C132" s="275"/>
    </row>
    <row r="133" spans="1:3" ht="12" customHeight="1" thickBot="1">
      <c r="A133" s="19" t="s">
        <v>23</v>
      </c>
      <c r="B133" s="125" t="s">
        <v>403</v>
      </c>
      <c r="C133" s="294">
        <f>+C134+C135+C136+C137</f>
        <v>0</v>
      </c>
    </row>
    <row r="134" spans="1:3" ht="12" customHeight="1">
      <c r="A134" s="14" t="s">
        <v>97</v>
      </c>
      <c r="B134" s="8" t="s">
        <v>404</v>
      </c>
      <c r="C134" s="275"/>
    </row>
    <row r="135" spans="1:3" ht="12" customHeight="1">
      <c r="A135" s="14" t="s">
        <v>98</v>
      </c>
      <c r="B135" s="8" t="s">
        <v>414</v>
      </c>
      <c r="C135" s="275"/>
    </row>
    <row r="136" spans="1:3" ht="12" customHeight="1">
      <c r="A136" s="14" t="s">
        <v>315</v>
      </c>
      <c r="B136" s="8" t="s">
        <v>405</v>
      </c>
      <c r="C136" s="275"/>
    </row>
    <row r="137" spans="1:3" ht="12" customHeight="1" thickBot="1">
      <c r="A137" s="12" t="s">
        <v>316</v>
      </c>
      <c r="B137" s="6" t="s">
        <v>406</v>
      </c>
      <c r="C137" s="275"/>
    </row>
    <row r="138" spans="1:3" ht="12" customHeight="1" thickBot="1">
      <c r="A138" s="19" t="s">
        <v>24</v>
      </c>
      <c r="B138" s="125" t="s">
        <v>407</v>
      </c>
      <c r="C138" s="297">
        <f>+C139+C140+C141+C142</f>
        <v>0</v>
      </c>
    </row>
    <row r="139" spans="1:3" ht="12" customHeight="1">
      <c r="A139" s="14" t="s">
        <v>177</v>
      </c>
      <c r="B139" s="8" t="s">
        <v>408</v>
      </c>
      <c r="C139" s="275"/>
    </row>
    <row r="140" spans="1:3" ht="12" customHeight="1">
      <c r="A140" s="14" t="s">
        <v>178</v>
      </c>
      <c r="B140" s="8" t="s">
        <v>409</v>
      </c>
      <c r="C140" s="275"/>
    </row>
    <row r="141" spans="1:3" ht="12" customHeight="1">
      <c r="A141" s="14" t="s">
        <v>229</v>
      </c>
      <c r="B141" s="8" t="s">
        <v>410</v>
      </c>
      <c r="C141" s="275"/>
    </row>
    <row r="142" spans="1:3" ht="12" customHeight="1" thickBot="1">
      <c r="A142" s="14" t="s">
        <v>318</v>
      </c>
      <c r="B142" s="8" t="s">
        <v>411</v>
      </c>
      <c r="C142" s="275"/>
    </row>
    <row r="143" spans="1:9" ht="15" customHeight="1" thickBot="1">
      <c r="A143" s="19" t="s">
        <v>25</v>
      </c>
      <c r="B143" s="125" t="s">
        <v>412</v>
      </c>
      <c r="C143" s="410">
        <f>+C124+C128+C133+C138</f>
        <v>0</v>
      </c>
      <c r="F143" s="411"/>
      <c r="G143" s="412"/>
      <c r="H143" s="412"/>
      <c r="I143" s="412"/>
    </row>
    <row r="144" spans="1:3" s="397" customFormat="1" ht="12.75" customHeight="1" thickBot="1">
      <c r="A144" s="286" t="s">
        <v>26</v>
      </c>
      <c r="B144" s="371" t="s">
        <v>413</v>
      </c>
      <c r="C144" s="410">
        <f>+C123+C143</f>
        <v>3000</v>
      </c>
    </row>
    <row r="145" ht="7.5" customHeight="1"/>
    <row r="146" spans="1:3" ht="15.75">
      <c r="A146" s="466" t="s">
        <v>415</v>
      </c>
      <c r="B146" s="466"/>
      <c r="C146" s="466"/>
    </row>
    <row r="147" spans="1:3" ht="15" customHeight="1" thickBot="1">
      <c r="A147" s="464" t="s">
        <v>150</v>
      </c>
      <c r="B147" s="464"/>
      <c r="C147" s="298" t="s">
        <v>228</v>
      </c>
    </row>
    <row r="148" spans="1:4" ht="13.5" customHeight="1" thickBot="1">
      <c r="A148" s="19">
        <v>1</v>
      </c>
      <c r="B148" s="26" t="s">
        <v>416</v>
      </c>
      <c r="C148" s="288">
        <f>+C60-C123</f>
        <v>0</v>
      </c>
      <c r="D148" s="413"/>
    </row>
    <row r="149" spans="1:3" ht="27.75" customHeight="1" thickBot="1">
      <c r="A149" s="19" t="s">
        <v>18</v>
      </c>
      <c r="B149" s="26" t="s">
        <v>417</v>
      </c>
      <c r="C149" s="288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Nyírtelek Város Önkormányzat
2014. ÉVI KÖLTSÉGVETÉS
ÖNKÉNT VÁLLALT FELADATAINAK MÉRLEGE
&amp;R&amp;"Times New Roman CE,Félkövér dőlt"&amp;11 1.3. melléklet az 1/2014. (II.12.)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B1">
      <selection activeCell="C11" sqref="C11"/>
    </sheetView>
  </sheetViews>
  <sheetFormatPr defaultColWidth="9.00390625" defaultRowHeight="12.75"/>
  <cols>
    <col min="1" max="1" width="9.50390625" style="372" customWidth="1"/>
    <col min="2" max="2" width="91.625" style="372" customWidth="1"/>
    <col min="3" max="3" width="21.625" style="373" customWidth="1"/>
    <col min="4" max="4" width="9.00390625" style="395" customWidth="1"/>
    <col min="5" max="16384" width="9.375" style="395" customWidth="1"/>
  </cols>
  <sheetData>
    <row r="1" spans="1:3" ht="15.75" customHeight="1">
      <c r="A1" s="463" t="s">
        <v>14</v>
      </c>
      <c r="B1" s="463"/>
      <c r="C1" s="463"/>
    </row>
    <row r="2" spans="1:3" ht="15.75" customHeight="1" thickBot="1">
      <c r="A2" s="464" t="s">
        <v>148</v>
      </c>
      <c r="B2" s="464"/>
      <c r="C2" s="298" t="s">
        <v>228</v>
      </c>
    </row>
    <row r="3" spans="1:3" ht="37.5" customHeight="1" thickBot="1">
      <c r="A3" s="22" t="s">
        <v>72</v>
      </c>
      <c r="B3" s="23" t="s">
        <v>16</v>
      </c>
      <c r="C3" s="35" t="s">
        <v>257</v>
      </c>
    </row>
    <row r="4" spans="1:3" s="396" customFormat="1" ht="12" customHeight="1" thickBot="1">
      <c r="A4" s="390">
        <v>1</v>
      </c>
      <c r="B4" s="391">
        <v>2</v>
      </c>
      <c r="C4" s="392">
        <v>3</v>
      </c>
    </row>
    <row r="5" spans="1:3" s="397" customFormat="1" ht="12" customHeight="1" thickBot="1">
      <c r="A5" s="19" t="s">
        <v>17</v>
      </c>
      <c r="B5" s="20" t="s">
        <v>258</v>
      </c>
      <c r="C5" s="288">
        <f>+C6+C7+C8+C9+C10+C11</f>
        <v>0</v>
      </c>
    </row>
    <row r="6" spans="1:3" s="397" customFormat="1" ht="12" customHeight="1">
      <c r="A6" s="14" t="s">
        <v>99</v>
      </c>
      <c r="B6" s="398" t="s">
        <v>259</v>
      </c>
      <c r="C6" s="291"/>
    </row>
    <row r="7" spans="1:3" s="397" customFormat="1" ht="12" customHeight="1">
      <c r="A7" s="13" t="s">
        <v>100</v>
      </c>
      <c r="B7" s="399" t="s">
        <v>260</v>
      </c>
      <c r="C7" s="290"/>
    </row>
    <row r="8" spans="1:3" s="397" customFormat="1" ht="12" customHeight="1">
      <c r="A8" s="13" t="s">
        <v>101</v>
      </c>
      <c r="B8" s="399" t="s">
        <v>261</v>
      </c>
      <c r="C8" s="290"/>
    </row>
    <row r="9" spans="1:3" s="397" customFormat="1" ht="12" customHeight="1">
      <c r="A9" s="13" t="s">
        <v>102</v>
      </c>
      <c r="B9" s="399" t="s">
        <v>262</v>
      </c>
      <c r="C9" s="290"/>
    </row>
    <row r="10" spans="1:3" s="397" customFormat="1" ht="12" customHeight="1">
      <c r="A10" s="13" t="s">
        <v>144</v>
      </c>
      <c r="B10" s="399" t="s">
        <v>263</v>
      </c>
      <c r="C10" s="442"/>
    </row>
    <row r="11" spans="1:3" s="397" customFormat="1" ht="12" customHeight="1" thickBot="1">
      <c r="A11" s="15" t="s">
        <v>103</v>
      </c>
      <c r="B11" s="400" t="s">
        <v>264</v>
      </c>
      <c r="C11" s="443"/>
    </row>
    <row r="12" spans="1:3" s="397" customFormat="1" ht="12" customHeight="1" thickBot="1">
      <c r="A12" s="19" t="s">
        <v>18</v>
      </c>
      <c r="B12" s="283" t="s">
        <v>265</v>
      </c>
      <c r="C12" s="288">
        <f>+C13+C14+C15+C16+C17</f>
        <v>0</v>
      </c>
    </row>
    <row r="13" spans="1:3" s="397" customFormat="1" ht="12" customHeight="1">
      <c r="A13" s="14" t="s">
        <v>105</v>
      </c>
      <c r="B13" s="398" t="s">
        <v>266</v>
      </c>
      <c r="C13" s="291"/>
    </row>
    <row r="14" spans="1:3" s="397" customFormat="1" ht="12" customHeight="1">
      <c r="A14" s="13" t="s">
        <v>106</v>
      </c>
      <c r="B14" s="399" t="s">
        <v>267</v>
      </c>
      <c r="C14" s="290"/>
    </row>
    <row r="15" spans="1:3" s="397" customFormat="1" ht="12" customHeight="1">
      <c r="A15" s="13" t="s">
        <v>107</v>
      </c>
      <c r="B15" s="399" t="s">
        <v>502</v>
      </c>
      <c r="C15" s="290"/>
    </row>
    <row r="16" spans="1:3" s="397" customFormat="1" ht="12" customHeight="1">
      <c r="A16" s="13" t="s">
        <v>108</v>
      </c>
      <c r="B16" s="399" t="s">
        <v>503</v>
      </c>
      <c r="C16" s="290"/>
    </row>
    <row r="17" spans="1:3" s="397" customFormat="1" ht="12" customHeight="1">
      <c r="A17" s="13" t="s">
        <v>109</v>
      </c>
      <c r="B17" s="399" t="s">
        <v>268</v>
      </c>
      <c r="C17" s="290"/>
    </row>
    <row r="18" spans="1:3" s="397" customFormat="1" ht="12" customHeight="1" thickBot="1">
      <c r="A18" s="15" t="s">
        <v>118</v>
      </c>
      <c r="B18" s="400" t="s">
        <v>269</v>
      </c>
      <c r="C18" s="292"/>
    </row>
    <row r="19" spans="1:3" s="397" customFormat="1" ht="12" customHeight="1" thickBot="1">
      <c r="A19" s="19" t="s">
        <v>19</v>
      </c>
      <c r="B19" s="20" t="s">
        <v>270</v>
      </c>
      <c r="C19" s="288">
        <f>+C20+C21+C22+C23+C24</f>
        <v>0</v>
      </c>
    </row>
    <row r="20" spans="1:3" s="397" customFormat="1" ht="12" customHeight="1">
      <c r="A20" s="14" t="s">
        <v>88</v>
      </c>
      <c r="B20" s="398" t="s">
        <v>271</v>
      </c>
      <c r="C20" s="291"/>
    </row>
    <row r="21" spans="1:3" s="397" customFormat="1" ht="12" customHeight="1">
      <c r="A21" s="13" t="s">
        <v>89</v>
      </c>
      <c r="B21" s="399" t="s">
        <v>272</v>
      </c>
      <c r="C21" s="290"/>
    </row>
    <row r="22" spans="1:3" s="397" customFormat="1" ht="12" customHeight="1">
      <c r="A22" s="13" t="s">
        <v>90</v>
      </c>
      <c r="B22" s="399" t="s">
        <v>504</v>
      </c>
      <c r="C22" s="290"/>
    </row>
    <row r="23" spans="1:3" s="397" customFormat="1" ht="12" customHeight="1">
      <c r="A23" s="13" t="s">
        <v>91</v>
      </c>
      <c r="B23" s="399" t="s">
        <v>505</v>
      </c>
      <c r="C23" s="290"/>
    </row>
    <row r="24" spans="1:3" s="397" customFormat="1" ht="12" customHeight="1">
      <c r="A24" s="13" t="s">
        <v>167</v>
      </c>
      <c r="B24" s="399" t="s">
        <v>273</v>
      </c>
      <c r="C24" s="290"/>
    </row>
    <row r="25" spans="1:3" s="397" customFormat="1" ht="12" customHeight="1" thickBot="1">
      <c r="A25" s="15" t="s">
        <v>168</v>
      </c>
      <c r="B25" s="400" t="s">
        <v>274</v>
      </c>
      <c r="C25" s="292"/>
    </row>
    <row r="26" spans="1:3" s="397" customFormat="1" ht="12" customHeight="1" thickBot="1">
      <c r="A26" s="19" t="s">
        <v>169</v>
      </c>
      <c r="B26" s="20" t="s">
        <v>275</v>
      </c>
      <c r="C26" s="294">
        <f>+C27+C30+C31+C32</f>
        <v>0</v>
      </c>
    </row>
    <row r="27" spans="1:3" s="397" customFormat="1" ht="12" customHeight="1">
      <c r="A27" s="14" t="s">
        <v>276</v>
      </c>
      <c r="B27" s="398" t="s">
        <v>282</v>
      </c>
      <c r="C27" s="393">
        <f>+C28+C29</f>
        <v>0</v>
      </c>
    </row>
    <row r="28" spans="1:3" s="397" customFormat="1" ht="12" customHeight="1">
      <c r="A28" s="13" t="s">
        <v>277</v>
      </c>
      <c r="B28" s="399" t="s">
        <v>283</v>
      </c>
      <c r="C28" s="290"/>
    </row>
    <row r="29" spans="1:3" s="397" customFormat="1" ht="12" customHeight="1">
      <c r="A29" s="13" t="s">
        <v>278</v>
      </c>
      <c r="B29" s="399" t="s">
        <v>284</v>
      </c>
      <c r="C29" s="290"/>
    </row>
    <row r="30" spans="1:3" s="397" customFormat="1" ht="12" customHeight="1">
      <c r="A30" s="13" t="s">
        <v>279</v>
      </c>
      <c r="B30" s="399" t="s">
        <v>285</v>
      </c>
      <c r="C30" s="290"/>
    </row>
    <row r="31" spans="1:3" s="397" customFormat="1" ht="12" customHeight="1">
      <c r="A31" s="13" t="s">
        <v>280</v>
      </c>
      <c r="B31" s="399" t="s">
        <v>286</v>
      </c>
      <c r="C31" s="290"/>
    </row>
    <row r="32" spans="1:3" s="397" customFormat="1" ht="12" customHeight="1" thickBot="1">
      <c r="A32" s="15" t="s">
        <v>281</v>
      </c>
      <c r="B32" s="400" t="s">
        <v>287</v>
      </c>
      <c r="C32" s="292"/>
    </row>
    <row r="33" spans="1:3" s="397" customFormat="1" ht="12" customHeight="1" thickBot="1">
      <c r="A33" s="19" t="s">
        <v>21</v>
      </c>
      <c r="B33" s="20" t="s">
        <v>288</v>
      </c>
      <c r="C33" s="288">
        <f>SUM(C34:C43)</f>
        <v>0</v>
      </c>
    </row>
    <row r="34" spans="1:3" s="397" customFormat="1" ht="12" customHeight="1">
      <c r="A34" s="14" t="s">
        <v>92</v>
      </c>
      <c r="B34" s="398" t="s">
        <v>291</v>
      </c>
      <c r="C34" s="291"/>
    </row>
    <row r="35" spans="1:3" s="397" customFormat="1" ht="12" customHeight="1">
      <c r="A35" s="13" t="s">
        <v>93</v>
      </c>
      <c r="B35" s="399" t="s">
        <v>292</v>
      </c>
      <c r="C35" s="290"/>
    </row>
    <row r="36" spans="1:3" s="397" customFormat="1" ht="12" customHeight="1">
      <c r="A36" s="13" t="s">
        <v>94</v>
      </c>
      <c r="B36" s="399" t="s">
        <v>293</v>
      </c>
      <c r="C36" s="290"/>
    </row>
    <row r="37" spans="1:3" s="397" customFormat="1" ht="12" customHeight="1">
      <c r="A37" s="13" t="s">
        <v>171</v>
      </c>
      <c r="B37" s="399" t="s">
        <v>294</v>
      </c>
      <c r="C37" s="290"/>
    </row>
    <row r="38" spans="1:3" s="397" customFormat="1" ht="12" customHeight="1">
      <c r="A38" s="13" t="s">
        <v>172</v>
      </c>
      <c r="B38" s="399" t="s">
        <v>295</v>
      </c>
      <c r="C38" s="290"/>
    </row>
    <row r="39" spans="1:3" s="397" customFormat="1" ht="12" customHeight="1">
      <c r="A39" s="13" t="s">
        <v>173</v>
      </c>
      <c r="B39" s="399" t="s">
        <v>296</v>
      </c>
      <c r="C39" s="290"/>
    </row>
    <row r="40" spans="1:3" s="397" customFormat="1" ht="12" customHeight="1">
      <c r="A40" s="13" t="s">
        <v>174</v>
      </c>
      <c r="B40" s="399" t="s">
        <v>297</v>
      </c>
      <c r="C40" s="290"/>
    </row>
    <row r="41" spans="1:3" s="397" customFormat="1" ht="12" customHeight="1">
      <c r="A41" s="13" t="s">
        <v>175</v>
      </c>
      <c r="B41" s="399" t="s">
        <v>298</v>
      </c>
      <c r="C41" s="290"/>
    </row>
    <row r="42" spans="1:3" s="397" customFormat="1" ht="12" customHeight="1">
      <c r="A42" s="13" t="s">
        <v>289</v>
      </c>
      <c r="B42" s="399" t="s">
        <v>299</v>
      </c>
      <c r="C42" s="293"/>
    </row>
    <row r="43" spans="1:3" s="397" customFormat="1" ht="12" customHeight="1" thickBot="1">
      <c r="A43" s="15" t="s">
        <v>290</v>
      </c>
      <c r="B43" s="400" t="s">
        <v>300</v>
      </c>
      <c r="C43" s="386"/>
    </row>
    <row r="44" spans="1:3" s="397" customFormat="1" ht="12" customHeight="1" thickBot="1">
      <c r="A44" s="19" t="s">
        <v>22</v>
      </c>
      <c r="B44" s="20" t="s">
        <v>301</v>
      </c>
      <c r="C44" s="288">
        <f>SUM(C45:C49)</f>
        <v>0</v>
      </c>
    </row>
    <row r="45" spans="1:3" s="397" customFormat="1" ht="12" customHeight="1">
      <c r="A45" s="14" t="s">
        <v>95</v>
      </c>
      <c r="B45" s="398" t="s">
        <v>305</v>
      </c>
      <c r="C45" s="444"/>
    </row>
    <row r="46" spans="1:3" s="397" customFormat="1" ht="12" customHeight="1">
      <c r="A46" s="13" t="s">
        <v>96</v>
      </c>
      <c r="B46" s="399" t="s">
        <v>306</v>
      </c>
      <c r="C46" s="293"/>
    </row>
    <row r="47" spans="1:3" s="397" customFormat="1" ht="12" customHeight="1">
      <c r="A47" s="13" t="s">
        <v>302</v>
      </c>
      <c r="B47" s="399" t="s">
        <v>307</v>
      </c>
      <c r="C47" s="293"/>
    </row>
    <row r="48" spans="1:3" s="397" customFormat="1" ht="12" customHeight="1">
      <c r="A48" s="13" t="s">
        <v>303</v>
      </c>
      <c r="B48" s="399" t="s">
        <v>308</v>
      </c>
      <c r="C48" s="293"/>
    </row>
    <row r="49" spans="1:3" s="397" customFormat="1" ht="12" customHeight="1" thickBot="1">
      <c r="A49" s="15" t="s">
        <v>304</v>
      </c>
      <c r="B49" s="400" t="s">
        <v>309</v>
      </c>
      <c r="C49" s="386"/>
    </row>
    <row r="50" spans="1:3" s="397" customFormat="1" ht="12" customHeight="1" thickBot="1">
      <c r="A50" s="19" t="s">
        <v>176</v>
      </c>
      <c r="B50" s="20" t="s">
        <v>310</v>
      </c>
      <c r="C50" s="288">
        <f>SUM(C51:C53)</f>
        <v>0</v>
      </c>
    </row>
    <row r="51" spans="1:3" s="397" customFormat="1" ht="12" customHeight="1">
      <c r="A51" s="14" t="s">
        <v>97</v>
      </c>
      <c r="B51" s="398" t="s">
        <v>311</v>
      </c>
      <c r="C51" s="291"/>
    </row>
    <row r="52" spans="1:3" s="397" customFormat="1" ht="12" customHeight="1">
      <c r="A52" s="13" t="s">
        <v>98</v>
      </c>
      <c r="B52" s="399" t="s">
        <v>506</v>
      </c>
      <c r="C52" s="290"/>
    </row>
    <row r="53" spans="1:3" s="397" customFormat="1" ht="12" customHeight="1">
      <c r="A53" s="13" t="s">
        <v>315</v>
      </c>
      <c r="B53" s="399" t="s">
        <v>313</v>
      </c>
      <c r="C53" s="290"/>
    </row>
    <row r="54" spans="1:3" s="397" customFormat="1" ht="12" customHeight="1" thickBot="1">
      <c r="A54" s="15" t="s">
        <v>316</v>
      </c>
      <c r="B54" s="400" t="s">
        <v>314</v>
      </c>
      <c r="C54" s="292"/>
    </row>
    <row r="55" spans="1:3" s="397" customFormat="1" ht="12" customHeight="1" thickBot="1">
      <c r="A55" s="19" t="s">
        <v>24</v>
      </c>
      <c r="B55" s="283" t="s">
        <v>317</v>
      </c>
      <c r="C55" s="288">
        <f>SUM(C56:C58)</f>
        <v>0</v>
      </c>
    </row>
    <row r="56" spans="1:3" s="397" customFormat="1" ht="12" customHeight="1">
      <c r="A56" s="14" t="s">
        <v>177</v>
      </c>
      <c r="B56" s="398" t="s">
        <v>319</v>
      </c>
      <c r="C56" s="293"/>
    </row>
    <row r="57" spans="1:3" s="397" customFormat="1" ht="12" customHeight="1">
      <c r="A57" s="13" t="s">
        <v>178</v>
      </c>
      <c r="B57" s="399" t="s">
        <v>507</v>
      </c>
      <c r="C57" s="293"/>
    </row>
    <row r="58" spans="1:3" s="397" customFormat="1" ht="12" customHeight="1">
      <c r="A58" s="13" t="s">
        <v>229</v>
      </c>
      <c r="B58" s="399" t="s">
        <v>320</v>
      </c>
      <c r="C58" s="293"/>
    </row>
    <row r="59" spans="1:3" s="397" customFormat="1" ht="12" customHeight="1" thickBot="1">
      <c r="A59" s="15" t="s">
        <v>318</v>
      </c>
      <c r="B59" s="400" t="s">
        <v>321</v>
      </c>
      <c r="C59" s="293"/>
    </row>
    <row r="60" spans="1:3" s="397" customFormat="1" ht="12" customHeight="1" thickBot="1">
      <c r="A60" s="19" t="s">
        <v>25</v>
      </c>
      <c r="B60" s="20" t="s">
        <v>322</v>
      </c>
      <c r="C60" s="294">
        <f>+C5+C12+C19+C26+C33+C44+C50+C55</f>
        <v>0</v>
      </c>
    </row>
    <row r="61" spans="1:3" s="397" customFormat="1" ht="12" customHeight="1" thickBot="1">
      <c r="A61" s="401" t="s">
        <v>323</v>
      </c>
      <c r="B61" s="283" t="s">
        <v>324</v>
      </c>
      <c r="C61" s="288">
        <f>SUM(C62:C64)</f>
        <v>0</v>
      </c>
    </row>
    <row r="62" spans="1:3" s="397" customFormat="1" ht="12" customHeight="1">
      <c r="A62" s="14" t="s">
        <v>357</v>
      </c>
      <c r="B62" s="398" t="s">
        <v>325</v>
      </c>
      <c r="C62" s="293"/>
    </row>
    <row r="63" spans="1:3" s="397" customFormat="1" ht="12" customHeight="1">
      <c r="A63" s="13" t="s">
        <v>366</v>
      </c>
      <c r="B63" s="399" t="s">
        <v>326</v>
      </c>
      <c r="C63" s="293"/>
    </row>
    <row r="64" spans="1:3" s="397" customFormat="1" ht="12" customHeight="1" thickBot="1">
      <c r="A64" s="15" t="s">
        <v>367</v>
      </c>
      <c r="B64" s="402" t="s">
        <v>327</v>
      </c>
      <c r="C64" s="293"/>
    </row>
    <row r="65" spans="1:3" s="397" customFormat="1" ht="12" customHeight="1" thickBot="1">
      <c r="A65" s="401" t="s">
        <v>328</v>
      </c>
      <c r="B65" s="283" t="s">
        <v>329</v>
      </c>
      <c r="C65" s="288">
        <f>SUM(C66:C69)</f>
        <v>0</v>
      </c>
    </row>
    <row r="66" spans="1:3" s="397" customFormat="1" ht="12" customHeight="1">
      <c r="A66" s="14" t="s">
        <v>145</v>
      </c>
      <c r="B66" s="398" t="s">
        <v>330</v>
      </c>
      <c r="C66" s="293"/>
    </row>
    <row r="67" spans="1:3" s="397" customFormat="1" ht="12" customHeight="1">
      <c r="A67" s="13" t="s">
        <v>146</v>
      </c>
      <c r="B67" s="399" t="s">
        <v>331</v>
      </c>
      <c r="C67" s="293"/>
    </row>
    <row r="68" spans="1:3" s="397" customFormat="1" ht="12" customHeight="1">
      <c r="A68" s="13" t="s">
        <v>358</v>
      </c>
      <c r="B68" s="399" t="s">
        <v>332</v>
      </c>
      <c r="C68" s="293"/>
    </row>
    <row r="69" spans="1:3" s="397" customFormat="1" ht="12" customHeight="1" thickBot="1">
      <c r="A69" s="15" t="s">
        <v>359</v>
      </c>
      <c r="B69" s="400" t="s">
        <v>333</v>
      </c>
      <c r="C69" s="293"/>
    </row>
    <row r="70" spans="1:3" s="397" customFormat="1" ht="12" customHeight="1" thickBot="1">
      <c r="A70" s="401" t="s">
        <v>334</v>
      </c>
      <c r="B70" s="283" t="s">
        <v>335</v>
      </c>
      <c r="C70" s="288">
        <f>SUM(C71:C72)</f>
        <v>0</v>
      </c>
    </row>
    <row r="71" spans="1:3" s="397" customFormat="1" ht="12" customHeight="1">
      <c r="A71" s="14" t="s">
        <v>360</v>
      </c>
      <c r="B71" s="398" t="s">
        <v>336</v>
      </c>
      <c r="C71" s="293"/>
    </row>
    <row r="72" spans="1:3" s="397" customFormat="1" ht="12" customHeight="1" thickBot="1">
      <c r="A72" s="15" t="s">
        <v>361</v>
      </c>
      <c r="B72" s="400" t="s">
        <v>337</v>
      </c>
      <c r="C72" s="293"/>
    </row>
    <row r="73" spans="1:3" s="397" customFormat="1" ht="12" customHeight="1" thickBot="1">
      <c r="A73" s="401" t="s">
        <v>338</v>
      </c>
      <c r="B73" s="283" t="s">
        <v>339</v>
      </c>
      <c r="C73" s="288">
        <f>SUM(C74:C76)</f>
        <v>0</v>
      </c>
    </row>
    <row r="74" spans="1:3" s="397" customFormat="1" ht="12" customHeight="1">
      <c r="A74" s="14" t="s">
        <v>362</v>
      </c>
      <c r="B74" s="398" t="s">
        <v>340</v>
      </c>
      <c r="C74" s="293"/>
    </row>
    <row r="75" spans="1:3" s="397" customFormat="1" ht="12" customHeight="1">
      <c r="A75" s="13" t="s">
        <v>363</v>
      </c>
      <c r="B75" s="399" t="s">
        <v>341</v>
      </c>
      <c r="C75" s="293"/>
    </row>
    <row r="76" spans="1:3" s="397" customFormat="1" ht="12" customHeight="1" thickBot="1">
      <c r="A76" s="15" t="s">
        <v>364</v>
      </c>
      <c r="B76" s="400" t="s">
        <v>342</v>
      </c>
      <c r="C76" s="293"/>
    </row>
    <row r="77" spans="1:3" s="397" customFormat="1" ht="12" customHeight="1" thickBot="1">
      <c r="A77" s="401" t="s">
        <v>343</v>
      </c>
      <c r="B77" s="283" t="s">
        <v>365</v>
      </c>
      <c r="C77" s="288">
        <f>SUM(C78:C81)</f>
        <v>0</v>
      </c>
    </row>
    <row r="78" spans="1:3" s="397" customFormat="1" ht="12" customHeight="1">
      <c r="A78" s="403" t="s">
        <v>344</v>
      </c>
      <c r="B78" s="398" t="s">
        <v>345</v>
      </c>
      <c r="C78" s="293"/>
    </row>
    <row r="79" spans="1:3" s="397" customFormat="1" ht="12" customHeight="1">
      <c r="A79" s="404" t="s">
        <v>346</v>
      </c>
      <c r="B79" s="399" t="s">
        <v>347</v>
      </c>
      <c r="C79" s="293"/>
    </row>
    <row r="80" spans="1:3" s="397" customFormat="1" ht="12" customHeight="1">
      <c r="A80" s="404" t="s">
        <v>348</v>
      </c>
      <c r="B80" s="399" t="s">
        <v>349</v>
      </c>
      <c r="C80" s="293"/>
    </row>
    <row r="81" spans="1:3" s="397" customFormat="1" ht="12" customHeight="1" thickBot="1">
      <c r="A81" s="405" t="s">
        <v>350</v>
      </c>
      <c r="B81" s="400" t="s">
        <v>351</v>
      </c>
      <c r="C81" s="293"/>
    </row>
    <row r="82" spans="1:3" s="397" customFormat="1" ht="13.5" customHeight="1" thickBot="1">
      <c r="A82" s="401" t="s">
        <v>352</v>
      </c>
      <c r="B82" s="283" t="s">
        <v>353</v>
      </c>
      <c r="C82" s="445"/>
    </row>
    <row r="83" spans="1:3" s="397" customFormat="1" ht="15.75" customHeight="1" thickBot="1">
      <c r="A83" s="401" t="s">
        <v>354</v>
      </c>
      <c r="B83" s="406" t="s">
        <v>355</v>
      </c>
      <c r="C83" s="294">
        <f>+C61+C65+C70+C73+C77+C82</f>
        <v>0</v>
      </c>
    </row>
    <row r="84" spans="1:3" s="397" customFormat="1" ht="16.5" customHeight="1" thickBot="1">
      <c r="A84" s="407" t="s">
        <v>368</v>
      </c>
      <c r="B84" s="408" t="s">
        <v>356</v>
      </c>
      <c r="C84" s="294">
        <f>+C60+C83</f>
        <v>0</v>
      </c>
    </row>
    <row r="85" spans="1:3" s="397" customFormat="1" ht="83.25" customHeight="1">
      <c r="A85" s="4"/>
      <c r="B85" s="5"/>
      <c r="C85" s="295"/>
    </row>
    <row r="86" spans="1:3" ht="16.5" customHeight="1">
      <c r="A86" s="463" t="s">
        <v>45</v>
      </c>
      <c r="B86" s="463"/>
      <c r="C86" s="463"/>
    </row>
    <row r="87" spans="1:3" s="409" customFormat="1" ht="16.5" customHeight="1" thickBot="1">
      <c r="A87" s="465" t="s">
        <v>149</v>
      </c>
      <c r="B87" s="465"/>
      <c r="C87" s="140" t="s">
        <v>228</v>
      </c>
    </row>
    <row r="88" spans="1:3" ht="37.5" customHeight="1" thickBot="1">
      <c r="A88" s="22" t="s">
        <v>72</v>
      </c>
      <c r="B88" s="23" t="s">
        <v>46</v>
      </c>
      <c r="C88" s="35" t="s">
        <v>257</v>
      </c>
    </row>
    <row r="89" spans="1:3" s="396" customFormat="1" ht="12" customHeight="1" thickBot="1">
      <c r="A89" s="28">
        <v>1</v>
      </c>
      <c r="B89" s="29">
        <v>2</v>
      </c>
      <c r="C89" s="30">
        <v>3</v>
      </c>
    </row>
    <row r="90" spans="1:3" ht="12" customHeight="1" thickBot="1">
      <c r="A90" s="21" t="s">
        <v>17</v>
      </c>
      <c r="B90" s="27" t="s">
        <v>371</v>
      </c>
      <c r="C90" s="287">
        <f>SUM(C91:C95)</f>
        <v>0</v>
      </c>
    </row>
    <row r="91" spans="1:3" ht="12" customHeight="1">
      <c r="A91" s="16" t="s">
        <v>99</v>
      </c>
      <c r="B91" s="9" t="s">
        <v>47</v>
      </c>
      <c r="C91" s="289"/>
    </row>
    <row r="92" spans="1:3" ht="12" customHeight="1">
      <c r="A92" s="13" t="s">
        <v>100</v>
      </c>
      <c r="B92" s="7" t="s">
        <v>179</v>
      </c>
      <c r="C92" s="290"/>
    </row>
    <row r="93" spans="1:3" ht="12" customHeight="1">
      <c r="A93" s="13" t="s">
        <v>101</v>
      </c>
      <c r="B93" s="7" t="s">
        <v>136</v>
      </c>
      <c r="C93" s="292"/>
    </row>
    <row r="94" spans="1:3" ht="12" customHeight="1">
      <c r="A94" s="13" t="s">
        <v>102</v>
      </c>
      <c r="B94" s="10" t="s">
        <v>180</v>
      </c>
      <c r="C94" s="292"/>
    </row>
    <row r="95" spans="1:3" ht="12" customHeight="1">
      <c r="A95" s="13" t="s">
        <v>113</v>
      </c>
      <c r="B95" s="18" t="s">
        <v>181</v>
      </c>
      <c r="C95" s="292"/>
    </row>
    <row r="96" spans="1:3" ht="12" customHeight="1">
      <c r="A96" s="13" t="s">
        <v>103</v>
      </c>
      <c r="B96" s="7" t="s">
        <v>372</v>
      </c>
      <c r="C96" s="292"/>
    </row>
    <row r="97" spans="1:3" ht="12" customHeight="1">
      <c r="A97" s="13" t="s">
        <v>104</v>
      </c>
      <c r="B97" s="142" t="s">
        <v>373</v>
      </c>
      <c r="C97" s="292"/>
    </row>
    <row r="98" spans="1:3" ht="12" customHeight="1">
      <c r="A98" s="13" t="s">
        <v>114</v>
      </c>
      <c r="B98" s="143" t="s">
        <v>374</v>
      </c>
      <c r="C98" s="292"/>
    </row>
    <row r="99" spans="1:3" ht="12" customHeight="1">
      <c r="A99" s="13" t="s">
        <v>115</v>
      </c>
      <c r="B99" s="143" t="s">
        <v>375</v>
      </c>
      <c r="C99" s="292"/>
    </row>
    <row r="100" spans="1:3" ht="12" customHeight="1">
      <c r="A100" s="13" t="s">
        <v>116</v>
      </c>
      <c r="B100" s="142" t="s">
        <v>376</v>
      </c>
      <c r="C100" s="292"/>
    </row>
    <row r="101" spans="1:3" ht="12" customHeight="1">
      <c r="A101" s="13" t="s">
        <v>117</v>
      </c>
      <c r="B101" s="142" t="s">
        <v>377</v>
      </c>
      <c r="C101" s="292"/>
    </row>
    <row r="102" spans="1:3" ht="12" customHeight="1">
      <c r="A102" s="13" t="s">
        <v>119</v>
      </c>
      <c r="B102" s="143" t="s">
        <v>378</v>
      </c>
      <c r="C102" s="292"/>
    </row>
    <row r="103" spans="1:3" ht="12" customHeight="1">
      <c r="A103" s="12" t="s">
        <v>182</v>
      </c>
      <c r="B103" s="144" t="s">
        <v>379</v>
      </c>
      <c r="C103" s="292"/>
    </row>
    <row r="104" spans="1:3" ht="12" customHeight="1">
      <c r="A104" s="13" t="s">
        <v>369</v>
      </c>
      <c r="B104" s="144" t="s">
        <v>380</v>
      </c>
      <c r="C104" s="292"/>
    </row>
    <row r="105" spans="1:3" ht="12" customHeight="1" thickBot="1">
      <c r="A105" s="17" t="s">
        <v>370</v>
      </c>
      <c r="B105" s="145" t="s">
        <v>381</v>
      </c>
      <c r="C105" s="296"/>
    </row>
    <row r="106" spans="1:3" ht="12" customHeight="1" thickBot="1">
      <c r="A106" s="19" t="s">
        <v>18</v>
      </c>
      <c r="B106" s="26" t="s">
        <v>382</v>
      </c>
      <c r="C106" s="288">
        <f>+C107+C109+C111</f>
        <v>0</v>
      </c>
    </row>
    <row r="107" spans="1:3" ht="12" customHeight="1">
      <c r="A107" s="14" t="s">
        <v>105</v>
      </c>
      <c r="B107" s="7" t="s">
        <v>227</v>
      </c>
      <c r="C107" s="291"/>
    </row>
    <row r="108" spans="1:3" ht="12" customHeight="1">
      <c r="A108" s="14" t="s">
        <v>106</v>
      </c>
      <c r="B108" s="11" t="s">
        <v>386</v>
      </c>
      <c r="C108" s="291"/>
    </row>
    <row r="109" spans="1:3" ht="12" customHeight="1">
      <c r="A109" s="14" t="s">
        <v>107</v>
      </c>
      <c r="B109" s="11" t="s">
        <v>183</v>
      </c>
      <c r="C109" s="290"/>
    </row>
    <row r="110" spans="1:3" ht="12" customHeight="1">
      <c r="A110" s="14" t="s">
        <v>108</v>
      </c>
      <c r="B110" s="11" t="s">
        <v>387</v>
      </c>
      <c r="C110" s="275"/>
    </row>
    <row r="111" spans="1:3" ht="12" customHeight="1">
      <c r="A111" s="14" t="s">
        <v>109</v>
      </c>
      <c r="B111" s="285" t="s">
        <v>230</v>
      </c>
      <c r="C111" s="275"/>
    </row>
    <row r="112" spans="1:3" ht="12" customHeight="1">
      <c r="A112" s="14" t="s">
        <v>118</v>
      </c>
      <c r="B112" s="284" t="s">
        <v>508</v>
      </c>
      <c r="C112" s="275"/>
    </row>
    <row r="113" spans="1:3" ht="12" customHeight="1">
      <c r="A113" s="14" t="s">
        <v>120</v>
      </c>
      <c r="B113" s="394" t="s">
        <v>392</v>
      </c>
      <c r="C113" s="275"/>
    </row>
    <row r="114" spans="1:3" ht="15.75">
      <c r="A114" s="14" t="s">
        <v>184</v>
      </c>
      <c r="B114" s="143" t="s">
        <v>375</v>
      </c>
      <c r="C114" s="275"/>
    </row>
    <row r="115" spans="1:3" ht="12" customHeight="1">
      <c r="A115" s="14" t="s">
        <v>185</v>
      </c>
      <c r="B115" s="143" t="s">
        <v>391</v>
      </c>
      <c r="C115" s="275"/>
    </row>
    <row r="116" spans="1:3" ht="12" customHeight="1">
      <c r="A116" s="14" t="s">
        <v>186</v>
      </c>
      <c r="B116" s="143" t="s">
        <v>390</v>
      </c>
      <c r="C116" s="275"/>
    </row>
    <row r="117" spans="1:3" ht="12" customHeight="1">
      <c r="A117" s="14" t="s">
        <v>383</v>
      </c>
      <c r="B117" s="143" t="s">
        <v>378</v>
      </c>
      <c r="C117" s="275"/>
    </row>
    <row r="118" spans="1:3" ht="12" customHeight="1">
      <c r="A118" s="14" t="s">
        <v>384</v>
      </c>
      <c r="B118" s="143" t="s">
        <v>389</v>
      </c>
      <c r="C118" s="275"/>
    </row>
    <row r="119" spans="1:3" ht="16.5" thickBot="1">
      <c r="A119" s="12" t="s">
        <v>385</v>
      </c>
      <c r="B119" s="143" t="s">
        <v>388</v>
      </c>
      <c r="C119" s="276"/>
    </row>
    <row r="120" spans="1:3" ht="12" customHeight="1" thickBot="1">
      <c r="A120" s="19" t="s">
        <v>19</v>
      </c>
      <c r="B120" s="125" t="s">
        <v>393</v>
      </c>
      <c r="C120" s="288">
        <f>+C121+C122</f>
        <v>0</v>
      </c>
    </row>
    <row r="121" spans="1:3" ht="12" customHeight="1">
      <c r="A121" s="14" t="s">
        <v>88</v>
      </c>
      <c r="B121" s="8" t="s">
        <v>60</v>
      </c>
      <c r="C121" s="291"/>
    </row>
    <row r="122" spans="1:3" ht="12" customHeight="1" thickBot="1">
      <c r="A122" s="15" t="s">
        <v>89</v>
      </c>
      <c r="B122" s="11" t="s">
        <v>61</v>
      </c>
      <c r="C122" s="292"/>
    </row>
    <row r="123" spans="1:3" ht="12" customHeight="1" thickBot="1">
      <c r="A123" s="19" t="s">
        <v>20</v>
      </c>
      <c r="B123" s="125" t="s">
        <v>394</v>
      </c>
      <c r="C123" s="288">
        <f>+C90+C106+C120</f>
        <v>0</v>
      </c>
    </row>
    <row r="124" spans="1:3" ht="12" customHeight="1" thickBot="1">
      <c r="A124" s="19" t="s">
        <v>21</v>
      </c>
      <c r="B124" s="125" t="s">
        <v>395</v>
      </c>
      <c r="C124" s="288">
        <f>+C125+C126+C127</f>
        <v>0</v>
      </c>
    </row>
    <row r="125" spans="1:3" ht="12" customHeight="1">
      <c r="A125" s="14" t="s">
        <v>92</v>
      </c>
      <c r="B125" s="8" t="s">
        <v>396</v>
      </c>
      <c r="C125" s="275"/>
    </row>
    <row r="126" spans="1:3" ht="12" customHeight="1">
      <c r="A126" s="14" t="s">
        <v>93</v>
      </c>
      <c r="B126" s="8" t="s">
        <v>397</v>
      </c>
      <c r="C126" s="275"/>
    </row>
    <row r="127" spans="1:3" ht="12" customHeight="1" thickBot="1">
      <c r="A127" s="12" t="s">
        <v>94</v>
      </c>
      <c r="B127" s="6" t="s">
        <v>398</v>
      </c>
      <c r="C127" s="275"/>
    </row>
    <row r="128" spans="1:3" ht="12" customHeight="1" thickBot="1">
      <c r="A128" s="19" t="s">
        <v>22</v>
      </c>
      <c r="B128" s="125" t="s">
        <v>463</v>
      </c>
      <c r="C128" s="288">
        <f>+C129+C130+C131+C132</f>
        <v>0</v>
      </c>
    </row>
    <row r="129" spans="1:3" ht="12" customHeight="1">
      <c r="A129" s="14" t="s">
        <v>95</v>
      </c>
      <c r="B129" s="8" t="s">
        <v>399</v>
      </c>
      <c r="C129" s="275"/>
    </row>
    <row r="130" spans="1:3" ht="12" customHeight="1">
      <c r="A130" s="14" t="s">
        <v>96</v>
      </c>
      <c r="B130" s="8" t="s">
        <v>400</v>
      </c>
      <c r="C130" s="275"/>
    </row>
    <row r="131" spans="1:3" ht="12" customHeight="1">
      <c r="A131" s="14" t="s">
        <v>302</v>
      </c>
      <c r="B131" s="8" t="s">
        <v>401</v>
      </c>
      <c r="C131" s="275"/>
    </row>
    <row r="132" spans="1:3" ht="12" customHeight="1" thickBot="1">
      <c r="A132" s="12" t="s">
        <v>303</v>
      </c>
      <c r="B132" s="6" t="s">
        <v>402</v>
      </c>
      <c r="C132" s="275"/>
    </row>
    <row r="133" spans="1:3" ht="12" customHeight="1" thickBot="1">
      <c r="A133" s="19" t="s">
        <v>23</v>
      </c>
      <c r="B133" s="125" t="s">
        <v>403</v>
      </c>
      <c r="C133" s="294">
        <f>+C134+C135+C136+C137</f>
        <v>0</v>
      </c>
    </row>
    <row r="134" spans="1:3" ht="12" customHeight="1">
      <c r="A134" s="14" t="s">
        <v>97</v>
      </c>
      <c r="B134" s="8" t="s">
        <v>404</v>
      </c>
      <c r="C134" s="275"/>
    </row>
    <row r="135" spans="1:3" ht="12" customHeight="1">
      <c r="A135" s="14" t="s">
        <v>98</v>
      </c>
      <c r="B135" s="8" t="s">
        <v>414</v>
      </c>
      <c r="C135" s="275"/>
    </row>
    <row r="136" spans="1:3" ht="12" customHeight="1">
      <c r="A136" s="14" t="s">
        <v>315</v>
      </c>
      <c r="B136" s="8" t="s">
        <v>405</v>
      </c>
      <c r="C136" s="275"/>
    </row>
    <row r="137" spans="1:3" ht="12" customHeight="1" thickBot="1">
      <c r="A137" s="12" t="s">
        <v>316</v>
      </c>
      <c r="B137" s="6" t="s">
        <v>406</v>
      </c>
      <c r="C137" s="275"/>
    </row>
    <row r="138" spans="1:3" ht="12" customHeight="1" thickBot="1">
      <c r="A138" s="19" t="s">
        <v>24</v>
      </c>
      <c r="B138" s="125" t="s">
        <v>407</v>
      </c>
      <c r="C138" s="297">
        <f>+C139+C140+C141+C142</f>
        <v>0</v>
      </c>
    </row>
    <row r="139" spans="1:3" ht="12" customHeight="1">
      <c r="A139" s="14" t="s">
        <v>177</v>
      </c>
      <c r="B139" s="8" t="s">
        <v>408</v>
      </c>
      <c r="C139" s="275"/>
    </row>
    <row r="140" spans="1:3" ht="12" customHeight="1">
      <c r="A140" s="14" t="s">
        <v>178</v>
      </c>
      <c r="B140" s="8" t="s">
        <v>409</v>
      </c>
      <c r="C140" s="275"/>
    </row>
    <row r="141" spans="1:3" ht="12" customHeight="1">
      <c r="A141" s="14" t="s">
        <v>229</v>
      </c>
      <c r="B141" s="8" t="s">
        <v>410</v>
      </c>
      <c r="C141" s="275"/>
    </row>
    <row r="142" spans="1:3" ht="12" customHeight="1" thickBot="1">
      <c r="A142" s="14" t="s">
        <v>318</v>
      </c>
      <c r="B142" s="8" t="s">
        <v>411</v>
      </c>
      <c r="C142" s="275"/>
    </row>
    <row r="143" spans="1:9" ht="15" customHeight="1" thickBot="1">
      <c r="A143" s="19" t="s">
        <v>25</v>
      </c>
      <c r="B143" s="125" t="s">
        <v>412</v>
      </c>
      <c r="C143" s="410">
        <f>+C124+C128+C133+C138</f>
        <v>0</v>
      </c>
      <c r="F143" s="411"/>
      <c r="G143" s="412"/>
      <c r="H143" s="412"/>
      <c r="I143" s="412"/>
    </row>
    <row r="144" spans="1:3" s="397" customFormat="1" ht="12.75" customHeight="1" thickBot="1">
      <c r="A144" s="286" t="s">
        <v>26</v>
      </c>
      <c r="B144" s="371" t="s">
        <v>413</v>
      </c>
      <c r="C144" s="410">
        <f>+C123+C143</f>
        <v>0</v>
      </c>
    </row>
    <row r="145" ht="7.5" customHeight="1"/>
    <row r="146" spans="1:3" ht="15.75">
      <c r="A146" s="466" t="s">
        <v>415</v>
      </c>
      <c r="B146" s="466"/>
      <c r="C146" s="466"/>
    </row>
    <row r="147" spans="1:3" ht="15" customHeight="1" thickBot="1">
      <c r="A147" s="464" t="s">
        <v>150</v>
      </c>
      <c r="B147" s="464"/>
      <c r="C147" s="298" t="s">
        <v>228</v>
      </c>
    </row>
    <row r="148" spans="1:4" ht="13.5" customHeight="1" thickBot="1">
      <c r="A148" s="19">
        <v>1</v>
      </c>
      <c r="B148" s="26" t="s">
        <v>416</v>
      </c>
      <c r="C148" s="288">
        <f>+C60-C123</f>
        <v>0</v>
      </c>
      <c r="D148" s="413"/>
    </row>
    <row r="149" spans="1:3" ht="27.75" customHeight="1" thickBot="1">
      <c r="A149" s="19" t="s">
        <v>18</v>
      </c>
      <c r="B149" s="26" t="s">
        <v>417</v>
      </c>
      <c r="C149" s="288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Nyírtelek város Önkormányzat
2014. ÉVI KÖLTSÉGVETÉS
ÁLLAMI (ÁLLAMIGAZGATÁSI) FELADATOK MÉRLEGE
&amp;R&amp;"Times New Roman CE,Félkövér dőlt"&amp;11 1.4. melléklet az 1/2014. (II. 12.)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1">
      <selection activeCell="C11" sqref="C11"/>
    </sheetView>
  </sheetViews>
  <sheetFormatPr defaultColWidth="9.00390625" defaultRowHeight="12.75"/>
  <cols>
    <col min="1" max="1" width="6.875" style="51" customWidth="1"/>
    <col min="2" max="2" width="55.125" style="197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9.75" customHeight="1">
      <c r="B1" s="310" t="s">
        <v>154</v>
      </c>
      <c r="C1" s="311"/>
      <c r="D1" s="311"/>
      <c r="E1" s="311"/>
      <c r="F1" s="469" t="s">
        <v>540</v>
      </c>
    </row>
    <row r="2" spans="5:6" ht="14.25" thickBot="1">
      <c r="E2" s="312" t="s">
        <v>64</v>
      </c>
      <c r="F2" s="469"/>
    </row>
    <row r="3" spans="1:6" ht="18" customHeight="1" thickBot="1">
      <c r="A3" s="467" t="s">
        <v>72</v>
      </c>
      <c r="B3" s="313" t="s">
        <v>56</v>
      </c>
      <c r="C3" s="314"/>
      <c r="D3" s="313" t="s">
        <v>58</v>
      </c>
      <c r="E3" s="315"/>
      <c r="F3" s="469"/>
    </row>
    <row r="4" spans="1:6" s="316" customFormat="1" ht="35.25" customHeight="1" thickBot="1">
      <c r="A4" s="468"/>
      <c r="B4" s="198" t="s">
        <v>65</v>
      </c>
      <c r="C4" s="199" t="s">
        <v>257</v>
      </c>
      <c r="D4" s="198" t="s">
        <v>65</v>
      </c>
      <c r="E4" s="47" t="s">
        <v>257</v>
      </c>
      <c r="F4" s="469"/>
    </row>
    <row r="5" spans="1:6" s="321" customFormat="1" ht="12" customHeight="1" thickBot="1">
      <c r="A5" s="317">
        <v>1</v>
      </c>
      <c r="B5" s="318">
        <v>2</v>
      </c>
      <c r="C5" s="319" t="s">
        <v>19</v>
      </c>
      <c r="D5" s="318" t="s">
        <v>20</v>
      </c>
      <c r="E5" s="320" t="s">
        <v>21</v>
      </c>
      <c r="F5" s="469"/>
    </row>
    <row r="6" spans="1:6" ht="12.75" customHeight="1">
      <c r="A6" s="322" t="s">
        <v>17</v>
      </c>
      <c r="B6" s="323" t="s">
        <v>418</v>
      </c>
      <c r="C6" s="299">
        <v>490784</v>
      </c>
      <c r="D6" s="323" t="s">
        <v>66</v>
      </c>
      <c r="E6" s="305">
        <v>210843</v>
      </c>
      <c r="F6" s="469"/>
    </row>
    <row r="7" spans="1:6" ht="12.75" customHeight="1">
      <c r="A7" s="324" t="s">
        <v>18</v>
      </c>
      <c r="B7" s="325" t="s">
        <v>419</v>
      </c>
      <c r="C7" s="300">
        <v>26898</v>
      </c>
      <c r="D7" s="325" t="s">
        <v>179</v>
      </c>
      <c r="E7" s="306">
        <v>54977</v>
      </c>
      <c r="F7" s="469"/>
    </row>
    <row r="8" spans="1:6" ht="12.75" customHeight="1">
      <c r="A8" s="324" t="s">
        <v>19</v>
      </c>
      <c r="B8" s="325" t="s">
        <v>465</v>
      </c>
      <c r="C8" s="300"/>
      <c r="D8" s="325" t="s">
        <v>233</v>
      </c>
      <c r="E8" s="306">
        <v>256923</v>
      </c>
      <c r="F8" s="469"/>
    </row>
    <row r="9" spans="1:6" ht="12.75" customHeight="1">
      <c r="A9" s="324" t="s">
        <v>20</v>
      </c>
      <c r="B9" s="325" t="s">
        <v>170</v>
      </c>
      <c r="C9" s="300">
        <v>143550</v>
      </c>
      <c r="D9" s="325" t="s">
        <v>180</v>
      </c>
      <c r="E9" s="306">
        <v>123683</v>
      </c>
      <c r="F9" s="469"/>
    </row>
    <row r="10" spans="1:6" ht="12.75" customHeight="1">
      <c r="A10" s="324" t="s">
        <v>21</v>
      </c>
      <c r="B10" s="326" t="s">
        <v>420</v>
      </c>
      <c r="C10" s="300">
        <v>64441</v>
      </c>
      <c r="D10" s="325" t="s">
        <v>181</v>
      </c>
      <c r="E10" s="306">
        <v>109241</v>
      </c>
      <c r="F10" s="469"/>
    </row>
    <row r="11" spans="1:6" ht="12.75" customHeight="1">
      <c r="A11" s="324" t="s">
        <v>22</v>
      </c>
      <c r="B11" s="325" t="s">
        <v>421</v>
      </c>
      <c r="C11" s="301"/>
      <c r="D11" s="325" t="s">
        <v>48</v>
      </c>
      <c r="E11" s="306"/>
      <c r="F11" s="469"/>
    </row>
    <row r="12" spans="1:6" ht="12.75" customHeight="1">
      <c r="A12" s="324" t="s">
        <v>23</v>
      </c>
      <c r="B12" s="325" t="s">
        <v>300</v>
      </c>
      <c r="C12" s="300">
        <v>29994</v>
      </c>
      <c r="D12" s="40"/>
      <c r="E12" s="306"/>
      <c r="F12" s="469"/>
    </row>
    <row r="13" spans="1:6" ht="12.75" customHeight="1">
      <c r="A13" s="324" t="s">
        <v>24</v>
      </c>
      <c r="B13" s="40"/>
      <c r="C13" s="300"/>
      <c r="D13" s="40"/>
      <c r="E13" s="306"/>
      <c r="F13" s="469"/>
    </row>
    <row r="14" spans="1:6" ht="12.75" customHeight="1">
      <c r="A14" s="324" t="s">
        <v>25</v>
      </c>
      <c r="B14" s="414"/>
      <c r="C14" s="301"/>
      <c r="D14" s="40"/>
      <c r="E14" s="306"/>
      <c r="F14" s="469"/>
    </row>
    <row r="15" spans="1:6" ht="12.75" customHeight="1">
      <c r="A15" s="324" t="s">
        <v>26</v>
      </c>
      <c r="B15" s="40"/>
      <c r="C15" s="300"/>
      <c r="D15" s="40"/>
      <c r="E15" s="306"/>
      <c r="F15" s="469"/>
    </row>
    <row r="16" spans="1:6" ht="12.75" customHeight="1">
      <c r="A16" s="324" t="s">
        <v>27</v>
      </c>
      <c r="B16" s="40"/>
      <c r="C16" s="300"/>
      <c r="D16" s="40"/>
      <c r="E16" s="306"/>
      <c r="F16" s="469"/>
    </row>
    <row r="17" spans="1:6" ht="12.75" customHeight="1" thickBot="1">
      <c r="A17" s="324" t="s">
        <v>28</v>
      </c>
      <c r="B17" s="53"/>
      <c r="C17" s="302"/>
      <c r="D17" s="40"/>
      <c r="E17" s="307"/>
      <c r="F17" s="469"/>
    </row>
    <row r="18" spans="1:6" ht="15.75" customHeight="1" thickBot="1">
      <c r="A18" s="327" t="s">
        <v>29</v>
      </c>
      <c r="B18" s="126" t="s">
        <v>466</v>
      </c>
      <c r="C18" s="303">
        <f>+C6+C7+C9+C10+C12+C13+C14+C15+C16+C17</f>
        <v>755667</v>
      </c>
      <c r="D18" s="126" t="s">
        <v>429</v>
      </c>
      <c r="E18" s="308">
        <f>SUM(E6:E17)</f>
        <v>755667</v>
      </c>
      <c r="F18" s="469"/>
    </row>
    <row r="19" spans="1:6" ht="12.75" customHeight="1">
      <c r="A19" s="328" t="s">
        <v>30</v>
      </c>
      <c r="B19" s="329" t="s">
        <v>424</v>
      </c>
      <c r="C19" s="458">
        <f>+C20+C21+C22+C23</f>
        <v>0</v>
      </c>
      <c r="D19" s="330" t="s">
        <v>187</v>
      </c>
      <c r="E19" s="309"/>
      <c r="F19" s="469"/>
    </row>
    <row r="20" spans="1:6" ht="12.75" customHeight="1">
      <c r="A20" s="331" t="s">
        <v>31</v>
      </c>
      <c r="B20" s="330" t="s">
        <v>225</v>
      </c>
      <c r="C20" s="72"/>
      <c r="D20" s="330" t="s">
        <v>428</v>
      </c>
      <c r="E20" s="73"/>
      <c r="F20" s="469"/>
    </row>
    <row r="21" spans="1:6" ht="12.75" customHeight="1">
      <c r="A21" s="331" t="s">
        <v>32</v>
      </c>
      <c r="B21" s="330" t="s">
        <v>226</v>
      </c>
      <c r="C21" s="72"/>
      <c r="D21" s="330" t="s">
        <v>152</v>
      </c>
      <c r="E21" s="73"/>
      <c r="F21" s="469"/>
    </row>
    <row r="22" spans="1:6" ht="12.75" customHeight="1">
      <c r="A22" s="331" t="s">
        <v>33</v>
      </c>
      <c r="B22" s="330" t="s">
        <v>231</v>
      </c>
      <c r="C22" s="72"/>
      <c r="D22" s="330" t="s">
        <v>153</v>
      </c>
      <c r="E22" s="73"/>
      <c r="F22" s="469"/>
    </row>
    <row r="23" spans="1:6" ht="12.75" customHeight="1">
      <c r="A23" s="331" t="s">
        <v>34</v>
      </c>
      <c r="B23" s="330" t="s">
        <v>232</v>
      </c>
      <c r="C23" s="72"/>
      <c r="D23" s="329" t="s">
        <v>234</v>
      </c>
      <c r="E23" s="73"/>
      <c r="F23" s="469"/>
    </row>
    <row r="24" spans="1:6" ht="12.75" customHeight="1">
      <c r="A24" s="331" t="s">
        <v>35</v>
      </c>
      <c r="B24" s="330" t="s">
        <v>425</v>
      </c>
      <c r="C24" s="332">
        <f>+C25+C26</f>
        <v>0</v>
      </c>
      <c r="D24" s="330" t="s">
        <v>188</v>
      </c>
      <c r="E24" s="73"/>
      <c r="F24" s="469"/>
    </row>
    <row r="25" spans="1:6" ht="12.75" customHeight="1">
      <c r="A25" s="328" t="s">
        <v>36</v>
      </c>
      <c r="B25" s="329" t="s">
        <v>422</v>
      </c>
      <c r="C25" s="304"/>
      <c r="D25" s="323" t="s">
        <v>189</v>
      </c>
      <c r="E25" s="309"/>
      <c r="F25" s="469"/>
    </row>
    <row r="26" spans="1:6" ht="12.75" customHeight="1" thickBot="1">
      <c r="A26" s="331" t="s">
        <v>37</v>
      </c>
      <c r="B26" s="330" t="s">
        <v>423</v>
      </c>
      <c r="C26" s="72"/>
      <c r="D26" s="40"/>
      <c r="E26" s="73"/>
      <c r="F26" s="469"/>
    </row>
    <row r="27" spans="1:6" ht="15.75" customHeight="1" thickBot="1">
      <c r="A27" s="327" t="s">
        <v>38</v>
      </c>
      <c r="B27" s="126" t="s">
        <v>426</v>
      </c>
      <c r="C27" s="303">
        <f>+C19+C24</f>
        <v>0</v>
      </c>
      <c r="D27" s="126" t="s">
        <v>430</v>
      </c>
      <c r="E27" s="308">
        <f>SUM(E19:E26)</f>
        <v>0</v>
      </c>
      <c r="F27" s="469"/>
    </row>
    <row r="28" spans="1:6" ht="13.5" thickBot="1">
      <c r="A28" s="327" t="s">
        <v>39</v>
      </c>
      <c r="B28" s="333" t="s">
        <v>427</v>
      </c>
      <c r="C28" s="334">
        <f>+C18+C27</f>
        <v>755667</v>
      </c>
      <c r="D28" s="333" t="s">
        <v>431</v>
      </c>
      <c r="E28" s="334">
        <f>+E18+E27</f>
        <v>755667</v>
      </c>
      <c r="F28" s="469"/>
    </row>
    <row r="29" spans="1:6" ht="13.5" thickBot="1">
      <c r="A29" s="327" t="s">
        <v>40</v>
      </c>
      <c r="B29" s="333" t="s">
        <v>165</v>
      </c>
      <c r="C29" s="334" t="str">
        <f>IF(C18-E18&lt;0,E18-C18,"-")</f>
        <v>-</v>
      </c>
      <c r="D29" s="333" t="s">
        <v>166</v>
      </c>
      <c r="E29" s="334" t="str">
        <f>IF(C18-E18&gt;0,C18-E18,"-")</f>
        <v>-</v>
      </c>
      <c r="F29" s="469"/>
    </row>
    <row r="30" spans="1:6" ht="13.5" thickBot="1">
      <c r="A30" s="327" t="s">
        <v>41</v>
      </c>
      <c r="B30" s="333" t="s">
        <v>235</v>
      </c>
      <c r="C30" s="334" t="str">
        <f>IF(C18+C19-E28&lt;0,E28-(C18+C19),"-")</f>
        <v>-</v>
      </c>
      <c r="D30" s="333" t="s">
        <v>236</v>
      </c>
      <c r="E30" s="334" t="str">
        <f>IF(C18+C19-E28&gt;0,C18+C19-E28,"-")</f>
        <v>-</v>
      </c>
      <c r="F30" s="469"/>
    </row>
    <row r="31" spans="2:4" ht="18.75">
      <c r="B31" s="470"/>
      <c r="C31" s="470"/>
      <c r="D31" s="470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1" sqref="C11"/>
    </sheetView>
  </sheetViews>
  <sheetFormatPr defaultColWidth="9.00390625" defaultRowHeight="12.75"/>
  <cols>
    <col min="1" max="1" width="6.875" style="51" customWidth="1"/>
    <col min="2" max="2" width="55.125" style="197" customWidth="1"/>
    <col min="3" max="3" width="16.375" style="51" customWidth="1"/>
    <col min="4" max="4" width="55.125" style="51" customWidth="1"/>
    <col min="5" max="5" width="16.375" style="51" customWidth="1"/>
    <col min="6" max="6" width="4.875" style="51" customWidth="1"/>
    <col min="7" max="16384" width="9.375" style="51" customWidth="1"/>
  </cols>
  <sheetData>
    <row r="1" spans="2:6" ht="31.5">
      <c r="B1" s="310" t="s">
        <v>155</v>
      </c>
      <c r="C1" s="311"/>
      <c r="D1" s="311"/>
      <c r="E1" s="311"/>
      <c r="F1" s="469" t="s">
        <v>541</v>
      </c>
    </row>
    <row r="2" spans="5:6" ht="14.25" thickBot="1">
      <c r="E2" s="312" t="s">
        <v>64</v>
      </c>
      <c r="F2" s="469"/>
    </row>
    <row r="3" spans="1:6" ht="13.5" thickBot="1">
      <c r="A3" s="471" t="s">
        <v>72</v>
      </c>
      <c r="B3" s="313" t="s">
        <v>56</v>
      </c>
      <c r="C3" s="314"/>
      <c r="D3" s="313" t="s">
        <v>58</v>
      </c>
      <c r="E3" s="315"/>
      <c r="F3" s="469"/>
    </row>
    <row r="4" spans="1:6" s="316" customFormat="1" ht="24.75" thickBot="1">
      <c r="A4" s="472"/>
      <c r="B4" s="198" t="s">
        <v>65</v>
      </c>
      <c r="C4" s="199" t="s">
        <v>257</v>
      </c>
      <c r="D4" s="198" t="s">
        <v>65</v>
      </c>
      <c r="E4" s="199" t="s">
        <v>257</v>
      </c>
      <c r="F4" s="469"/>
    </row>
    <row r="5" spans="1:6" s="316" customFormat="1" ht="13.5" thickBot="1">
      <c r="A5" s="317">
        <v>1</v>
      </c>
      <c r="B5" s="318">
        <v>2</v>
      </c>
      <c r="C5" s="319">
        <v>3</v>
      </c>
      <c r="D5" s="318">
        <v>4</v>
      </c>
      <c r="E5" s="320">
        <v>5</v>
      </c>
      <c r="F5" s="469"/>
    </row>
    <row r="6" spans="1:6" ht="12.75" customHeight="1">
      <c r="A6" s="322" t="s">
        <v>17</v>
      </c>
      <c r="B6" s="323" t="s">
        <v>432</v>
      </c>
      <c r="C6" s="299">
        <v>16830</v>
      </c>
      <c r="D6" s="323" t="s">
        <v>227</v>
      </c>
      <c r="E6" s="305">
        <v>71423</v>
      </c>
      <c r="F6" s="469"/>
    </row>
    <row r="7" spans="1:6" ht="12.75">
      <c r="A7" s="324" t="s">
        <v>18</v>
      </c>
      <c r="B7" s="325" t="s">
        <v>433</v>
      </c>
      <c r="C7" s="300"/>
      <c r="D7" s="325" t="s">
        <v>438</v>
      </c>
      <c r="E7" s="306">
        <v>68146</v>
      </c>
      <c r="F7" s="469"/>
    </row>
    <row r="8" spans="1:6" ht="12.75" customHeight="1">
      <c r="A8" s="324" t="s">
        <v>19</v>
      </c>
      <c r="B8" s="325" t="s">
        <v>9</v>
      </c>
      <c r="C8" s="300">
        <v>4095</v>
      </c>
      <c r="D8" s="325" t="s">
        <v>183</v>
      </c>
      <c r="E8" s="306"/>
      <c r="F8" s="469"/>
    </row>
    <row r="9" spans="1:6" ht="12.75" customHeight="1">
      <c r="A9" s="324" t="s">
        <v>20</v>
      </c>
      <c r="B9" s="325" t="s">
        <v>434</v>
      </c>
      <c r="C9" s="300">
        <v>67328</v>
      </c>
      <c r="D9" s="325" t="s">
        <v>439</v>
      </c>
      <c r="E9" s="306"/>
      <c r="F9" s="469"/>
    </row>
    <row r="10" spans="1:6" ht="12.75" customHeight="1">
      <c r="A10" s="324" t="s">
        <v>21</v>
      </c>
      <c r="B10" s="325" t="s">
        <v>435</v>
      </c>
      <c r="C10" s="300">
        <v>67328</v>
      </c>
      <c r="D10" s="325" t="s">
        <v>230</v>
      </c>
      <c r="E10" s="306"/>
      <c r="F10" s="469"/>
    </row>
    <row r="11" spans="1:6" ht="12.75" customHeight="1">
      <c r="A11" s="324" t="s">
        <v>22</v>
      </c>
      <c r="B11" s="325" t="s">
        <v>436</v>
      </c>
      <c r="C11" s="301"/>
      <c r="D11" s="40"/>
      <c r="E11" s="306"/>
      <c r="F11" s="469"/>
    </row>
    <row r="12" spans="1:6" ht="12.75" customHeight="1">
      <c r="A12" s="324" t="s">
        <v>23</v>
      </c>
      <c r="B12" s="40"/>
      <c r="C12" s="300"/>
      <c r="D12" s="40"/>
      <c r="E12" s="306"/>
      <c r="F12" s="469"/>
    </row>
    <row r="13" spans="1:6" ht="12.75" customHeight="1">
      <c r="A13" s="324" t="s">
        <v>24</v>
      </c>
      <c r="B13" s="40"/>
      <c r="C13" s="300"/>
      <c r="D13" s="40"/>
      <c r="E13" s="306"/>
      <c r="F13" s="469"/>
    </row>
    <row r="14" spans="1:6" ht="12.75" customHeight="1">
      <c r="A14" s="324" t="s">
        <v>25</v>
      </c>
      <c r="B14" s="40"/>
      <c r="C14" s="301"/>
      <c r="D14" s="40"/>
      <c r="E14" s="306"/>
      <c r="F14" s="469"/>
    </row>
    <row r="15" spans="1:6" ht="12.75">
      <c r="A15" s="324" t="s">
        <v>26</v>
      </c>
      <c r="B15" s="40"/>
      <c r="C15" s="301"/>
      <c r="D15" s="40"/>
      <c r="E15" s="306"/>
      <c r="F15" s="469"/>
    </row>
    <row r="16" spans="1:6" ht="12.75" customHeight="1" thickBot="1">
      <c r="A16" s="383" t="s">
        <v>27</v>
      </c>
      <c r="B16" s="415"/>
      <c r="C16" s="385"/>
      <c r="D16" s="384" t="s">
        <v>48</v>
      </c>
      <c r="E16" s="356"/>
      <c r="F16" s="469"/>
    </row>
    <row r="17" spans="1:6" ht="15.75" customHeight="1" thickBot="1">
      <c r="A17" s="327" t="s">
        <v>28</v>
      </c>
      <c r="B17" s="126" t="s">
        <v>467</v>
      </c>
      <c r="C17" s="303">
        <f>+C6+C8+C9+C11+C12+C13+C14+C15+C16</f>
        <v>88253</v>
      </c>
      <c r="D17" s="126" t="s">
        <v>468</v>
      </c>
      <c r="E17" s="308">
        <f>+E6+E8+E10+E11+E12+E13+E14+E15+E16</f>
        <v>71423</v>
      </c>
      <c r="F17" s="469"/>
    </row>
    <row r="18" spans="1:6" ht="12.75" customHeight="1">
      <c r="A18" s="322" t="s">
        <v>29</v>
      </c>
      <c r="B18" s="337" t="s">
        <v>248</v>
      </c>
      <c r="C18" s="344">
        <f>+C19+C20+C21+C22+C23</f>
        <v>0</v>
      </c>
      <c r="D18" s="330" t="s">
        <v>187</v>
      </c>
      <c r="E18" s="70"/>
      <c r="F18" s="469"/>
    </row>
    <row r="19" spans="1:6" ht="12.75" customHeight="1">
      <c r="A19" s="324" t="s">
        <v>30</v>
      </c>
      <c r="B19" s="338" t="s">
        <v>237</v>
      </c>
      <c r="C19" s="72"/>
      <c r="D19" s="330" t="s">
        <v>190</v>
      </c>
      <c r="E19" s="73">
        <v>16830</v>
      </c>
      <c r="F19" s="469"/>
    </row>
    <row r="20" spans="1:6" ht="12.75" customHeight="1">
      <c r="A20" s="322" t="s">
        <v>31</v>
      </c>
      <c r="B20" s="338" t="s">
        <v>238</v>
      </c>
      <c r="C20" s="72"/>
      <c r="D20" s="330" t="s">
        <v>152</v>
      </c>
      <c r="E20" s="73"/>
      <c r="F20" s="469"/>
    </row>
    <row r="21" spans="1:6" ht="12.75" customHeight="1">
      <c r="A21" s="324" t="s">
        <v>32</v>
      </c>
      <c r="B21" s="338" t="s">
        <v>239</v>
      </c>
      <c r="C21" s="72"/>
      <c r="D21" s="330" t="s">
        <v>153</v>
      </c>
      <c r="E21" s="73"/>
      <c r="F21" s="469"/>
    </row>
    <row r="22" spans="1:6" ht="12.75" customHeight="1">
      <c r="A22" s="322" t="s">
        <v>33</v>
      </c>
      <c r="B22" s="338" t="s">
        <v>240</v>
      </c>
      <c r="C22" s="72"/>
      <c r="D22" s="329" t="s">
        <v>234</v>
      </c>
      <c r="E22" s="73"/>
      <c r="F22" s="469"/>
    </row>
    <row r="23" spans="1:6" ht="12.75" customHeight="1">
      <c r="A23" s="324" t="s">
        <v>34</v>
      </c>
      <c r="B23" s="339" t="s">
        <v>241</v>
      </c>
      <c r="C23" s="72"/>
      <c r="D23" s="330" t="s">
        <v>191</v>
      </c>
      <c r="E23" s="73"/>
      <c r="F23" s="469"/>
    </row>
    <row r="24" spans="1:6" ht="12.75" customHeight="1">
      <c r="A24" s="322" t="s">
        <v>35</v>
      </c>
      <c r="B24" s="340" t="s">
        <v>242</v>
      </c>
      <c r="C24" s="332">
        <f>+C25+C26+C27+C28+C29</f>
        <v>0</v>
      </c>
      <c r="D24" s="341" t="s">
        <v>189</v>
      </c>
      <c r="E24" s="73"/>
      <c r="F24" s="469"/>
    </row>
    <row r="25" spans="1:6" ht="12.75" customHeight="1">
      <c r="A25" s="324" t="s">
        <v>36</v>
      </c>
      <c r="B25" s="339" t="s">
        <v>243</v>
      </c>
      <c r="C25" s="72"/>
      <c r="D25" s="341" t="s">
        <v>440</v>
      </c>
      <c r="E25" s="73"/>
      <c r="F25" s="469"/>
    </row>
    <row r="26" spans="1:6" ht="12.75" customHeight="1">
      <c r="A26" s="322" t="s">
        <v>37</v>
      </c>
      <c r="B26" s="339" t="s">
        <v>244</v>
      </c>
      <c r="C26" s="72"/>
      <c r="D26" s="336"/>
      <c r="E26" s="73"/>
      <c r="F26" s="469"/>
    </row>
    <row r="27" spans="1:6" ht="12.75" customHeight="1">
      <c r="A27" s="324" t="s">
        <v>38</v>
      </c>
      <c r="B27" s="338" t="s">
        <v>245</v>
      </c>
      <c r="C27" s="72"/>
      <c r="D27" s="123"/>
      <c r="E27" s="73"/>
      <c r="F27" s="469"/>
    </row>
    <row r="28" spans="1:6" ht="12.75" customHeight="1">
      <c r="A28" s="322" t="s">
        <v>39</v>
      </c>
      <c r="B28" s="342" t="s">
        <v>246</v>
      </c>
      <c r="C28" s="72"/>
      <c r="D28" s="40"/>
      <c r="E28" s="73"/>
      <c r="F28" s="469"/>
    </row>
    <row r="29" spans="1:6" ht="12.75" customHeight="1" thickBot="1">
      <c r="A29" s="324" t="s">
        <v>40</v>
      </c>
      <c r="B29" s="343" t="s">
        <v>247</v>
      </c>
      <c r="C29" s="72"/>
      <c r="D29" s="123"/>
      <c r="E29" s="73"/>
      <c r="F29" s="469"/>
    </row>
    <row r="30" spans="1:6" ht="21.75" customHeight="1" thickBot="1">
      <c r="A30" s="327" t="s">
        <v>41</v>
      </c>
      <c r="B30" s="126" t="s">
        <v>437</v>
      </c>
      <c r="C30" s="303">
        <f>+C18+C24</f>
        <v>0</v>
      </c>
      <c r="D30" s="126" t="s">
        <v>441</v>
      </c>
      <c r="E30" s="308">
        <f>SUM(E18:E29)</f>
        <v>16830</v>
      </c>
      <c r="F30" s="469"/>
    </row>
    <row r="31" spans="1:6" ht="13.5" thickBot="1">
      <c r="A31" s="327" t="s">
        <v>42</v>
      </c>
      <c r="B31" s="333" t="s">
        <v>442</v>
      </c>
      <c r="C31" s="334">
        <f>+C17+C30</f>
        <v>88253</v>
      </c>
      <c r="D31" s="333" t="s">
        <v>443</v>
      </c>
      <c r="E31" s="334">
        <f>+E17+E30</f>
        <v>88253</v>
      </c>
      <c r="F31" s="469"/>
    </row>
    <row r="32" spans="1:6" ht="13.5" thickBot="1">
      <c r="A32" s="327" t="s">
        <v>43</v>
      </c>
      <c r="B32" s="333" t="s">
        <v>165</v>
      </c>
      <c r="C32" s="334" t="str">
        <f>IF(C17-E17&lt;0,E17-C17,"-")</f>
        <v>-</v>
      </c>
      <c r="D32" s="333" t="s">
        <v>166</v>
      </c>
      <c r="E32" s="334">
        <f>IF(C17-E17&gt;0,C17-E17,"-")</f>
        <v>16830</v>
      </c>
      <c r="F32" s="469"/>
    </row>
    <row r="33" spans="1:6" ht="13.5" thickBot="1">
      <c r="A33" s="327" t="s">
        <v>44</v>
      </c>
      <c r="B33" s="333" t="s">
        <v>235</v>
      </c>
      <c r="C33" s="334" t="str">
        <f>IF(C17+C18-E31&lt;0,E31-(C17+C18),"-")</f>
        <v>-</v>
      </c>
      <c r="D33" s="333" t="s">
        <v>236</v>
      </c>
      <c r="E33" s="334" t="str">
        <f>IF(C17+C18-E31&gt;0,C17+C18-E31,"-")</f>
        <v>-</v>
      </c>
      <c r="F33" s="46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147</v>
      </c>
      <c r="E1" s="130" t="s">
        <v>151</v>
      </c>
    </row>
    <row r="3" spans="1:5" ht="12.75">
      <c r="A3" s="136"/>
      <c r="B3" s="137"/>
      <c r="C3" s="136"/>
      <c r="D3" s="139"/>
      <c r="E3" s="137"/>
    </row>
    <row r="4" spans="1:5" ht="15.75">
      <c r="A4" s="80" t="s">
        <v>444</v>
      </c>
      <c r="B4" s="138"/>
      <c r="C4" s="146"/>
      <c r="D4" s="139"/>
      <c r="E4" s="137"/>
    </row>
    <row r="5" spans="1:5" ht="12.75">
      <c r="A5" s="136"/>
      <c r="B5" s="137"/>
      <c r="C5" s="136"/>
      <c r="D5" s="139"/>
      <c r="E5" s="137"/>
    </row>
    <row r="6" spans="1:5" ht="12.75">
      <c r="A6" s="136" t="s">
        <v>446</v>
      </c>
      <c r="B6" s="137">
        <f>+'1.1.sz.mell.'!C60</f>
        <v>843920</v>
      </c>
      <c r="C6" s="136" t="s">
        <v>447</v>
      </c>
      <c r="D6" s="139">
        <f>+'2.1.sz.mell  '!C18+'2.2.sz.mell  '!C17</f>
        <v>843920</v>
      </c>
      <c r="E6" s="137">
        <f aca="true" t="shared" si="0" ref="E6:E15">+B6-D6</f>
        <v>0</v>
      </c>
    </row>
    <row r="7" spans="1:5" ht="12.75">
      <c r="A7" s="136" t="s">
        <v>448</v>
      </c>
      <c r="B7" s="137">
        <f>+'1.1.sz.mell.'!C83</f>
        <v>0</v>
      </c>
      <c r="C7" s="136" t="s">
        <v>449</v>
      </c>
      <c r="D7" s="139">
        <f>+'2.1.sz.mell  '!C27+'2.2.sz.mell  '!C30</f>
        <v>0</v>
      </c>
      <c r="E7" s="137">
        <f t="shared" si="0"/>
        <v>0</v>
      </c>
    </row>
    <row r="8" spans="1:5" ht="12.75">
      <c r="A8" s="136" t="s">
        <v>450</v>
      </c>
      <c r="B8" s="137">
        <f>+'1.1.sz.mell.'!C84</f>
        <v>843920</v>
      </c>
      <c r="C8" s="136" t="s">
        <v>451</v>
      </c>
      <c r="D8" s="139">
        <f>+'2.1.sz.mell  '!C28+'2.2.sz.mell  '!C31</f>
        <v>843920</v>
      </c>
      <c r="E8" s="137">
        <f t="shared" si="0"/>
        <v>0</v>
      </c>
    </row>
    <row r="9" spans="1:5" ht="12.75">
      <c r="A9" s="136"/>
      <c r="B9" s="137"/>
      <c r="C9" s="136"/>
      <c r="D9" s="139"/>
      <c r="E9" s="137"/>
    </row>
    <row r="10" spans="1:5" ht="12.75">
      <c r="A10" s="136"/>
      <c r="B10" s="137"/>
      <c r="C10" s="136"/>
      <c r="D10" s="139"/>
      <c r="E10" s="137"/>
    </row>
    <row r="11" spans="1:5" ht="15.75">
      <c r="A11" s="80" t="s">
        <v>445</v>
      </c>
      <c r="B11" s="138"/>
      <c r="C11" s="146"/>
      <c r="D11" s="139"/>
      <c r="E11" s="137"/>
    </row>
    <row r="12" spans="1:5" ht="12.75">
      <c r="A12" s="136"/>
      <c r="B12" s="137"/>
      <c r="C12" s="136"/>
      <c r="D12" s="139"/>
      <c r="E12" s="137"/>
    </row>
    <row r="13" spans="1:5" ht="12.75">
      <c r="A13" s="136" t="s">
        <v>455</v>
      </c>
      <c r="B13" s="137">
        <f>+'1.1.sz.mell.'!C123</f>
        <v>827090</v>
      </c>
      <c r="C13" s="136" t="s">
        <v>454</v>
      </c>
      <c r="D13" s="139">
        <f>+'2.1.sz.mell  '!E18+'2.2.sz.mell  '!E17</f>
        <v>827090</v>
      </c>
      <c r="E13" s="137">
        <f t="shared" si="0"/>
        <v>0</v>
      </c>
    </row>
    <row r="14" spans="1:5" ht="12.75">
      <c r="A14" s="136" t="s">
        <v>255</v>
      </c>
      <c r="B14" s="137">
        <f>+'1.1.sz.mell.'!C143</f>
        <v>16830</v>
      </c>
      <c r="C14" s="136" t="s">
        <v>453</v>
      </c>
      <c r="D14" s="139">
        <f>+'2.1.sz.mell  '!E27+'2.2.sz.mell  '!E30</f>
        <v>16830</v>
      </c>
      <c r="E14" s="137">
        <f t="shared" si="0"/>
        <v>0</v>
      </c>
    </row>
    <row r="15" spans="1:5" ht="12.75">
      <c r="A15" s="136" t="s">
        <v>456</v>
      </c>
      <c r="B15" s="137">
        <f>+'1.1.sz.mell.'!C144</f>
        <v>843920</v>
      </c>
      <c r="C15" s="136" t="s">
        <v>452</v>
      </c>
      <c r="D15" s="139">
        <f>+'2.1.sz.mell  '!E28+'2.2.sz.mell  '!E31</f>
        <v>843920</v>
      </c>
      <c r="E15" s="137">
        <f t="shared" si="0"/>
        <v>0</v>
      </c>
    </row>
    <row r="16" spans="1:5" ht="12.75">
      <c r="A16" s="128"/>
      <c r="B16" s="128"/>
      <c r="C16" s="136"/>
      <c r="D16" s="139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48" customWidth="1"/>
    <col min="2" max="2" width="35.625" style="148" customWidth="1"/>
    <col min="3" max="6" width="14.00390625" style="148" customWidth="1"/>
    <col min="7" max="16384" width="9.375" style="148" customWidth="1"/>
  </cols>
  <sheetData>
    <row r="1" spans="1:6" ht="33" customHeight="1">
      <c r="A1" s="473" t="s">
        <v>526</v>
      </c>
      <c r="B1" s="473"/>
      <c r="C1" s="473"/>
      <c r="D1" s="473"/>
      <c r="E1" s="473"/>
      <c r="F1" s="473"/>
    </row>
    <row r="2" spans="1:7" ht="15.75" customHeight="1" thickBot="1">
      <c r="A2" s="149"/>
      <c r="B2" s="149"/>
      <c r="C2" s="474"/>
      <c r="D2" s="474"/>
      <c r="E2" s="481" t="s">
        <v>53</v>
      </c>
      <c r="F2" s="481"/>
      <c r="G2" s="156"/>
    </row>
    <row r="3" spans="1:6" ht="63" customHeight="1">
      <c r="A3" s="477" t="s">
        <v>15</v>
      </c>
      <c r="B3" s="479" t="s">
        <v>194</v>
      </c>
      <c r="C3" s="479" t="s">
        <v>256</v>
      </c>
      <c r="D3" s="479"/>
      <c r="E3" s="479"/>
      <c r="F3" s="475" t="s">
        <v>251</v>
      </c>
    </row>
    <row r="4" spans="1:6" ht="15.75" thickBot="1">
      <c r="A4" s="478"/>
      <c r="B4" s="480"/>
      <c r="C4" s="151" t="s">
        <v>249</v>
      </c>
      <c r="D4" s="151" t="s">
        <v>250</v>
      </c>
      <c r="E4" s="151" t="s">
        <v>457</v>
      </c>
      <c r="F4" s="476"/>
    </row>
    <row r="5" spans="1:6" ht="15.75" thickBot="1">
      <c r="A5" s="153">
        <v>1</v>
      </c>
      <c r="B5" s="154">
        <v>2</v>
      </c>
      <c r="C5" s="154">
        <v>3</v>
      </c>
      <c r="D5" s="154">
        <v>4</v>
      </c>
      <c r="E5" s="154">
        <v>5</v>
      </c>
      <c r="F5" s="155">
        <v>6</v>
      </c>
    </row>
    <row r="6" spans="1:6" ht="15">
      <c r="A6" s="152" t="s">
        <v>17</v>
      </c>
      <c r="B6" s="173"/>
      <c r="C6" s="174"/>
      <c r="D6" s="174"/>
      <c r="E6" s="174"/>
      <c r="F6" s="159">
        <f>SUM(C6:E6)</f>
        <v>0</v>
      </c>
    </row>
    <row r="7" spans="1:6" ht="15">
      <c r="A7" s="150" t="s">
        <v>18</v>
      </c>
      <c r="B7" s="175"/>
      <c r="C7" s="176"/>
      <c r="D7" s="176"/>
      <c r="E7" s="176"/>
      <c r="F7" s="160">
        <f>SUM(C7:E7)</f>
        <v>0</v>
      </c>
    </row>
    <row r="8" spans="1:6" ht="15">
      <c r="A8" s="150" t="s">
        <v>19</v>
      </c>
      <c r="B8" s="175"/>
      <c r="C8" s="176"/>
      <c r="D8" s="176"/>
      <c r="E8" s="176"/>
      <c r="F8" s="160">
        <f>SUM(C8:E8)</f>
        <v>0</v>
      </c>
    </row>
    <row r="9" spans="1:6" ht="15">
      <c r="A9" s="150" t="s">
        <v>20</v>
      </c>
      <c r="B9" s="175"/>
      <c r="C9" s="176"/>
      <c r="D9" s="176"/>
      <c r="E9" s="176"/>
      <c r="F9" s="160">
        <f>SUM(C9:E9)</f>
        <v>0</v>
      </c>
    </row>
    <row r="10" spans="1:6" ht="15.75" thickBot="1">
      <c r="A10" s="157" t="s">
        <v>21</v>
      </c>
      <c r="B10" s="177"/>
      <c r="C10" s="178"/>
      <c r="D10" s="178"/>
      <c r="E10" s="178"/>
      <c r="F10" s="160">
        <f>SUM(C10:E10)</f>
        <v>0</v>
      </c>
    </row>
    <row r="11" spans="1:6" s="449" customFormat="1" ht="15" thickBot="1">
      <c r="A11" s="446" t="s">
        <v>22</v>
      </c>
      <c r="B11" s="158" t="s">
        <v>196</v>
      </c>
      <c r="C11" s="447">
        <f>SUM(C6:C10)</f>
        <v>0</v>
      </c>
      <c r="D11" s="447">
        <f>SUM(D6:D10)</f>
        <v>0</v>
      </c>
      <c r="E11" s="447">
        <f>SUM(E6:E10)</f>
        <v>0</v>
      </c>
      <c r="F11" s="44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1/2014. (II. 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2014-02-12T13:16:59Z</cp:lastPrinted>
  <dcterms:created xsi:type="dcterms:W3CDTF">1999-10-30T10:30:45Z</dcterms:created>
  <dcterms:modified xsi:type="dcterms:W3CDTF">2014-02-12T15:00:02Z</dcterms:modified>
  <cp:category/>
  <cp:version/>
  <cp:contentType/>
  <cp:contentStatus/>
</cp:coreProperties>
</file>