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4.mell" sheetId="1" r:id="rId1"/>
  </sheets>
  <externalReferences>
    <externalReference r:id="rId4"/>
  </externalReferences>
  <definedNames>
    <definedName name="enczi">'[1]rszakfössz'!$D$123</definedName>
  </definedNames>
  <calcPr fullCalcOnLoad="1"/>
</workbook>
</file>

<file path=xl/sharedStrings.xml><?xml version="1.0" encoding="utf-8"?>
<sst xmlns="http://schemas.openxmlformats.org/spreadsheetml/2006/main" count="78" uniqueCount="56">
  <si>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</si>
  <si>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</si>
  <si>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</si>
  <si>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</si>
  <si>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</si>
  <si>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</si>
  <si>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</si>
  <si>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</si>
  <si>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</si>
  <si>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</si>
  <si>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</si>
  <si>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</si>
  <si>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</si>
  <si>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megnevezés</t>
  </si>
  <si>
    <t>hivatal</t>
  </si>
  <si>
    <t>Óvoda</t>
  </si>
  <si>
    <t>Önkormányzat összesen</t>
  </si>
  <si>
    <t>kötelező</t>
  </si>
  <si>
    <t>önként vállalt</t>
  </si>
  <si>
    <t>eredeti</t>
  </si>
  <si>
    <t>módosított</t>
  </si>
  <si>
    <t xml:space="preserve">előirányzat </t>
  </si>
  <si>
    <t>Kiadások</t>
  </si>
  <si>
    <t>Működési kiadások</t>
  </si>
  <si>
    <t>Rendszeres személyi juttatások</t>
  </si>
  <si>
    <t>Nem rendszeres személyi juttatás</t>
  </si>
  <si>
    <t>Külső Személyi juttatás</t>
  </si>
  <si>
    <t>Személyi juttatás összesen</t>
  </si>
  <si>
    <t>Munkadókat terhelő járulékok</t>
  </si>
  <si>
    <t>Dologi kiadások</t>
  </si>
  <si>
    <t>Egyéb folyó kiadások</t>
  </si>
  <si>
    <t>Támogatás értékű működési kiadás</t>
  </si>
  <si>
    <t>Működésre átadott pénzeszköz</t>
  </si>
  <si>
    <t>működési célú visszatérítendő kiadások</t>
  </si>
  <si>
    <t>Társadalom és szociál politikai juttatások</t>
  </si>
  <si>
    <t>Működési kiadások összesen</t>
  </si>
  <si>
    <t>Felhalmozási kiadások</t>
  </si>
  <si>
    <t>általános tartalék</t>
  </si>
  <si>
    <t>Céltartalék</t>
  </si>
  <si>
    <t>Tartalékok összesen</t>
  </si>
  <si>
    <t>Kiadások összesen</t>
  </si>
  <si>
    <t>Bevételek</t>
  </si>
  <si>
    <t>Intézményi működési bevételek</t>
  </si>
  <si>
    <t>Támogatás értékű működési bevételek</t>
  </si>
  <si>
    <t>Közhatalmi bevételek</t>
  </si>
  <si>
    <t>Saját bevételek összesen</t>
  </si>
  <si>
    <t>Normatív állami támogatás</t>
  </si>
  <si>
    <t>Kötött felhasználású normatív támogatás</t>
  </si>
  <si>
    <t>központosított előirányzat</t>
  </si>
  <si>
    <t>Központi költségvetési támogatás össz.</t>
  </si>
  <si>
    <t>Kölcsönök megtérülése</t>
  </si>
  <si>
    <t>pénzmaradvány igénybevétel</t>
  </si>
  <si>
    <t>likviditási hitel igénybevétel</t>
  </si>
  <si>
    <t>Működési bevételek összesen</t>
  </si>
  <si>
    <t>Felhalmozási bevételek</t>
  </si>
  <si>
    <t>Bevételek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</si>
</sst>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24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7" fillId="0" borderId="9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24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164" fontId="18" fillId="0" borderId="11" xfId="40" applyNumberFormat="1" applyFont="1" applyBorder="1" applyAlignment="1">
      <alignment horizontal="center"/>
    </xf>
    <xf numFmtId="164" fontId="18" fillId="0" borderId="12" xfId="4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164" fontId="18" fillId="0" borderId="10" xfId="4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 horizontal="center" vertical="center"/>
    </xf>
    <xf numFmtId="164" fontId="18" fillId="0" borderId="19" xfId="40" applyNumberFormat="1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8" xfId="0" applyFont="1" applyBorder="1" applyAlignment="1">
      <alignment/>
    </xf>
    <xf numFmtId="164" fontId="18" fillId="0" borderId="20" xfId="40" applyNumberFormat="1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164" fontId="20" fillId="0" borderId="19" xfId="40" applyNumberFormat="1" applyFont="1" applyBorder="1" applyAlignment="1">
      <alignment/>
    </xf>
    <xf numFmtId="164" fontId="20" fillId="0" borderId="20" xfId="40" applyNumberFormat="1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164" fontId="21" fillId="0" borderId="19" xfId="40" applyNumberFormat="1" applyFont="1" applyBorder="1" applyAlignment="1">
      <alignment/>
    </xf>
    <xf numFmtId="164" fontId="21" fillId="0" borderId="20" xfId="40" applyNumberFormat="1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8" xfId="0" applyFont="1" applyBorder="1" applyAlignment="1">
      <alignment horizontal="center"/>
    </xf>
    <xf numFmtId="164" fontId="18" fillId="0" borderId="0" xfId="0" applyNumberFormat="1" applyFont="1" applyBorder="1" applyAlignment="1">
      <alignment/>
    </xf>
    <xf numFmtId="0" fontId="22" fillId="0" borderId="18" xfId="0" applyFont="1" applyFill="1" applyBorder="1" applyAlignment="1">
      <alignment/>
    </xf>
    <xf numFmtId="0" fontId="18" fillId="0" borderId="21" xfId="0" applyFont="1" applyBorder="1" applyAlignment="1">
      <alignment/>
    </xf>
    <xf numFmtId="164" fontId="18" fillId="0" borderId="22" xfId="40" applyNumberFormat="1" applyFont="1" applyBorder="1" applyAlignment="1">
      <alignment/>
    </xf>
    <xf numFmtId="164" fontId="18" fillId="0" borderId="23" xfId="40" applyNumberFormat="1" applyFont="1" applyBorder="1" applyAlignment="1">
      <alignment/>
    </xf>
    <xf numFmtId="164" fontId="18" fillId="0" borderId="0" xfId="40" applyNumberFormat="1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rszakfössz"/>
      <sheetName val="szocszakf"/>
      <sheetName val="ellenőr"/>
      <sheetName val="szemeredeti"/>
    </sheetNames>
    <sheetDataSet>
      <sheetData sheetId="30">
        <row r="123">
          <cell r="D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">
      <pane xSplit="2" ySplit="6" topLeftCell="E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4" sqref="P14"/>
    </sheetView>
  </sheetViews>
  <sheetFormatPr defaultColWidth="9.140625" defaultRowHeight="12.75"/>
  <cols>
    <col min="1" max="1" width="3.28125" style="1" customWidth="1"/>
    <col min="2" max="2" width="28.421875" style="1" customWidth="1"/>
    <col min="3" max="4" width="10.140625" style="37" bestFit="1" customWidth="1"/>
    <col min="5" max="5" width="7.140625" style="37" bestFit="1" customWidth="1"/>
    <col min="6" max="6" width="6.8515625" style="37" bestFit="1" customWidth="1"/>
    <col min="7" max="7" width="10.140625" style="37" customWidth="1"/>
    <col min="8" max="8" width="9.28125" style="37" bestFit="1" customWidth="1"/>
    <col min="9" max="12" width="10.140625" style="37" customWidth="1"/>
    <col min="13" max="13" width="8.8515625" style="37" customWidth="1"/>
    <col min="14" max="14" width="9.57421875" style="1" customWidth="1"/>
    <col min="15" max="15" width="9.57421875" style="1" bestFit="1" customWidth="1"/>
    <col min="16" max="16384" width="9.140625" style="1" customWidth="1"/>
  </cols>
  <sheetData>
    <row r="1" spans="2:26" ht="12.75" customHeight="1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3" t="s">
        <v>1</v>
      </c>
      <c r="P1" s="4"/>
      <c r="Q1" s="4"/>
      <c r="R1" s="4"/>
      <c r="S1" s="4" t="s">
        <v>2</v>
      </c>
      <c r="T1" s="4"/>
      <c r="U1" s="4"/>
      <c r="V1" s="4"/>
      <c r="W1" s="4" t="s">
        <v>3</v>
      </c>
      <c r="X1" s="4"/>
      <c r="Y1" s="4"/>
      <c r="Z1" s="4"/>
    </row>
    <row r="2" spans="2:14" ht="11.25">
      <c r="B2" s="5" t="s">
        <v>13</v>
      </c>
      <c r="C2" s="6" t="s">
        <v>14</v>
      </c>
      <c r="D2" s="6"/>
      <c r="E2" s="6"/>
      <c r="F2" s="7"/>
      <c r="G2" s="6" t="s">
        <v>15</v>
      </c>
      <c r="H2" s="6"/>
      <c r="I2" s="6"/>
      <c r="J2" s="7"/>
      <c r="K2" s="6" t="s">
        <v>16</v>
      </c>
      <c r="L2" s="6"/>
      <c r="M2" s="6"/>
      <c r="N2" s="8"/>
    </row>
    <row r="3" spans="2:14" ht="11.25">
      <c r="B3" s="7"/>
      <c r="C3" s="6"/>
      <c r="D3" s="6"/>
      <c r="E3" s="6"/>
      <c r="F3" s="7"/>
      <c r="G3" s="6"/>
      <c r="H3" s="6"/>
      <c r="I3" s="6"/>
      <c r="J3" s="7"/>
      <c r="K3" s="6"/>
      <c r="L3" s="6"/>
      <c r="M3" s="6"/>
      <c r="N3" s="8"/>
    </row>
    <row r="4" spans="2:14" ht="12.75" customHeight="1">
      <c r="B4" s="7"/>
      <c r="C4" s="6" t="s">
        <v>17</v>
      </c>
      <c r="D4" s="6"/>
      <c r="E4" s="6" t="s">
        <v>18</v>
      </c>
      <c r="F4" s="6"/>
      <c r="G4" s="6" t="s">
        <v>17</v>
      </c>
      <c r="H4" s="6"/>
      <c r="I4" s="6" t="s">
        <v>18</v>
      </c>
      <c r="J4" s="6"/>
      <c r="K4" s="6" t="s">
        <v>17</v>
      </c>
      <c r="L4" s="6"/>
      <c r="M4" s="6" t="s">
        <v>18</v>
      </c>
      <c r="N4" s="6"/>
    </row>
    <row r="5" spans="2:14" ht="10.5" customHeight="1">
      <c r="B5" s="7"/>
      <c r="C5" s="9" t="s">
        <v>19</v>
      </c>
      <c r="D5" s="9" t="s">
        <v>20</v>
      </c>
      <c r="E5" s="9" t="s">
        <v>19</v>
      </c>
      <c r="F5" s="9" t="s">
        <v>20</v>
      </c>
      <c r="G5" s="9" t="s">
        <v>19</v>
      </c>
      <c r="H5" s="9" t="s">
        <v>20</v>
      </c>
      <c r="I5" s="9" t="s">
        <v>19</v>
      </c>
      <c r="J5" s="9" t="s">
        <v>20</v>
      </c>
      <c r="K5" s="9" t="s">
        <v>19</v>
      </c>
      <c r="L5" s="9" t="s">
        <v>20</v>
      </c>
      <c r="M5" s="9" t="s">
        <v>19</v>
      </c>
      <c r="N5" s="9" t="s">
        <v>20</v>
      </c>
    </row>
    <row r="6" spans="2:14" ht="10.5" customHeight="1">
      <c r="B6" s="10"/>
      <c r="C6" s="11" t="s">
        <v>21</v>
      </c>
      <c r="D6" s="12"/>
      <c r="E6" s="11" t="s">
        <v>21</v>
      </c>
      <c r="F6" s="12"/>
      <c r="G6" s="11" t="s">
        <v>21</v>
      </c>
      <c r="H6" s="12"/>
      <c r="I6" s="11" t="s">
        <v>21</v>
      </c>
      <c r="J6" s="12"/>
      <c r="K6" s="11" t="s">
        <v>21</v>
      </c>
      <c r="L6" s="12"/>
      <c r="M6" s="11" t="s">
        <v>21</v>
      </c>
      <c r="N6" s="13"/>
    </row>
    <row r="7" spans="1:14" ht="11.25">
      <c r="A7" s="14">
        <v>1</v>
      </c>
      <c r="B7" s="15" t="s">
        <v>22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1:14" ht="11.25">
      <c r="A8" s="14">
        <v>2</v>
      </c>
      <c r="B8" s="18" t="s">
        <v>23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</row>
    <row r="9" spans="1:14" ht="11.25">
      <c r="A9" s="14">
        <v>3</v>
      </c>
      <c r="B9" s="18" t="s">
        <v>24</v>
      </c>
      <c r="C9" s="16">
        <v>7939</v>
      </c>
      <c r="D9" s="16">
        <v>36881</v>
      </c>
      <c r="E9" s="16"/>
      <c r="F9" s="16"/>
      <c r="G9" s="16">
        <v>9051</v>
      </c>
      <c r="H9" s="16">
        <v>9051</v>
      </c>
      <c r="I9" s="16">
        <v>2299</v>
      </c>
      <c r="J9" s="16">
        <v>2299</v>
      </c>
      <c r="K9" s="16">
        <f>C9+G9</f>
        <v>16990</v>
      </c>
      <c r="L9" s="16">
        <f aca="true" t="shared" si="0" ref="L9:N11">D9+H9</f>
        <v>45932</v>
      </c>
      <c r="M9" s="16">
        <f t="shared" si="0"/>
        <v>2299</v>
      </c>
      <c r="N9" s="19">
        <f t="shared" si="0"/>
        <v>2299</v>
      </c>
    </row>
    <row r="10" spans="1:14" ht="11.25">
      <c r="A10" s="14">
        <v>4</v>
      </c>
      <c r="B10" s="18" t="s">
        <v>25</v>
      </c>
      <c r="C10" s="16">
        <v>918</v>
      </c>
      <c r="D10" s="16">
        <v>1271</v>
      </c>
      <c r="E10" s="16"/>
      <c r="F10" s="16"/>
      <c r="G10" s="16">
        <v>1443</v>
      </c>
      <c r="H10" s="16">
        <v>1618</v>
      </c>
      <c r="I10" s="16">
        <v>341</v>
      </c>
      <c r="J10" s="16">
        <v>395</v>
      </c>
      <c r="K10" s="16">
        <f>C10+G10</f>
        <v>2361</v>
      </c>
      <c r="L10" s="16">
        <f t="shared" si="0"/>
        <v>2889</v>
      </c>
      <c r="M10" s="16">
        <f t="shared" si="0"/>
        <v>341</v>
      </c>
      <c r="N10" s="19">
        <f t="shared" si="0"/>
        <v>395</v>
      </c>
    </row>
    <row r="11" spans="1:14" ht="11.25">
      <c r="A11" s="14">
        <v>5</v>
      </c>
      <c r="B11" s="18" t="s">
        <v>26</v>
      </c>
      <c r="C11" s="16">
        <v>3613</v>
      </c>
      <c r="D11" s="16">
        <v>3613</v>
      </c>
      <c r="E11" s="16"/>
      <c r="F11" s="16"/>
      <c r="G11" s="16">
        <v>0</v>
      </c>
      <c r="H11" s="16">
        <v>102</v>
      </c>
      <c r="I11" s="16">
        <v>0</v>
      </c>
      <c r="J11" s="16">
        <v>0</v>
      </c>
      <c r="K11" s="16">
        <f>C11+G11</f>
        <v>3613</v>
      </c>
      <c r="L11" s="16">
        <f t="shared" si="0"/>
        <v>3715</v>
      </c>
      <c r="M11" s="16">
        <f t="shared" si="0"/>
        <v>0</v>
      </c>
      <c r="N11" s="19">
        <f t="shared" si="0"/>
        <v>0</v>
      </c>
    </row>
    <row r="12" spans="1:14" ht="11.25">
      <c r="A12" s="14">
        <v>6</v>
      </c>
      <c r="B12" s="18" t="s">
        <v>27</v>
      </c>
      <c r="C12" s="16">
        <f aca="true" t="shared" si="1" ref="C12:N12">SUM(C9:C11)</f>
        <v>12470</v>
      </c>
      <c r="D12" s="16">
        <f t="shared" si="1"/>
        <v>41765</v>
      </c>
      <c r="E12" s="16">
        <f t="shared" si="1"/>
        <v>0</v>
      </c>
      <c r="F12" s="16">
        <f t="shared" si="1"/>
        <v>0</v>
      </c>
      <c r="G12" s="16">
        <f t="shared" si="1"/>
        <v>10494</v>
      </c>
      <c r="H12" s="16">
        <f t="shared" si="1"/>
        <v>10771</v>
      </c>
      <c r="I12" s="16">
        <f t="shared" si="1"/>
        <v>2640</v>
      </c>
      <c r="J12" s="16">
        <f t="shared" si="1"/>
        <v>2694</v>
      </c>
      <c r="K12" s="16">
        <f t="shared" si="1"/>
        <v>22964</v>
      </c>
      <c r="L12" s="16">
        <f t="shared" si="1"/>
        <v>52536</v>
      </c>
      <c r="M12" s="16">
        <f t="shared" si="1"/>
        <v>2640</v>
      </c>
      <c r="N12" s="19">
        <f t="shared" si="1"/>
        <v>2694</v>
      </c>
    </row>
    <row r="13" spans="1:14" ht="11.25">
      <c r="A13" s="14">
        <v>7</v>
      </c>
      <c r="B13" s="18" t="s">
        <v>28</v>
      </c>
      <c r="C13" s="16">
        <v>2946</v>
      </c>
      <c r="D13" s="16">
        <v>7034</v>
      </c>
      <c r="E13" s="16"/>
      <c r="F13" s="16"/>
      <c r="G13" s="16">
        <v>2587</v>
      </c>
      <c r="H13" s="16">
        <f>2636+100</f>
        <v>2736</v>
      </c>
      <c r="I13" s="16">
        <v>678</v>
      </c>
      <c r="J13" s="16">
        <f>693+58</f>
        <v>751</v>
      </c>
      <c r="K13" s="16">
        <f aca="true" t="shared" si="2" ref="K13:N19">C13+G13</f>
        <v>5533</v>
      </c>
      <c r="L13" s="16">
        <f t="shared" si="2"/>
        <v>9770</v>
      </c>
      <c r="M13" s="16">
        <f t="shared" si="2"/>
        <v>678</v>
      </c>
      <c r="N13" s="19">
        <f t="shared" si="2"/>
        <v>751</v>
      </c>
    </row>
    <row r="14" spans="1:14" ht="11.25">
      <c r="A14" s="14">
        <v>8</v>
      </c>
      <c r="B14" s="18" t="s">
        <v>29</v>
      </c>
      <c r="C14" s="16">
        <v>16312</v>
      </c>
      <c r="D14" s="16">
        <f>38633-820</f>
        <v>37813</v>
      </c>
      <c r="E14" s="16"/>
      <c r="F14" s="16"/>
      <c r="G14" s="16">
        <v>5824</v>
      </c>
      <c r="H14" s="16">
        <f>5825+200</f>
        <v>6025</v>
      </c>
      <c r="I14" s="16">
        <v>3715</v>
      </c>
      <c r="J14" s="16">
        <f>3715+118</f>
        <v>3833</v>
      </c>
      <c r="K14" s="16">
        <f t="shared" si="2"/>
        <v>22136</v>
      </c>
      <c r="L14" s="16">
        <f t="shared" si="2"/>
        <v>43838</v>
      </c>
      <c r="M14" s="16">
        <f t="shared" si="2"/>
        <v>3715</v>
      </c>
      <c r="N14" s="19">
        <f t="shared" si="2"/>
        <v>3833</v>
      </c>
    </row>
    <row r="15" spans="1:14" ht="11.25">
      <c r="A15" s="14">
        <v>9</v>
      </c>
      <c r="B15" s="18" t="s">
        <v>30</v>
      </c>
      <c r="C15" s="16">
        <v>1374</v>
      </c>
      <c r="D15" s="16">
        <v>820</v>
      </c>
      <c r="E15" s="16"/>
      <c r="F15" s="16"/>
      <c r="G15" s="16">
        <v>83</v>
      </c>
      <c r="H15" s="16">
        <f>83+19</f>
        <v>102</v>
      </c>
      <c r="I15" s="16">
        <v>70</v>
      </c>
      <c r="J15" s="16">
        <v>70</v>
      </c>
      <c r="K15" s="16">
        <f t="shared" si="2"/>
        <v>1457</v>
      </c>
      <c r="L15" s="16">
        <f t="shared" si="2"/>
        <v>922</v>
      </c>
      <c r="M15" s="16">
        <f t="shared" si="2"/>
        <v>70</v>
      </c>
      <c r="N15" s="19">
        <f t="shared" si="2"/>
        <v>70</v>
      </c>
    </row>
    <row r="16" spans="1:14" ht="11.25">
      <c r="A16" s="14">
        <v>10</v>
      </c>
      <c r="B16" s="18" t="s">
        <v>31</v>
      </c>
      <c r="C16" s="16">
        <v>10176</v>
      </c>
      <c r="D16" s="16">
        <v>9000</v>
      </c>
      <c r="E16" s="16"/>
      <c r="F16" s="16"/>
      <c r="G16" s="16"/>
      <c r="H16" s="16"/>
      <c r="I16" s="16"/>
      <c r="J16" s="16"/>
      <c r="K16" s="16">
        <f t="shared" si="2"/>
        <v>10176</v>
      </c>
      <c r="L16" s="16">
        <f t="shared" si="2"/>
        <v>9000</v>
      </c>
      <c r="M16" s="16">
        <f t="shared" si="2"/>
        <v>0</v>
      </c>
      <c r="N16" s="19">
        <f t="shared" si="2"/>
        <v>0</v>
      </c>
    </row>
    <row r="17" spans="1:14" ht="11.25">
      <c r="A17" s="14">
        <v>11</v>
      </c>
      <c r="B17" s="18" t="s">
        <v>32</v>
      </c>
      <c r="C17" s="16">
        <v>0</v>
      </c>
      <c r="D17" s="16">
        <v>5973</v>
      </c>
      <c r="E17" s="16">
        <v>120</v>
      </c>
      <c r="F17" s="16">
        <v>0</v>
      </c>
      <c r="G17" s="16"/>
      <c r="H17" s="16"/>
      <c r="I17" s="16"/>
      <c r="J17" s="16"/>
      <c r="K17" s="16">
        <f t="shared" si="2"/>
        <v>0</v>
      </c>
      <c r="L17" s="16">
        <f t="shared" si="2"/>
        <v>5973</v>
      </c>
      <c r="M17" s="16">
        <f>E17+I17</f>
        <v>120</v>
      </c>
      <c r="N17" s="19">
        <f t="shared" si="2"/>
        <v>0</v>
      </c>
    </row>
    <row r="18" spans="1:14" ht="11.25">
      <c r="A18" s="14">
        <v>12</v>
      </c>
      <c r="B18" s="18" t="s">
        <v>33</v>
      </c>
      <c r="C18" s="16">
        <v>0</v>
      </c>
      <c r="D18" s="16">
        <v>1500</v>
      </c>
      <c r="E18" s="16"/>
      <c r="F18" s="16"/>
      <c r="G18" s="16"/>
      <c r="H18" s="16"/>
      <c r="I18" s="16"/>
      <c r="J18" s="16"/>
      <c r="K18" s="16">
        <f t="shared" si="2"/>
        <v>0</v>
      </c>
      <c r="L18" s="16">
        <f t="shared" si="2"/>
        <v>1500</v>
      </c>
      <c r="M18" s="16">
        <f>E18+I18</f>
        <v>0</v>
      </c>
      <c r="N18" s="19">
        <f t="shared" si="2"/>
        <v>0</v>
      </c>
    </row>
    <row r="19" spans="1:14" ht="11.25">
      <c r="A19" s="14">
        <v>13</v>
      </c>
      <c r="B19" s="18" t="s">
        <v>34</v>
      </c>
      <c r="C19" s="16">
        <v>11025</v>
      </c>
      <c r="D19" s="16">
        <v>8553</v>
      </c>
      <c r="E19" s="16"/>
      <c r="F19" s="16"/>
      <c r="G19" s="16"/>
      <c r="H19" s="16"/>
      <c r="I19" s="16"/>
      <c r="J19" s="16"/>
      <c r="K19" s="16">
        <f t="shared" si="2"/>
        <v>11025</v>
      </c>
      <c r="L19" s="16">
        <f t="shared" si="2"/>
        <v>8553</v>
      </c>
      <c r="M19" s="16">
        <f t="shared" si="2"/>
        <v>0</v>
      </c>
      <c r="N19" s="19">
        <f t="shared" si="2"/>
        <v>0</v>
      </c>
    </row>
    <row r="20" spans="1:14" s="24" customFormat="1" ht="11.25">
      <c r="A20" s="20">
        <v>14</v>
      </c>
      <c r="B20" s="21" t="s">
        <v>35</v>
      </c>
      <c r="C20" s="22">
        <f aca="true" t="shared" si="3" ref="C20:N20">SUM(C12:C19)</f>
        <v>54303</v>
      </c>
      <c r="D20" s="22">
        <f t="shared" si="3"/>
        <v>112458</v>
      </c>
      <c r="E20" s="22">
        <f t="shared" si="3"/>
        <v>120</v>
      </c>
      <c r="F20" s="22">
        <f t="shared" si="3"/>
        <v>0</v>
      </c>
      <c r="G20" s="22">
        <f t="shared" si="3"/>
        <v>18988</v>
      </c>
      <c r="H20" s="22">
        <f t="shared" si="3"/>
        <v>19634</v>
      </c>
      <c r="I20" s="22">
        <f t="shared" si="3"/>
        <v>7103</v>
      </c>
      <c r="J20" s="22">
        <f t="shared" si="3"/>
        <v>7348</v>
      </c>
      <c r="K20" s="22">
        <f t="shared" si="3"/>
        <v>73291</v>
      </c>
      <c r="L20" s="22">
        <f>SUM(L12:L19)</f>
        <v>132092</v>
      </c>
      <c r="M20" s="22">
        <f t="shared" si="3"/>
        <v>7223</v>
      </c>
      <c r="N20" s="23">
        <f t="shared" si="3"/>
        <v>7348</v>
      </c>
    </row>
    <row r="21" spans="1:14" s="24" customFormat="1" ht="11.25">
      <c r="A21" s="20">
        <v>15</v>
      </c>
      <c r="B21" s="21" t="s">
        <v>36</v>
      </c>
      <c r="C21" s="22"/>
      <c r="D21" s="22">
        <v>7393</v>
      </c>
      <c r="E21" s="22"/>
      <c r="F21" s="22"/>
      <c r="G21" s="22"/>
      <c r="H21" s="22"/>
      <c r="I21" s="22"/>
      <c r="J21" s="22"/>
      <c r="K21" s="16">
        <f>C21+G21</f>
        <v>0</v>
      </c>
      <c r="L21" s="16">
        <f aca="true" t="shared" si="4" ref="L21:N23">D21+H21</f>
        <v>7393</v>
      </c>
      <c r="M21" s="16">
        <f t="shared" si="4"/>
        <v>0</v>
      </c>
      <c r="N21" s="19">
        <f t="shared" si="4"/>
        <v>0</v>
      </c>
    </row>
    <row r="22" spans="1:14" ht="11.25">
      <c r="A22" s="14">
        <v>16</v>
      </c>
      <c r="B22" s="18" t="s">
        <v>37</v>
      </c>
      <c r="C22" s="16">
        <v>500</v>
      </c>
      <c r="D22" s="16">
        <v>3319</v>
      </c>
      <c r="E22" s="16"/>
      <c r="F22" s="16"/>
      <c r="G22" s="16"/>
      <c r="H22" s="16"/>
      <c r="I22" s="16"/>
      <c r="J22" s="16"/>
      <c r="K22" s="16">
        <f>C22+G22</f>
        <v>500</v>
      </c>
      <c r="L22" s="16">
        <f t="shared" si="4"/>
        <v>3319</v>
      </c>
      <c r="M22" s="16">
        <f t="shared" si="4"/>
        <v>0</v>
      </c>
      <c r="N22" s="19">
        <f t="shared" si="4"/>
        <v>0</v>
      </c>
    </row>
    <row r="23" spans="1:14" ht="11.25">
      <c r="A23" s="14">
        <v>17</v>
      </c>
      <c r="B23" s="18" t="s">
        <v>38</v>
      </c>
      <c r="C23" s="16"/>
      <c r="D23" s="16"/>
      <c r="E23" s="16"/>
      <c r="F23" s="16"/>
      <c r="G23" s="16"/>
      <c r="H23" s="16"/>
      <c r="I23" s="16"/>
      <c r="J23" s="16"/>
      <c r="K23" s="16">
        <f>C23+G23</f>
        <v>0</v>
      </c>
      <c r="L23" s="16">
        <f t="shared" si="4"/>
        <v>0</v>
      </c>
      <c r="M23" s="16">
        <f t="shared" si="4"/>
        <v>0</v>
      </c>
      <c r="N23" s="19">
        <f t="shared" si="4"/>
        <v>0</v>
      </c>
    </row>
    <row r="24" spans="1:14" s="24" customFormat="1" ht="11.25">
      <c r="A24" s="20">
        <v>18</v>
      </c>
      <c r="B24" s="21" t="s">
        <v>39</v>
      </c>
      <c r="C24" s="22">
        <f aca="true" t="shared" si="5" ref="C24:N24">SUM(C22:C23)</f>
        <v>500</v>
      </c>
      <c r="D24" s="22">
        <f t="shared" si="5"/>
        <v>3319</v>
      </c>
      <c r="E24" s="22">
        <f t="shared" si="5"/>
        <v>0</v>
      </c>
      <c r="F24" s="22">
        <f t="shared" si="5"/>
        <v>0</v>
      </c>
      <c r="G24" s="22">
        <f t="shared" si="5"/>
        <v>0</v>
      </c>
      <c r="H24" s="22">
        <f t="shared" si="5"/>
        <v>0</v>
      </c>
      <c r="I24" s="22">
        <f t="shared" si="5"/>
        <v>0</v>
      </c>
      <c r="J24" s="22">
        <f t="shared" si="5"/>
        <v>0</v>
      </c>
      <c r="K24" s="22">
        <f t="shared" si="5"/>
        <v>500</v>
      </c>
      <c r="L24" s="22">
        <f t="shared" si="5"/>
        <v>3319</v>
      </c>
      <c r="M24" s="22">
        <f t="shared" si="5"/>
        <v>0</v>
      </c>
      <c r="N24" s="23">
        <f t="shared" si="5"/>
        <v>0</v>
      </c>
    </row>
    <row r="25" spans="1:15" s="30" customFormat="1" ht="10.5">
      <c r="A25" s="25">
        <v>19</v>
      </c>
      <c r="B25" s="26" t="s">
        <v>40</v>
      </c>
      <c r="C25" s="27">
        <f aca="true" t="shared" si="6" ref="C25:N25">C20+C21+C24</f>
        <v>54803</v>
      </c>
      <c r="D25" s="27">
        <f t="shared" si="6"/>
        <v>123170</v>
      </c>
      <c r="E25" s="27">
        <f t="shared" si="6"/>
        <v>120</v>
      </c>
      <c r="F25" s="27">
        <f t="shared" si="6"/>
        <v>0</v>
      </c>
      <c r="G25" s="27">
        <f t="shared" si="6"/>
        <v>18988</v>
      </c>
      <c r="H25" s="27">
        <f t="shared" si="6"/>
        <v>19634</v>
      </c>
      <c r="I25" s="27">
        <f t="shared" si="6"/>
        <v>7103</v>
      </c>
      <c r="J25" s="27">
        <f t="shared" si="6"/>
        <v>7348</v>
      </c>
      <c r="K25" s="27">
        <f t="shared" si="6"/>
        <v>73791</v>
      </c>
      <c r="L25" s="27">
        <f t="shared" si="6"/>
        <v>142804</v>
      </c>
      <c r="M25" s="27">
        <f t="shared" si="6"/>
        <v>7223</v>
      </c>
      <c r="N25" s="28">
        <f t="shared" si="6"/>
        <v>7348</v>
      </c>
      <c r="O25" s="29"/>
    </row>
    <row r="26" spans="1:14" ht="11.25">
      <c r="A26" s="14">
        <v>20</v>
      </c>
      <c r="B26" s="2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9"/>
    </row>
    <row r="27" spans="1:14" ht="11.25">
      <c r="A27" s="14">
        <v>21</v>
      </c>
      <c r="B27" s="18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9"/>
    </row>
    <row r="28" spans="1:14" ht="11.25">
      <c r="A28" s="14">
        <v>22</v>
      </c>
      <c r="B28" s="31" t="s">
        <v>41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9"/>
    </row>
    <row r="29" spans="1:15" ht="11.25">
      <c r="A29" s="14">
        <v>23</v>
      </c>
      <c r="B29" s="18" t="s">
        <v>42</v>
      </c>
      <c r="C29" s="16">
        <v>806</v>
      </c>
      <c r="D29" s="16">
        <v>10079</v>
      </c>
      <c r="E29" s="16"/>
      <c r="F29" s="16"/>
      <c r="G29" s="16">
        <v>1074</v>
      </c>
      <c r="H29" s="16">
        <f>1665+24+1</f>
        <v>1690</v>
      </c>
      <c r="I29" s="16">
        <v>6325</v>
      </c>
      <c r="J29" s="16">
        <v>4267</v>
      </c>
      <c r="K29" s="16">
        <f>C29+G29</f>
        <v>1880</v>
      </c>
      <c r="L29" s="16">
        <f aca="true" t="shared" si="7" ref="L29:N31">D29+H29</f>
        <v>11769</v>
      </c>
      <c r="M29" s="16">
        <f t="shared" si="7"/>
        <v>6325</v>
      </c>
      <c r="N29" s="19">
        <f t="shared" si="7"/>
        <v>4267</v>
      </c>
      <c r="O29" s="32"/>
    </row>
    <row r="30" spans="1:14" ht="11.25">
      <c r="A30" s="14">
        <v>24</v>
      </c>
      <c r="B30" s="18" t="s">
        <v>43</v>
      </c>
      <c r="C30" s="16">
        <v>14480</v>
      </c>
      <c r="D30" s="16">
        <v>63221</v>
      </c>
      <c r="E30" s="16"/>
      <c r="F30" s="16"/>
      <c r="G30" s="16"/>
      <c r="H30" s="16"/>
      <c r="I30" s="16"/>
      <c r="J30" s="16"/>
      <c r="K30" s="16">
        <f>C30+G30</f>
        <v>14480</v>
      </c>
      <c r="L30" s="16">
        <f t="shared" si="7"/>
        <v>63221</v>
      </c>
      <c r="M30" s="16">
        <f t="shared" si="7"/>
        <v>0</v>
      </c>
      <c r="N30" s="19">
        <f t="shared" si="7"/>
        <v>0</v>
      </c>
    </row>
    <row r="31" spans="1:14" ht="11.25">
      <c r="A31" s="14">
        <v>25</v>
      </c>
      <c r="B31" s="18" t="s">
        <v>44</v>
      </c>
      <c r="C31" s="16">
        <v>5640</v>
      </c>
      <c r="D31" s="16">
        <v>6740</v>
      </c>
      <c r="E31" s="16"/>
      <c r="F31" s="16"/>
      <c r="G31" s="16"/>
      <c r="H31" s="16"/>
      <c r="I31" s="16"/>
      <c r="J31" s="16"/>
      <c r="K31" s="16">
        <f>C31+G31</f>
        <v>5640</v>
      </c>
      <c r="L31" s="16">
        <f t="shared" si="7"/>
        <v>6740</v>
      </c>
      <c r="M31" s="16">
        <f t="shared" si="7"/>
        <v>0</v>
      </c>
      <c r="N31" s="19">
        <f t="shared" si="7"/>
        <v>0</v>
      </c>
    </row>
    <row r="32" spans="1:14" s="24" customFormat="1" ht="11.25">
      <c r="A32" s="20">
        <v>26</v>
      </c>
      <c r="B32" s="21" t="s">
        <v>45</v>
      </c>
      <c r="C32" s="22">
        <f>SUM(C29:C31)</f>
        <v>20926</v>
      </c>
      <c r="D32" s="22">
        <f aca="true" t="shared" si="8" ref="D32:N32">SUM(D29:D31)</f>
        <v>80040</v>
      </c>
      <c r="E32" s="22">
        <f t="shared" si="8"/>
        <v>0</v>
      </c>
      <c r="F32" s="22">
        <f t="shared" si="8"/>
        <v>0</v>
      </c>
      <c r="G32" s="22">
        <f t="shared" si="8"/>
        <v>1074</v>
      </c>
      <c r="H32" s="22">
        <f t="shared" si="8"/>
        <v>1690</v>
      </c>
      <c r="I32" s="22">
        <f t="shared" si="8"/>
        <v>6325</v>
      </c>
      <c r="J32" s="22">
        <f t="shared" si="8"/>
        <v>4267</v>
      </c>
      <c r="K32" s="22">
        <f t="shared" si="8"/>
        <v>22000</v>
      </c>
      <c r="L32" s="22">
        <f t="shared" si="8"/>
        <v>81730</v>
      </c>
      <c r="M32" s="22">
        <f t="shared" si="8"/>
        <v>6325</v>
      </c>
      <c r="N32" s="23">
        <f t="shared" si="8"/>
        <v>4267</v>
      </c>
    </row>
    <row r="33" spans="1:14" ht="11.25">
      <c r="A33" s="14">
        <v>27</v>
      </c>
      <c r="B33" s="18" t="s">
        <v>46</v>
      </c>
      <c r="C33" s="16">
        <v>22394</v>
      </c>
      <c r="D33" s="16">
        <v>31301</v>
      </c>
      <c r="E33" s="16"/>
      <c r="F33" s="16"/>
      <c r="G33" s="16"/>
      <c r="H33" s="16"/>
      <c r="I33" s="16"/>
      <c r="J33" s="16"/>
      <c r="K33" s="16">
        <f>C33+G33</f>
        <v>22394</v>
      </c>
      <c r="L33" s="16">
        <v>29695</v>
      </c>
      <c r="M33" s="16">
        <f>E33+I33</f>
        <v>0</v>
      </c>
      <c r="N33" s="19">
        <f>F33+J33</f>
        <v>0</v>
      </c>
    </row>
    <row r="34" spans="1:14" ht="11.25">
      <c r="A34" s="14">
        <v>28</v>
      </c>
      <c r="B34" s="18" t="s">
        <v>47</v>
      </c>
      <c r="C34" s="16">
        <v>13167</v>
      </c>
      <c r="D34" s="16">
        <v>18928</v>
      </c>
      <c r="E34" s="16"/>
      <c r="F34" s="16"/>
      <c r="G34" s="16"/>
      <c r="H34" s="16"/>
      <c r="I34" s="16"/>
      <c r="J34" s="16"/>
      <c r="K34" s="16">
        <f>C34+G34</f>
        <v>13167</v>
      </c>
      <c r="L34" s="16">
        <v>16291</v>
      </c>
      <c r="M34" s="16">
        <f>E34+I34</f>
        <v>0</v>
      </c>
      <c r="N34" s="19">
        <f>F34+J34</f>
        <v>0</v>
      </c>
    </row>
    <row r="35" spans="1:14" ht="12">
      <c r="A35" s="14">
        <v>29</v>
      </c>
      <c r="B35" s="33" t="s">
        <v>48</v>
      </c>
      <c r="C35" s="16">
        <v>0</v>
      </c>
      <c r="D35" s="16">
        <v>1818</v>
      </c>
      <c r="E35" s="16"/>
      <c r="F35" s="16"/>
      <c r="G35" s="16"/>
      <c r="H35" s="16"/>
      <c r="I35" s="16"/>
      <c r="J35" s="16"/>
      <c r="K35" s="16">
        <f>C35+G35</f>
        <v>0</v>
      </c>
      <c r="L35" s="16">
        <v>6061</v>
      </c>
      <c r="M35" s="16"/>
      <c r="N35" s="19"/>
    </row>
    <row r="36" spans="1:14" s="24" customFormat="1" ht="11.25">
      <c r="A36" s="20">
        <v>30</v>
      </c>
      <c r="B36" s="21" t="s">
        <v>49</v>
      </c>
      <c r="C36" s="22">
        <f>SUM(C33:C35)</f>
        <v>35561</v>
      </c>
      <c r="D36" s="22">
        <f>SUM(D33:D35)</f>
        <v>52047</v>
      </c>
      <c r="E36" s="22">
        <f aca="true" t="shared" si="9" ref="E36:N36">SUM(E33:E34)</f>
        <v>0</v>
      </c>
      <c r="F36" s="22">
        <f t="shared" si="9"/>
        <v>0</v>
      </c>
      <c r="G36" s="22">
        <f t="shared" si="9"/>
        <v>0</v>
      </c>
      <c r="H36" s="22">
        <f t="shared" si="9"/>
        <v>0</v>
      </c>
      <c r="I36" s="22">
        <f t="shared" si="9"/>
        <v>0</v>
      </c>
      <c r="J36" s="22">
        <f t="shared" si="9"/>
        <v>0</v>
      </c>
      <c r="K36" s="22">
        <f t="shared" si="9"/>
        <v>35561</v>
      </c>
      <c r="L36" s="22">
        <f>SUM(L33:L35)</f>
        <v>52047</v>
      </c>
      <c r="M36" s="22">
        <f t="shared" si="9"/>
        <v>0</v>
      </c>
      <c r="N36" s="23">
        <f t="shared" si="9"/>
        <v>0</v>
      </c>
    </row>
    <row r="37" spans="1:14" s="24" customFormat="1" ht="11.25">
      <c r="A37" s="20">
        <v>31</v>
      </c>
      <c r="B37" s="18" t="s">
        <v>50</v>
      </c>
      <c r="C37" s="22">
        <v>0</v>
      </c>
      <c r="D37" s="22">
        <v>299</v>
      </c>
      <c r="E37" s="22"/>
      <c r="F37" s="22"/>
      <c r="G37" s="22"/>
      <c r="H37" s="22"/>
      <c r="I37" s="22"/>
      <c r="J37" s="22"/>
      <c r="K37" s="22"/>
      <c r="L37" s="22">
        <v>299</v>
      </c>
      <c r="M37" s="22"/>
      <c r="N37" s="23"/>
    </row>
    <row r="38" spans="1:14" ht="11.25">
      <c r="A38" s="14">
        <v>32</v>
      </c>
      <c r="B38" s="18" t="s">
        <v>51</v>
      </c>
      <c r="C38" s="16">
        <v>8200</v>
      </c>
      <c r="D38" s="16">
        <v>11766</v>
      </c>
      <c r="E38" s="16"/>
      <c r="F38" s="16"/>
      <c r="G38" s="16"/>
      <c r="H38" s="16"/>
      <c r="I38" s="16"/>
      <c r="J38" s="16"/>
      <c r="K38" s="16">
        <f>C38+G38</f>
        <v>8200</v>
      </c>
      <c r="L38" s="16">
        <f aca="true" t="shared" si="10" ref="L38:N39">D38+H38</f>
        <v>11766</v>
      </c>
      <c r="M38" s="16">
        <f t="shared" si="10"/>
        <v>0</v>
      </c>
      <c r="N38" s="19">
        <f t="shared" si="10"/>
        <v>0</v>
      </c>
    </row>
    <row r="39" spans="1:14" ht="11.25">
      <c r="A39" s="14">
        <v>33</v>
      </c>
      <c r="B39" s="18" t="s">
        <v>52</v>
      </c>
      <c r="C39" s="16">
        <v>8885</v>
      </c>
      <c r="D39" s="16">
        <v>0</v>
      </c>
      <c r="E39" s="16"/>
      <c r="F39" s="16"/>
      <c r="G39" s="16"/>
      <c r="H39" s="16"/>
      <c r="I39" s="16"/>
      <c r="J39" s="16"/>
      <c r="K39" s="16">
        <f>C39+G39</f>
        <v>8885</v>
      </c>
      <c r="L39" s="16">
        <f t="shared" si="10"/>
        <v>0</v>
      </c>
      <c r="M39" s="16">
        <f t="shared" si="10"/>
        <v>0</v>
      </c>
      <c r="N39" s="19">
        <f t="shared" si="10"/>
        <v>0</v>
      </c>
    </row>
    <row r="40" spans="1:15" s="30" customFormat="1" ht="10.5">
      <c r="A40" s="25">
        <v>34</v>
      </c>
      <c r="B40" s="26" t="s">
        <v>53</v>
      </c>
      <c r="C40" s="27">
        <f aca="true" t="shared" si="11" ref="C40:N40">C32+C36+C38+C39</f>
        <v>73572</v>
      </c>
      <c r="D40" s="27">
        <f>D32+D36+D38+D39+D37</f>
        <v>144152</v>
      </c>
      <c r="E40" s="27">
        <f t="shared" si="11"/>
        <v>0</v>
      </c>
      <c r="F40" s="27">
        <f t="shared" si="11"/>
        <v>0</v>
      </c>
      <c r="G40" s="27">
        <f t="shared" si="11"/>
        <v>1074</v>
      </c>
      <c r="H40" s="27">
        <f t="shared" si="11"/>
        <v>1690</v>
      </c>
      <c r="I40" s="27">
        <f t="shared" si="11"/>
        <v>6325</v>
      </c>
      <c r="J40" s="27">
        <f t="shared" si="11"/>
        <v>4267</v>
      </c>
      <c r="K40" s="27">
        <f t="shared" si="11"/>
        <v>74646</v>
      </c>
      <c r="L40" s="27">
        <f>L32+L36+L38+L39+L37</f>
        <v>145842</v>
      </c>
      <c r="M40" s="27">
        <f t="shared" si="11"/>
        <v>6325</v>
      </c>
      <c r="N40" s="28">
        <f t="shared" si="11"/>
        <v>4267</v>
      </c>
      <c r="O40" s="29"/>
    </row>
    <row r="41" spans="1:14" ht="11.25">
      <c r="A41" s="14">
        <v>35</v>
      </c>
      <c r="B41" s="18" t="s">
        <v>54</v>
      </c>
      <c r="C41" s="16">
        <v>43</v>
      </c>
      <c r="D41" s="16">
        <v>43</v>
      </c>
      <c r="E41" s="16"/>
      <c r="F41" s="16"/>
      <c r="G41" s="16"/>
      <c r="H41" s="16"/>
      <c r="I41" s="16"/>
      <c r="J41" s="16"/>
      <c r="K41" s="16">
        <f>C41+G41</f>
        <v>43</v>
      </c>
      <c r="L41" s="16">
        <f>D41+H41</f>
        <v>43</v>
      </c>
      <c r="M41" s="16">
        <f>E41+I41</f>
        <v>0</v>
      </c>
      <c r="N41" s="19">
        <f>F41+J41</f>
        <v>0</v>
      </c>
    </row>
    <row r="42" spans="1:15" s="30" customFormat="1" ht="10.5">
      <c r="A42" s="25">
        <v>36</v>
      </c>
      <c r="B42" s="26" t="s">
        <v>55</v>
      </c>
      <c r="C42" s="27">
        <f aca="true" t="shared" si="12" ref="C42:N42">SUM(C40:C41)</f>
        <v>73615</v>
      </c>
      <c r="D42" s="27">
        <f t="shared" si="12"/>
        <v>144195</v>
      </c>
      <c r="E42" s="27">
        <f t="shared" si="12"/>
        <v>0</v>
      </c>
      <c r="F42" s="27">
        <f t="shared" si="12"/>
        <v>0</v>
      </c>
      <c r="G42" s="27">
        <f t="shared" si="12"/>
        <v>1074</v>
      </c>
      <c r="H42" s="27">
        <f t="shared" si="12"/>
        <v>1690</v>
      </c>
      <c r="I42" s="27">
        <f t="shared" si="12"/>
        <v>6325</v>
      </c>
      <c r="J42" s="27">
        <f t="shared" si="12"/>
        <v>4267</v>
      </c>
      <c r="K42" s="27">
        <f t="shared" si="12"/>
        <v>74689</v>
      </c>
      <c r="L42" s="27">
        <f t="shared" si="12"/>
        <v>145885</v>
      </c>
      <c r="M42" s="27">
        <f t="shared" si="12"/>
        <v>6325</v>
      </c>
      <c r="N42" s="28">
        <f t="shared" si="12"/>
        <v>4267</v>
      </c>
      <c r="O42" s="29"/>
    </row>
    <row r="43" spans="1:14" ht="12" thickBot="1">
      <c r="A43" s="14">
        <v>37</v>
      </c>
      <c r="B43" s="34"/>
      <c r="C43" s="35"/>
      <c r="D43" s="35"/>
      <c r="E43" s="35"/>
      <c r="F43" s="35"/>
      <c r="G43" s="35"/>
      <c r="H43" s="35"/>
      <c r="I43" s="35"/>
      <c r="J43" s="35"/>
      <c r="K43" s="35">
        <f>C43+G43</f>
        <v>0</v>
      </c>
      <c r="L43" s="35">
        <f>D43+H43</f>
        <v>0</v>
      </c>
      <c r="M43" s="35">
        <f>E43+I43</f>
        <v>0</v>
      </c>
      <c r="N43" s="36">
        <f>F43+J43</f>
        <v>0</v>
      </c>
    </row>
  </sheetData>
  <sheetProtection/>
  <mergeCells count="19">
    <mergeCell ref="I4:J4"/>
    <mergeCell ref="K4:L4"/>
    <mergeCell ref="M4:N4"/>
    <mergeCell ref="C6:D6"/>
    <mergeCell ref="E6:F6"/>
    <mergeCell ref="G6:H6"/>
    <mergeCell ref="I6:J6"/>
    <mergeCell ref="K6:L6"/>
    <mergeCell ref="M6:N6"/>
    <mergeCell ref="O1:R1"/>
    <mergeCell ref="S1:V1"/>
    <mergeCell ref="W1:Z1"/>
    <mergeCell ref="B2:B5"/>
    <mergeCell ref="C2:F3"/>
    <mergeCell ref="G2:J3"/>
    <mergeCell ref="K2:N3"/>
    <mergeCell ref="C4:D4"/>
    <mergeCell ref="E4:F4"/>
    <mergeCell ref="G4:H4"/>
  </mergeCells>
  <printOptions horizontalCentered="1"/>
  <pageMargins left="0.35433070866141736" right="0.2362204724409449" top="0.9448818897637796" bottom="0.4724409448818898" header="0.31496062992125984" footer="0.2755905511811024"/>
  <pageSetup horizontalDpi="600" verticalDpi="600" orientation="landscape" paperSize="9" r:id="rId1"/>
  <headerFooter alignWithMargins="0">
    <oddHeader>&amp;C
&amp;"Times New Roman,Félkövér dőlt"&amp;12Tiszagyulaháza község és intézményei 2013. évi kötelező és önként vállalt feladatainak kiadásai és bevételei&amp;R&amp;"Times New Roman,Dőlt"&amp;8 4. melléklet
a 8/2014. (IV.30.)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2014-05-06T07:37:39Z</dcterms:created>
  <dcterms:modified xsi:type="dcterms:W3CDTF">2014-05-06T07:38:01Z</dcterms:modified>
  <cp:category/>
  <cp:version/>
  <cp:contentType/>
  <cp:contentStatus/>
</cp:coreProperties>
</file>