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7 RENDELETEK BALATONSZENTGYÖRGY\2016.évi zárszámadás\"/>
    </mc:Choice>
  </mc:AlternateContent>
  <bookViews>
    <workbookView xWindow="480" yWindow="15" windowWidth="11355" windowHeight="8445" tabRatio="601"/>
  </bookViews>
  <sheets>
    <sheet name="Mérleg" sheetId="21" r:id="rId1"/>
  </sheets>
  <calcPr calcId="152511"/>
</workbook>
</file>

<file path=xl/calcChain.xml><?xml version="1.0" encoding="utf-8"?>
<calcChain xmlns="http://schemas.openxmlformats.org/spreadsheetml/2006/main">
  <c r="F13" i="21" l="1"/>
  <c r="D21" i="21" l="1"/>
  <c r="F44" i="21" l="1"/>
  <c r="F43" i="21"/>
  <c r="F39" i="21"/>
  <c r="F37" i="21"/>
  <c r="F36" i="21"/>
  <c r="F33" i="21"/>
  <c r="F32" i="21"/>
  <c r="F31" i="21"/>
  <c r="F30" i="21"/>
  <c r="F29" i="21"/>
  <c r="F24" i="21"/>
  <c r="F22" i="21"/>
  <c r="F20" i="21"/>
  <c r="F17" i="21"/>
  <c r="F16" i="21"/>
  <c r="F15" i="21"/>
  <c r="F12" i="21"/>
  <c r="F11" i="21"/>
  <c r="F10" i="21"/>
  <c r="E42" i="21"/>
  <c r="D38" i="21"/>
  <c r="E38" i="21"/>
  <c r="E35" i="21"/>
  <c r="E28" i="21"/>
  <c r="D42" i="21"/>
  <c r="D35" i="21"/>
  <c r="D28" i="21"/>
  <c r="C38" i="21"/>
  <c r="C35" i="21"/>
  <c r="C42" i="21"/>
  <c r="C28" i="21"/>
  <c r="E21" i="21"/>
  <c r="E14" i="21"/>
  <c r="E9" i="21"/>
  <c r="C21" i="21"/>
  <c r="C19" i="21" s="1"/>
  <c r="D19" i="21"/>
  <c r="D14" i="21"/>
  <c r="D9" i="21"/>
  <c r="C14" i="21"/>
  <c r="C9" i="21"/>
  <c r="D18" i="21" l="1"/>
  <c r="D26" i="21" s="1"/>
  <c r="D34" i="21"/>
  <c r="D41" i="21" s="1"/>
  <c r="F21" i="21"/>
  <c r="F35" i="21"/>
  <c r="F14" i="21"/>
  <c r="F9" i="21"/>
  <c r="E19" i="21"/>
  <c r="F19" i="21" s="1"/>
  <c r="D46" i="21"/>
  <c r="E34" i="21"/>
  <c r="F38" i="21"/>
  <c r="F42" i="21"/>
  <c r="F28" i="21"/>
  <c r="C34" i="21"/>
  <c r="C46" i="21" s="1"/>
  <c r="C18" i="21"/>
  <c r="C26" i="21" s="1"/>
  <c r="F34" i="21" l="1"/>
  <c r="E41" i="21"/>
  <c r="F41" i="21" s="1"/>
  <c r="C41" i="21"/>
  <c r="E46" i="21"/>
  <c r="F46" i="21" s="1"/>
  <c r="E18" i="21"/>
  <c r="E26" i="21" l="1"/>
  <c r="F26" i="21" s="1"/>
  <c r="F18" i="21"/>
</calcChain>
</file>

<file path=xl/sharedStrings.xml><?xml version="1.0" encoding="utf-8"?>
<sst xmlns="http://schemas.openxmlformats.org/spreadsheetml/2006/main" count="51" uniqueCount="44">
  <si>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</si>
  <si>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</si>
  <si>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</si>
  <si>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</si>
  <si>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</si>
  <si>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</si>
  <si>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Dologi és egyéb folyó kiadások</t>
  </si>
  <si>
    <t>Ellátottak pénzbeli juttatásai</t>
  </si>
  <si>
    <t>KIADÁSOK MINDÖSSZESEN</t>
  </si>
  <si>
    <t>Az önkormányzat összevont költségvetési mérlege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</si>
  <si>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</si>
  <si>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</si>
  <si>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</si>
  <si>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</si>
  <si>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</si>
  <si>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</si>
  <si>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</si>
  <si>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Maradvány igénybevétele</t>
  </si>
  <si>
    <t>Munkaadót terhelő járulékok és szociális hozzájárulási adó</t>
  </si>
  <si>
    <t>Egyéb működési célú kiadások</t>
  </si>
  <si>
    <t>Beruházás</t>
  </si>
  <si>
    <t>Önkormányzat</t>
  </si>
  <si>
    <t>Közös Hivatal</t>
  </si>
  <si>
    <t>Felújítás</t>
  </si>
  <si>
    <t>Eredeti előirányzat</t>
  </si>
  <si>
    <t>Módosított előirányzat</t>
  </si>
  <si>
    <t>Finanszírozási kiadások</t>
  </si>
  <si>
    <t>ÁHT-n belüli megelőlegezések visszafizetése</t>
  </si>
  <si>
    <t>Finanszírozási bevételek</t>
  </si>
  <si>
    <t>Forgatási célú értékpapírok beváltása, értékes.</t>
  </si>
  <si>
    <t>KÖTLSÉGVETÉSI BEVÉTELEK</t>
  </si>
  <si>
    <t>Forgatási célú értékpapírok vásárlása</t>
  </si>
  <si>
    <t>Lekötött bankbetét megszüntetée</t>
  </si>
  <si>
    <t>Államháztartáson belüli megelőlegezések</t>
  </si>
  <si>
    <t>3.melléklet</t>
  </si>
  <si>
    <t>Tény 2015.12.31.</t>
  </si>
  <si>
    <t>Előző év költségvetési maradványának igénybevétele</t>
  </si>
  <si>
    <t>Előző év vállalkozási maradványának igénybevétele</t>
  </si>
  <si>
    <t>Lekötött bankbetét elhelyezése</t>
  </si>
  <si>
    <t>KÖTLSÉGVETÉSI KIADÁSOK</t>
  </si>
  <si>
    <t>Teljesítés                    %</t>
  </si>
  <si>
    <t>Tény 2016.12.31.</t>
  </si>
  <si>
    <t>Adatok forintban!</t>
  </si>
  <si>
    <t>a 6/2017.(V.29.)önkormányzati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</si>
</sst>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9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3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right" vertical="center" wrapText="1"/>
    </xf>
    <xf numFmtId="3" fontId="8" fillId="0" borderId="18" xfId="1" applyNumberFormat="1" applyFont="1" applyFill="1" applyBorder="1" applyAlignment="1">
      <alignment vertical="center" wrapText="1"/>
    </xf>
    <xf numFmtId="164" fontId="8" fillId="0" borderId="14" xfId="1" applyNumberFormat="1" applyFont="1" applyFill="1" applyBorder="1" applyAlignment="1">
      <alignment vertical="center" wrapText="1"/>
    </xf>
    <xf numFmtId="3" fontId="9" fillId="0" borderId="10" xfId="1" applyNumberFormat="1" applyFont="1" applyFill="1" applyBorder="1" applyAlignment="1">
      <alignment horizontal="right" vertical="center" wrapText="1"/>
    </xf>
    <xf numFmtId="3" fontId="9" fillId="0" borderId="20" xfId="1" applyNumberFormat="1" applyFont="1" applyFill="1" applyBorder="1" applyAlignment="1">
      <alignment vertical="center" wrapText="1"/>
    </xf>
    <xf numFmtId="164" fontId="9" fillId="0" borderId="11" xfId="1" applyNumberFormat="1" applyFont="1" applyFill="1" applyBorder="1" applyAlignment="1">
      <alignment vertical="center" wrapText="1"/>
    </xf>
    <xf numFmtId="3" fontId="9" fillId="0" borderId="5" xfId="1" applyNumberFormat="1" applyFont="1" applyFill="1" applyBorder="1" applyAlignment="1">
      <alignment horizontal="right" vertical="center" wrapText="1"/>
    </xf>
    <xf numFmtId="3" fontId="9" fillId="0" borderId="21" xfId="1" applyNumberFormat="1" applyFont="1" applyFill="1" applyBorder="1" applyAlignment="1">
      <alignment vertical="center" wrapText="1"/>
    </xf>
    <xf numFmtId="164" fontId="9" fillId="0" borderId="9" xfId="1" applyNumberFormat="1" applyFont="1" applyFill="1" applyBorder="1" applyAlignment="1">
      <alignment vertical="center" wrapText="1"/>
    </xf>
    <xf numFmtId="3" fontId="10" fillId="0" borderId="2" xfId="1" applyNumberFormat="1" applyFont="1" applyFill="1" applyBorder="1" applyAlignment="1">
      <alignment horizontal="right" vertical="center" wrapText="1"/>
    </xf>
    <xf numFmtId="3" fontId="10" fillId="0" borderId="18" xfId="1" applyNumberFormat="1" applyFont="1" applyFill="1" applyBorder="1" applyAlignment="1">
      <alignment vertical="center" wrapText="1"/>
    </xf>
    <xf numFmtId="164" fontId="10" fillId="0" borderId="14" xfId="1" applyNumberFormat="1" applyFont="1" applyFill="1" applyBorder="1" applyAlignment="1">
      <alignment vertical="center" wrapText="1"/>
    </xf>
    <xf numFmtId="3" fontId="8" fillId="0" borderId="3" xfId="1" applyNumberFormat="1" applyFont="1" applyFill="1" applyBorder="1" applyAlignment="1">
      <alignment horizontal="right" vertical="center" wrapText="1"/>
    </xf>
    <xf numFmtId="3" fontId="8" fillId="0" borderId="10" xfId="1" applyNumberFormat="1" applyFont="1" applyFill="1" applyBorder="1" applyAlignment="1">
      <alignment horizontal="right" vertical="center" wrapText="1"/>
    </xf>
    <xf numFmtId="3" fontId="8" fillId="0" borderId="20" xfId="1" applyNumberFormat="1" applyFont="1" applyFill="1" applyBorder="1" applyAlignment="1">
      <alignment vertical="center" wrapText="1"/>
    </xf>
    <xf numFmtId="164" fontId="8" fillId="0" borderId="11" xfId="1" applyNumberFormat="1" applyFont="1" applyFill="1" applyBorder="1" applyAlignment="1">
      <alignment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21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3" fontId="8" fillId="0" borderId="6" xfId="1" applyNumberFormat="1" applyFont="1" applyFill="1" applyBorder="1" applyAlignment="1">
      <alignment horizontal="right" vertical="center" wrapText="1"/>
    </xf>
    <xf numFmtId="3" fontId="8" fillId="0" borderId="5" xfId="1" applyNumberFormat="1" applyFont="1" applyFill="1" applyBorder="1" applyAlignment="1">
      <alignment horizontal="right" vertical="center" wrapText="1"/>
    </xf>
    <xf numFmtId="3" fontId="8" fillId="0" borderId="21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 wrapText="1"/>
    </xf>
    <xf numFmtId="3" fontId="2" fillId="0" borderId="18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vertical="center" wrapText="1"/>
    </xf>
    <xf numFmtId="164" fontId="2" fillId="0" borderId="15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3" fontId="3" fillId="0" borderId="16" xfId="0" applyNumberFormat="1" applyFont="1" applyBorder="1" applyAlignment="1">
      <alignment horizontal="right" vertical="center" wrapText="1"/>
    </xf>
    <xf numFmtId="3" fontId="3" fillId="0" borderId="22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3" fillId="0" borderId="1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3" fontId="2" fillId="0" borderId="16" xfId="0" applyNumberFormat="1" applyFont="1" applyBorder="1" applyAlignment="1">
      <alignment horizontal="right" vertical="center" wrapText="1"/>
    </xf>
    <xf numFmtId="3" fontId="2" fillId="0" borderId="22" xfId="0" applyNumberFormat="1" applyFont="1" applyBorder="1" applyAlignment="1">
      <alignment vertical="center" wrapText="1"/>
    </xf>
    <xf numFmtId="164" fontId="2" fillId="0" borderId="17" xfId="0" applyNumberFormat="1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18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vertical="center" wrapText="1"/>
    </xf>
    <xf numFmtId="164" fontId="3" fillId="0" borderId="15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vertical="center" wrapText="1"/>
    </xf>
    <xf numFmtId="164" fontId="5" fillId="0" borderId="14" xfId="0" applyNumberFormat="1" applyFont="1" applyBorder="1" applyAlignment="1">
      <alignment vertical="center" wrapText="1"/>
    </xf>
    <xf numFmtId="0" fontId="12" fillId="0" borderId="0" xfId="1" applyFont="1" applyFill="1" applyBorder="1" applyAlignment="1">
      <alignment vertical="center" wrapText="1"/>
    </xf>
    <xf numFmtId="3" fontId="4" fillId="0" borderId="0" xfId="1" applyNumberFormat="1" applyFont="1" applyFill="1" applyBorder="1" applyAlignment="1">
      <alignment vertical="center" wrapText="1"/>
    </xf>
    <xf numFmtId="3" fontId="8" fillId="0" borderId="0" xfId="1" applyNumberFormat="1" applyFont="1" applyFill="1" applyBorder="1" applyAlignment="1">
      <alignment vertical="center"/>
    </xf>
    <xf numFmtId="3" fontId="2" fillId="0" borderId="0" xfId="0" applyNumberFormat="1" applyFont="1" applyAlignment="1"/>
    <xf numFmtId="3" fontId="9" fillId="0" borderId="0" xfId="1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14" xfId="1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horizontal="right"/>
    </xf>
    <xf numFmtId="3" fontId="9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" fillId="0" borderId="5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3" fillId="0" borderId="9" xfId="2" applyFont="1" applyFill="1" applyBorder="1" applyAlignment="1">
      <alignment horizontal="left" vertical="center" wrapText="1"/>
    </xf>
    <xf numFmtId="0" fontId="3" fillId="0" borderId="16" xfId="2" applyFont="1" applyFill="1" applyBorder="1" applyAlignment="1">
      <alignment horizontal="left" vertical="center" wrapText="1"/>
    </xf>
    <xf numFmtId="0" fontId="3" fillId="0" borderId="17" xfId="2" applyFont="1" applyFill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2" applyFont="1" applyFill="1" applyBorder="1" applyAlignment="1">
      <alignment horizontal="left" vertical="center" wrapText="1"/>
    </xf>
    <xf numFmtId="0" fontId="2" fillId="0" borderId="11" xfId="2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10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8" xfId="0" applyBorder="1" applyAlignment="1">
      <alignment horizontal="right"/>
    </xf>
    <xf numFmtId="0" fontId="11" fillId="0" borderId="2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14" xfId="1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2" applyFont="1" applyFill="1" applyBorder="1" applyAlignment="1">
      <alignment horizontal="left" vertical="center" wrapText="1"/>
    </xf>
    <xf numFmtId="0" fontId="3" fillId="0" borderId="11" xfId="2" applyFont="1" applyFill="1" applyBorder="1" applyAlignment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zoomScaleNormal="100" workbookViewId="0">
      <selection activeCell="Q18" sqref="Q18"/>
    </sheetView>
  </sheetViews>
  <sheetFormatPr defaultRowHeight="12.75" x14ac:dyDescent="0.2"/>
  <cols>
    <col min="1" max="1" width="18.140625" customWidth="1"/>
    <col min="2" max="2" width="26.5703125" customWidth="1"/>
    <col min="3" max="3" width="16" customWidth="1"/>
    <col min="4" max="4" width="16.5703125" customWidth="1"/>
    <col min="5" max="5" width="15.42578125" customWidth="1"/>
    <col min="6" max="6" width="11" customWidth="1"/>
  </cols>
  <sheetData>
    <row r="1" spans="1:9" x14ac:dyDescent="0.2">
      <c r="A1" s="106" t="s">
        <v>34</v>
      </c>
      <c r="B1" s="106"/>
      <c r="C1" s="106"/>
      <c r="D1" s="106"/>
      <c r="E1" s="106"/>
      <c r="F1" s="106"/>
    </row>
    <row r="2" spans="1:9" x14ac:dyDescent="0.2">
      <c r="A2" s="10"/>
      <c r="B2" s="10"/>
      <c r="C2" s="10"/>
      <c r="D2" s="10"/>
      <c r="E2" s="10"/>
      <c r="F2" s="10"/>
    </row>
    <row r="3" spans="1:9" ht="28.5" customHeight="1" x14ac:dyDescent="0.2">
      <c r="A3" s="111" t="s">
        <v>43</v>
      </c>
      <c r="B3" s="111"/>
      <c r="C3" s="111"/>
      <c r="D3" s="111"/>
      <c r="E3" s="111"/>
      <c r="F3" s="111"/>
      <c r="G3" s="7"/>
      <c r="H3" s="7"/>
      <c r="I3" s="7"/>
    </row>
    <row r="4" spans="1:9" ht="12.75" customHeight="1" x14ac:dyDescent="0.2">
      <c r="A4" s="6"/>
      <c r="B4" s="6"/>
      <c r="C4" s="6"/>
      <c r="D4" s="6"/>
      <c r="E4" s="6"/>
      <c r="F4" s="6"/>
      <c r="G4" s="7"/>
      <c r="H4" s="7"/>
      <c r="I4" s="7"/>
    </row>
    <row r="5" spans="1:9" ht="15.75" x14ac:dyDescent="0.25">
      <c r="A5" s="86" t="s">
        <v>9</v>
      </c>
      <c r="B5" s="86"/>
      <c r="C5" s="86"/>
      <c r="D5" s="86"/>
      <c r="E5" s="86"/>
      <c r="F5" s="86"/>
    </row>
    <row r="6" spans="1:9" ht="15.75" x14ac:dyDescent="0.25">
      <c r="A6" s="9"/>
      <c r="B6" s="9"/>
      <c r="C6" s="9"/>
      <c r="D6" s="9"/>
      <c r="E6" s="9"/>
      <c r="F6" s="9"/>
    </row>
    <row r="7" spans="1:9" ht="13.5" thickBot="1" x14ac:dyDescent="0.25">
      <c r="E7" s="112" t="s">
        <v>42</v>
      </c>
      <c r="F7" s="112"/>
      <c r="G7" s="1"/>
      <c r="H7" s="1"/>
    </row>
    <row r="8" spans="1:9" ht="27.75" customHeight="1" thickTop="1" thickBot="1" x14ac:dyDescent="0.25">
      <c r="A8" s="113" t="s">
        <v>4</v>
      </c>
      <c r="B8" s="114"/>
      <c r="C8" s="11" t="s">
        <v>24</v>
      </c>
      <c r="D8" s="12" t="s">
        <v>25</v>
      </c>
      <c r="E8" s="13" t="s">
        <v>41</v>
      </c>
      <c r="F8" s="14" t="s">
        <v>40</v>
      </c>
    </row>
    <row r="9" spans="1:9" s="42" customFormat="1" ht="14.25" thickTop="1" thickBot="1" x14ac:dyDescent="0.25">
      <c r="A9" s="104" t="s">
        <v>0</v>
      </c>
      <c r="B9" s="105"/>
      <c r="C9" s="15">
        <f>SUM(C10:C13)</f>
        <v>288554981</v>
      </c>
      <c r="D9" s="15">
        <f>SUM(D10:D13)</f>
        <v>299925019</v>
      </c>
      <c r="E9" s="16">
        <f>SUM(E10:E13)</f>
        <v>304664335</v>
      </c>
      <c r="F9" s="17">
        <f>E9/D9</f>
        <v>1.0158016694165817</v>
      </c>
    </row>
    <row r="10" spans="1:9" s="42" customFormat="1" ht="25.5" customHeight="1" thickTop="1" x14ac:dyDescent="0.2">
      <c r="A10" s="127" t="s">
        <v>10</v>
      </c>
      <c r="B10" s="128"/>
      <c r="C10" s="18">
        <v>190574981</v>
      </c>
      <c r="D10" s="18">
        <v>195312019</v>
      </c>
      <c r="E10" s="19">
        <v>181654944</v>
      </c>
      <c r="F10" s="20">
        <f t="shared" ref="F10:F26" si="0">E10/D10</f>
        <v>0.93007560379579102</v>
      </c>
    </row>
    <row r="11" spans="1:9" s="42" customFormat="1" x14ac:dyDescent="0.2">
      <c r="A11" s="89" t="s">
        <v>11</v>
      </c>
      <c r="B11" s="90"/>
      <c r="C11" s="43">
        <v>96225000</v>
      </c>
      <c r="D11" s="43">
        <v>102858000</v>
      </c>
      <c r="E11" s="44">
        <v>114870253</v>
      </c>
      <c r="F11" s="45">
        <f t="shared" si="0"/>
        <v>1.1167848198487236</v>
      </c>
    </row>
    <row r="12" spans="1:9" s="42" customFormat="1" x14ac:dyDescent="0.2">
      <c r="A12" s="89" t="s">
        <v>12</v>
      </c>
      <c r="B12" s="90"/>
      <c r="C12" s="43">
        <v>1605000</v>
      </c>
      <c r="D12" s="43">
        <v>1605000</v>
      </c>
      <c r="E12" s="44">
        <v>7405238</v>
      </c>
      <c r="F12" s="45">
        <f t="shared" si="0"/>
        <v>4.6138554517133956</v>
      </c>
    </row>
    <row r="13" spans="1:9" s="42" customFormat="1" ht="13.5" thickBot="1" x14ac:dyDescent="0.25">
      <c r="A13" s="91" t="s">
        <v>13</v>
      </c>
      <c r="B13" s="92"/>
      <c r="C13" s="46">
        <v>150000</v>
      </c>
      <c r="D13" s="46">
        <v>150000</v>
      </c>
      <c r="E13" s="47">
        <v>733900</v>
      </c>
      <c r="F13" s="45">
        <f t="shared" si="0"/>
        <v>4.8926666666666669</v>
      </c>
    </row>
    <row r="14" spans="1:9" s="42" customFormat="1" ht="14.25" thickTop="1" thickBot="1" x14ac:dyDescent="0.25">
      <c r="A14" s="104" t="s">
        <v>1</v>
      </c>
      <c r="B14" s="105"/>
      <c r="C14" s="15">
        <f>SUM(C15:C17)</f>
        <v>2100000</v>
      </c>
      <c r="D14" s="15">
        <f>SUM(D15:D17)</f>
        <v>10029962</v>
      </c>
      <c r="E14" s="16">
        <f>SUM(E15:E17)</f>
        <v>10175365</v>
      </c>
      <c r="F14" s="17">
        <f t="shared" si="0"/>
        <v>1.0144968644946013</v>
      </c>
    </row>
    <row r="15" spans="1:9" s="42" customFormat="1" ht="26.25" customHeight="1" thickTop="1" x14ac:dyDescent="0.2">
      <c r="A15" s="107" t="s">
        <v>14</v>
      </c>
      <c r="B15" s="108"/>
      <c r="C15" s="18">
        <v>1900000</v>
      </c>
      <c r="D15" s="18">
        <v>2519000</v>
      </c>
      <c r="E15" s="19">
        <v>2517915</v>
      </c>
      <c r="F15" s="20">
        <f t="shared" si="0"/>
        <v>0.99956927352123859</v>
      </c>
    </row>
    <row r="16" spans="1:9" s="42" customFormat="1" x14ac:dyDescent="0.2">
      <c r="A16" s="109" t="s">
        <v>15</v>
      </c>
      <c r="B16" s="110"/>
      <c r="C16" s="21">
        <v>0</v>
      </c>
      <c r="D16" s="21">
        <v>7310962</v>
      </c>
      <c r="E16" s="22">
        <v>7310350</v>
      </c>
      <c r="F16" s="23">
        <f t="shared" si="0"/>
        <v>0.99991629008603788</v>
      </c>
    </row>
    <row r="17" spans="1:6" s="42" customFormat="1" ht="13.5" thickBot="1" x14ac:dyDescent="0.25">
      <c r="A17" s="91" t="s">
        <v>16</v>
      </c>
      <c r="B17" s="92"/>
      <c r="C17" s="46">
        <v>200000</v>
      </c>
      <c r="D17" s="46">
        <v>200000</v>
      </c>
      <c r="E17" s="47">
        <v>347100</v>
      </c>
      <c r="F17" s="48">
        <f t="shared" si="0"/>
        <v>1.7355</v>
      </c>
    </row>
    <row r="18" spans="1:6" s="49" customFormat="1" ht="19.5" customHeight="1" thickTop="1" thickBot="1" x14ac:dyDescent="0.25">
      <c r="A18" s="82" t="s">
        <v>30</v>
      </c>
      <c r="B18" s="83"/>
      <c r="C18" s="24">
        <f>C9+C14</f>
        <v>290654981</v>
      </c>
      <c r="D18" s="24">
        <f>D9+D14</f>
        <v>309954981</v>
      </c>
      <c r="E18" s="25">
        <f>E9+E14</f>
        <v>314839700</v>
      </c>
      <c r="F18" s="26">
        <f t="shared" si="0"/>
        <v>1.0157594466920343</v>
      </c>
    </row>
    <row r="19" spans="1:6" s="42" customFormat="1" ht="17.25" customHeight="1" thickTop="1" thickBot="1" x14ac:dyDescent="0.25">
      <c r="A19" s="121" t="s">
        <v>28</v>
      </c>
      <c r="B19" s="122"/>
      <c r="C19" s="15">
        <f>SUM(C20:C21,C24,C25)</f>
        <v>116150019</v>
      </c>
      <c r="D19" s="15">
        <f>SUM(D20:D21,D25,D24)</f>
        <v>130979019</v>
      </c>
      <c r="E19" s="16">
        <f>SUM(E20:E21,E25,E24)</f>
        <v>75866312</v>
      </c>
      <c r="F19" s="17">
        <f t="shared" si="0"/>
        <v>0.57922492151204763</v>
      </c>
    </row>
    <row r="20" spans="1:6" s="42" customFormat="1" ht="16.5" customHeight="1" thickTop="1" x14ac:dyDescent="0.2">
      <c r="A20" s="117" t="s">
        <v>29</v>
      </c>
      <c r="B20" s="118"/>
      <c r="C20" s="27">
        <v>100000000</v>
      </c>
      <c r="D20" s="28">
        <v>100000000</v>
      </c>
      <c r="E20" s="29">
        <v>39000013</v>
      </c>
      <c r="F20" s="30">
        <f t="shared" si="0"/>
        <v>0.39000013</v>
      </c>
    </row>
    <row r="21" spans="1:6" s="42" customFormat="1" x14ac:dyDescent="0.2">
      <c r="A21" s="87" t="s">
        <v>17</v>
      </c>
      <c r="B21" s="88"/>
      <c r="C21" s="31">
        <f>SUM(C22:C23)</f>
        <v>11646000</v>
      </c>
      <c r="D21" s="31">
        <f>SUM(D22:D23)</f>
        <v>26475000</v>
      </c>
      <c r="E21" s="32">
        <f>SUM(E22:E23)</f>
        <v>32079966</v>
      </c>
      <c r="F21" s="33">
        <f t="shared" si="0"/>
        <v>1.2117078753541077</v>
      </c>
    </row>
    <row r="22" spans="1:6" s="42" customFormat="1" x14ac:dyDescent="0.2">
      <c r="A22" s="109" t="s">
        <v>36</v>
      </c>
      <c r="B22" s="110"/>
      <c r="C22" s="50">
        <v>11646000</v>
      </c>
      <c r="D22" s="43">
        <v>26475000</v>
      </c>
      <c r="E22" s="44">
        <v>32079966</v>
      </c>
      <c r="F22" s="45">
        <f t="shared" si="0"/>
        <v>1.2117078753541077</v>
      </c>
    </row>
    <row r="23" spans="1:6" s="42" customFormat="1" x14ac:dyDescent="0.2">
      <c r="A23" s="109" t="s">
        <v>37</v>
      </c>
      <c r="B23" s="110"/>
      <c r="C23" s="43"/>
      <c r="D23" s="43"/>
      <c r="E23" s="44"/>
      <c r="F23" s="45"/>
    </row>
    <row r="24" spans="1:6" s="51" customFormat="1" x14ac:dyDescent="0.2">
      <c r="A24" s="98" t="s">
        <v>33</v>
      </c>
      <c r="B24" s="99"/>
      <c r="C24" s="31">
        <v>4504019</v>
      </c>
      <c r="D24" s="31">
        <v>4504019</v>
      </c>
      <c r="E24" s="32">
        <v>4786333</v>
      </c>
      <c r="F24" s="33">
        <f t="shared" si="0"/>
        <v>1.0626804638257521</v>
      </c>
    </row>
    <row r="25" spans="1:6" s="51" customFormat="1" ht="13.5" thickBot="1" x14ac:dyDescent="0.25">
      <c r="A25" s="119" t="s">
        <v>32</v>
      </c>
      <c r="B25" s="120"/>
      <c r="C25" s="39"/>
      <c r="D25" s="52"/>
      <c r="E25" s="53"/>
      <c r="F25" s="54"/>
    </row>
    <row r="26" spans="1:6" s="55" customFormat="1" ht="17.25" thickTop="1" thickBot="1" x14ac:dyDescent="0.25">
      <c r="A26" s="82" t="s">
        <v>2</v>
      </c>
      <c r="B26" s="83"/>
      <c r="C26" s="24">
        <f>C18+C19</f>
        <v>406805000</v>
      </c>
      <c r="D26" s="24">
        <f>D18+D19</f>
        <v>440934000</v>
      </c>
      <c r="E26" s="25">
        <f>E18+E19</f>
        <v>390706012</v>
      </c>
      <c r="F26" s="26">
        <f t="shared" si="0"/>
        <v>0.88608728743984355</v>
      </c>
    </row>
    <row r="27" spans="1:6" s="49" customFormat="1" ht="30.75" customHeight="1" thickTop="1" thickBot="1" x14ac:dyDescent="0.25">
      <c r="A27" s="115" t="s">
        <v>5</v>
      </c>
      <c r="B27" s="116"/>
      <c r="C27" s="11" t="s">
        <v>24</v>
      </c>
      <c r="D27" s="12" t="s">
        <v>25</v>
      </c>
      <c r="E27" s="13" t="s">
        <v>35</v>
      </c>
      <c r="F27" s="14" t="s">
        <v>40</v>
      </c>
    </row>
    <row r="28" spans="1:6" s="42" customFormat="1" ht="14.25" thickTop="1" thickBot="1" x14ac:dyDescent="0.25">
      <c r="A28" s="104" t="s">
        <v>0</v>
      </c>
      <c r="B28" s="105"/>
      <c r="C28" s="15">
        <f>SUM(C29:C33)</f>
        <v>287506000</v>
      </c>
      <c r="D28" s="15">
        <f>SUM(D29:D33)</f>
        <v>311783000</v>
      </c>
      <c r="E28" s="16">
        <f>SUM(E29:E33)</f>
        <v>269220303</v>
      </c>
      <c r="F28" s="17">
        <f t="shared" ref="F28:F46" si="1">E28/D28</f>
        <v>0.86348615222767122</v>
      </c>
    </row>
    <row r="29" spans="1:6" s="42" customFormat="1" ht="13.5" thickTop="1" x14ac:dyDescent="0.2">
      <c r="A29" s="127" t="s">
        <v>3</v>
      </c>
      <c r="B29" s="128"/>
      <c r="C29" s="56">
        <v>88575000</v>
      </c>
      <c r="D29" s="57">
        <v>87775000</v>
      </c>
      <c r="E29" s="58">
        <v>85277592</v>
      </c>
      <c r="F29" s="59">
        <f t="shared" si="1"/>
        <v>0.97154761606379947</v>
      </c>
    </row>
    <row r="30" spans="1:6" s="42" customFormat="1" ht="25.5" customHeight="1" x14ac:dyDescent="0.2">
      <c r="A30" s="89" t="s">
        <v>18</v>
      </c>
      <c r="B30" s="90"/>
      <c r="C30" s="43">
        <v>21474000</v>
      </c>
      <c r="D30" s="43">
        <v>22195000</v>
      </c>
      <c r="E30" s="44">
        <v>19779789</v>
      </c>
      <c r="F30" s="45">
        <f t="shared" si="1"/>
        <v>0.89118220319891872</v>
      </c>
    </row>
    <row r="31" spans="1:6" s="42" customFormat="1" x14ac:dyDescent="0.2">
      <c r="A31" s="89" t="s">
        <v>6</v>
      </c>
      <c r="B31" s="90"/>
      <c r="C31" s="43">
        <v>47522000</v>
      </c>
      <c r="D31" s="43">
        <v>57458000</v>
      </c>
      <c r="E31" s="44">
        <v>50462921</v>
      </c>
      <c r="F31" s="45">
        <f t="shared" si="1"/>
        <v>0.87825752723728634</v>
      </c>
    </row>
    <row r="32" spans="1:6" s="42" customFormat="1" x14ac:dyDescent="0.2">
      <c r="A32" s="89" t="s">
        <v>7</v>
      </c>
      <c r="B32" s="90"/>
      <c r="C32" s="60">
        <v>5630000</v>
      </c>
      <c r="D32" s="43">
        <v>6130000</v>
      </c>
      <c r="E32" s="44">
        <v>5809943</v>
      </c>
      <c r="F32" s="45">
        <f t="shared" si="1"/>
        <v>0.94778841761827082</v>
      </c>
    </row>
    <row r="33" spans="1:6" s="42" customFormat="1" ht="13.5" thickBot="1" x14ac:dyDescent="0.25">
      <c r="A33" s="91" t="s">
        <v>19</v>
      </c>
      <c r="B33" s="92"/>
      <c r="C33" s="60">
        <v>124305000</v>
      </c>
      <c r="D33" s="46">
        <v>138225000</v>
      </c>
      <c r="E33" s="47">
        <v>107890058</v>
      </c>
      <c r="F33" s="48">
        <f t="shared" si="1"/>
        <v>0.78053939591246158</v>
      </c>
    </row>
    <row r="34" spans="1:6" s="42" customFormat="1" ht="14.25" thickTop="1" thickBot="1" x14ac:dyDescent="0.25">
      <c r="A34" s="104" t="s">
        <v>1</v>
      </c>
      <c r="B34" s="105"/>
      <c r="C34" s="15">
        <f>C35+C38</f>
        <v>47295000</v>
      </c>
      <c r="D34" s="15">
        <f>D35+D38</f>
        <v>57147000</v>
      </c>
      <c r="E34" s="16">
        <f>E35+E38</f>
        <v>52119429</v>
      </c>
      <c r="F34" s="17">
        <f t="shared" si="1"/>
        <v>0.91202388576828175</v>
      </c>
    </row>
    <row r="35" spans="1:6" s="51" customFormat="1" ht="13.5" thickTop="1" x14ac:dyDescent="0.2">
      <c r="A35" s="100" t="s">
        <v>20</v>
      </c>
      <c r="B35" s="101"/>
      <c r="C35" s="34">
        <f>SUM(C36:C37)</f>
        <v>45130000</v>
      </c>
      <c r="D35" s="28">
        <f>SUM(D36:D37)</f>
        <v>54308000</v>
      </c>
      <c r="E35" s="29">
        <f>SUM(E36:E37)</f>
        <v>49873343</v>
      </c>
      <c r="F35" s="30">
        <f t="shared" si="1"/>
        <v>0.91834247256389478</v>
      </c>
    </row>
    <row r="36" spans="1:6" s="42" customFormat="1" x14ac:dyDescent="0.2">
      <c r="A36" s="89" t="s">
        <v>21</v>
      </c>
      <c r="B36" s="90"/>
      <c r="C36" s="60">
        <v>43130000</v>
      </c>
      <c r="D36" s="43">
        <v>43749000</v>
      </c>
      <c r="E36" s="44">
        <v>39314665</v>
      </c>
      <c r="F36" s="45">
        <f t="shared" si="1"/>
        <v>0.89864145466182088</v>
      </c>
    </row>
    <row r="37" spans="1:6" s="42" customFormat="1" x14ac:dyDescent="0.2">
      <c r="A37" s="125" t="s">
        <v>22</v>
      </c>
      <c r="B37" s="126"/>
      <c r="C37" s="60">
        <v>2000000</v>
      </c>
      <c r="D37" s="43">
        <v>10559000</v>
      </c>
      <c r="E37" s="44">
        <v>10558678</v>
      </c>
      <c r="F37" s="45">
        <f t="shared" si="1"/>
        <v>0.99996950468794399</v>
      </c>
    </row>
    <row r="38" spans="1:6" s="51" customFormat="1" x14ac:dyDescent="0.2">
      <c r="A38" s="102" t="s">
        <v>23</v>
      </c>
      <c r="B38" s="103"/>
      <c r="C38" s="35">
        <f>SUM(C39:C40)</f>
        <v>2165000</v>
      </c>
      <c r="D38" s="35">
        <f>SUM(D39:D40)</f>
        <v>2839000</v>
      </c>
      <c r="E38" s="36">
        <f>SUM(E39:E40)</f>
        <v>2246086</v>
      </c>
      <c r="F38" s="37">
        <f t="shared" si="1"/>
        <v>0.79115392743923918</v>
      </c>
    </row>
    <row r="39" spans="1:6" s="42" customFormat="1" x14ac:dyDescent="0.2">
      <c r="A39" s="94" t="s">
        <v>21</v>
      </c>
      <c r="B39" s="95"/>
      <c r="C39" s="60">
        <v>2165000</v>
      </c>
      <c r="D39" s="43">
        <v>2839000</v>
      </c>
      <c r="E39" s="44">
        <v>2246086</v>
      </c>
      <c r="F39" s="45">
        <f t="shared" si="1"/>
        <v>0.79115392743923918</v>
      </c>
    </row>
    <row r="40" spans="1:6" s="42" customFormat="1" ht="13.5" thickBot="1" x14ac:dyDescent="0.25">
      <c r="A40" s="96" t="s">
        <v>22</v>
      </c>
      <c r="B40" s="97"/>
      <c r="C40" s="61"/>
      <c r="D40" s="46"/>
      <c r="E40" s="47"/>
      <c r="F40" s="48"/>
    </row>
    <row r="41" spans="1:6" s="49" customFormat="1" ht="17.25" thickTop="1" thickBot="1" x14ac:dyDescent="0.25">
      <c r="A41" s="82" t="s">
        <v>39</v>
      </c>
      <c r="B41" s="83"/>
      <c r="C41" s="38">
        <f>C28+C34</f>
        <v>334801000</v>
      </c>
      <c r="D41" s="39">
        <f t="shared" ref="D41:E41" si="2">D28+D34</f>
        <v>368930000</v>
      </c>
      <c r="E41" s="40">
        <f t="shared" si="2"/>
        <v>321339732</v>
      </c>
      <c r="F41" s="41">
        <f t="shared" si="1"/>
        <v>0.87100461334128421</v>
      </c>
    </row>
    <row r="42" spans="1:6" s="51" customFormat="1" ht="14.25" thickTop="1" thickBot="1" x14ac:dyDescent="0.25">
      <c r="A42" s="78" t="s">
        <v>26</v>
      </c>
      <c r="B42" s="79"/>
      <c r="C42" s="62">
        <f>SUM(C43:C44)</f>
        <v>72004000</v>
      </c>
      <c r="D42" s="62">
        <f>SUM(D43:D44)</f>
        <v>72004000</v>
      </c>
      <c r="E42" s="63">
        <f>SUM(E43:E45)</f>
        <v>34503546</v>
      </c>
      <c r="F42" s="64">
        <f t="shared" si="1"/>
        <v>0.47918929503916446</v>
      </c>
    </row>
    <row r="43" spans="1:6" s="51" customFormat="1" ht="13.5" thickTop="1" x14ac:dyDescent="0.2">
      <c r="A43" s="123" t="s">
        <v>31</v>
      </c>
      <c r="B43" s="124"/>
      <c r="C43" s="65">
        <v>67500000</v>
      </c>
      <c r="D43" s="57">
        <v>67500454</v>
      </c>
      <c r="E43" s="58">
        <v>30000000</v>
      </c>
      <c r="F43" s="59">
        <f t="shared" si="1"/>
        <v>0.44444145516413858</v>
      </c>
    </row>
    <row r="44" spans="1:6" s="51" customFormat="1" x14ac:dyDescent="0.2">
      <c r="A44" s="94" t="s">
        <v>27</v>
      </c>
      <c r="B44" s="95"/>
      <c r="C44" s="60">
        <v>4504000</v>
      </c>
      <c r="D44" s="43">
        <v>4503546</v>
      </c>
      <c r="E44" s="44">
        <v>4503546</v>
      </c>
      <c r="F44" s="45">
        <f t="shared" si="1"/>
        <v>1</v>
      </c>
    </row>
    <row r="45" spans="1:6" s="51" customFormat="1" ht="13.5" thickBot="1" x14ac:dyDescent="0.25">
      <c r="A45" s="80" t="s">
        <v>38</v>
      </c>
      <c r="B45" s="81"/>
      <c r="C45" s="66"/>
      <c r="D45" s="67"/>
      <c r="E45" s="68"/>
      <c r="F45" s="69"/>
    </row>
    <row r="46" spans="1:6" s="55" customFormat="1" ht="17.25" thickTop="1" thickBot="1" x14ac:dyDescent="0.25">
      <c r="A46" s="82" t="s">
        <v>8</v>
      </c>
      <c r="B46" s="83"/>
      <c r="C46" s="70">
        <f>SUM(C28,C34,C43,C44)</f>
        <v>406805000</v>
      </c>
      <c r="D46" s="70">
        <f>SUM(D28,D34,D43,D44)</f>
        <v>440934000</v>
      </c>
      <c r="E46" s="71">
        <f>SUM(E28,E34,E43,E44,E45)</f>
        <v>355843278</v>
      </c>
      <c r="F46" s="72">
        <f t="shared" si="1"/>
        <v>0.80702163589108578</v>
      </c>
    </row>
    <row r="47" spans="1:6" s="49" customFormat="1" ht="18.75" thickTop="1" x14ac:dyDescent="0.2">
      <c r="A47" s="73"/>
      <c r="B47" s="74"/>
      <c r="C47" s="77"/>
      <c r="D47" s="77"/>
      <c r="E47" s="93"/>
      <c r="F47" s="93"/>
    </row>
    <row r="48" spans="1:6" x14ac:dyDescent="0.2">
      <c r="A48" s="2"/>
      <c r="B48" s="3"/>
      <c r="C48" s="85"/>
      <c r="D48" s="85"/>
      <c r="E48" s="84"/>
      <c r="F48" s="84"/>
    </row>
    <row r="49" spans="1:6" x14ac:dyDescent="0.2">
      <c r="A49" s="2"/>
      <c r="B49" s="3"/>
      <c r="C49" s="85"/>
      <c r="D49" s="85"/>
      <c r="E49" s="84"/>
      <c r="F49" s="84"/>
    </row>
    <row r="50" spans="1:6" ht="18" x14ac:dyDescent="0.25">
      <c r="A50" s="4"/>
      <c r="B50" s="5"/>
      <c r="C50" s="75"/>
      <c r="D50" s="75"/>
      <c r="E50" s="76"/>
      <c r="F50" s="76"/>
    </row>
    <row r="51" spans="1:6" x14ac:dyDescent="0.2">
      <c r="A51" s="2"/>
      <c r="B51" s="3"/>
      <c r="C51" s="8"/>
      <c r="D51" s="8"/>
      <c r="E51" s="8"/>
      <c r="F51" s="8"/>
    </row>
    <row r="52" spans="1:6" x14ac:dyDescent="0.2">
      <c r="A52" s="2"/>
      <c r="B52" s="3"/>
      <c r="C52" s="8"/>
      <c r="D52" s="8"/>
      <c r="E52" s="8"/>
      <c r="F52" s="8"/>
    </row>
  </sheetData>
  <mergeCells count="49">
    <mergeCell ref="A34:B34"/>
    <mergeCell ref="A46:B46"/>
    <mergeCell ref="A14:B14"/>
    <mergeCell ref="A17:B17"/>
    <mergeCell ref="A26:B26"/>
    <mergeCell ref="A28:B28"/>
    <mergeCell ref="A29:B29"/>
    <mergeCell ref="A10:B10"/>
    <mergeCell ref="A11:B11"/>
    <mergeCell ref="A12:B12"/>
    <mergeCell ref="A13:B13"/>
    <mergeCell ref="A31:B31"/>
    <mergeCell ref="A1:F1"/>
    <mergeCell ref="A15:B15"/>
    <mergeCell ref="A16:B16"/>
    <mergeCell ref="A3:F3"/>
    <mergeCell ref="A44:B44"/>
    <mergeCell ref="E7:F7"/>
    <mergeCell ref="A8:B8"/>
    <mergeCell ref="A27:B27"/>
    <mergeCell ref="A18:B18"/>
    <mergeCell ref="A20:B20"/>
    <mergeCell ref="A25:B25"/>
    <mergeCell ref="A22:B22"/>
    <mergeCell ref="A23:B23"/>
    <mergeCell ref="A19:B19"/>
    <mergeCell ref="A43:B43"/>
    <mergeCell ref="A37:B37"/>
    <mergeCell ref="C49:D49"/>
    <mergeCell ref="A5:F5"/>
    <mergeCell ref="E49:F49"/>
    <mergeCell ref="C48:D48"/>
    <mergeCell ref="A21:B21"/>
    <mergeCell ref="A32:B32"/>
    <mergeCell ref="A33:B33"/>
    <mergeCell ref="A30:B30"/>
    <mergeCell ref="E47:F47"/>
    <mergeCell ref="A36:B36"/>
    <mergeCell ref="A39:B39"/>
    <mergeCell ref="A40:B40"/>
    <mergeCell ref="A24:B24"/>
    <mergeCell ref="A35:B35"/>
    <mergeCell ref="A38:B38"/>
    <mergeCell ref="A9:B9"/>
    <mergeCell ref="C47:D47"/>
    <mergeCell ref="A42:B42"/>
    <mergeCell ref="A45:B45"/>
    <mergeCell ref="A41:B41"/>
    <mergeCell ref="E48:F48"/>
  </mergeCells>
  <phoneticPr fontId="1" type="noConversion"/>
  <pageMargins left="0.70866141732283472" right="0.5118110236220472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2017-05-23T06:27:23Z</cp:lastPrinted>
  <dcterms:created xsi:type="dcterms:W3CDTF">2006-01-17T11:47:21Z</dcterms:created>
  <dcterms:modified xsi:type="dcterms:W3CDTF">2017-05-29T20:43:26Z</dcterms:modified>
</cp:coreProperties>
</file>