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15" windowWidth="12120" windowHeight="8640" activeTab="2"/>
  </bookViews>
  <sheets>
    <sheet name="összes" sheetId="7" r:id="rId1"/>
    <sheet name="önkorm" sheetId="8" r:id="rId2"/>
    <sheet name="közös" sheetId="9" r:id="rId3"/>
  </sheets>
  <calcPr calcId="125725"/>
</workbook>
</file>

<file path=xl/calcChain.xml><?xml version="1.0" encoding="utf-8"?>
<calcChain xmlns="http://schemas.openxmlformats.org/spreadsheetml/2006/main">
  <c r="I34" i="9"/>
  <c r="I31"/>
  <c r="I30"/>
  <c r="I29"/>
  <c r="I28"/>
  <c r="I27"/>
  <c r="I26"/>
  <c r="H25"/>
  <c r="H36" s="1"/>
  <c r="H40" s="1"/>
  <c r="G25"/>
  <c r="G36" s="1"/>
  <c r="H16"/>
  <c r="G16"/>
  <c r="I15"/>
  <c r="I14"/>
  <c r="I11"/>
  <c r="I10"/>
  <c r="I9"/>
  <c r="I8"/>
  <c r="H7"/>
  <c r="H13" s="1"/>
  <c r="G7"/>
  <c r="I7" s="1"/>
  <c r="I16" l="1"/>
  <c r="H19"/>
  <c r="G13"/>
  <c r="G19" s="1"/>
  <c r="I19" s="1"/>
  <c r="I36"/>
  <c r="I40" s="1"/>
  <c r="G40"/>
  <c r="I13"/>
  <c r="I25"/>
  <c r="I96" i="8" l="1"/>
  <c r="I91"/>
  <c r="I90"/>
  <c r="I87"/>
  <c r="I86"/>
  <c r="I85"/>
  <c r="I84"/>
  <c r="I83"/>
  <c r="H82"/>
  <c r="G82"/>
  <c r="I80"/>
  <c r="I79"/>
  <c r="I78"/>
  <c r="I77"/>
  <c r="I76"/>
  <c r="I75"/>
  <c r="I74"/>
  <c r="I73"/>
  <c r="I72"/>
  <c r="H71"/>
  <c r="G71"/>
  <c r="I50"/>
  <c r="H49"/>
  <c r="G49"/>
  <c r="I48"/>
  <c r="I47"/>
  <c r="I46"/>
  <c r="I42"/>
  <c r="I41"/>
  <c r="I40"/>
  <c r="I39"/>
  <c r="I38"/>
  <c r="I37"/>
  <c r="I36"/>
  <c r="I35"/>
  <c r="H34"/>
  <c r="G34"/>
  <c r="I30"/>
  <c r="I29"/>
  <c r="I28"/>
  <c r="I27"/>
  <c r="I26"/>
  <c r="I25"/>
  <c r="I24"/>
  <c r="I23"/>
  <c r="I22"/>
  <c r="H21"/>
  <c r="G21"/>
  <c r="I21" s="1"/>
  <c r="I20"/>
  <c r="I19"/>
  <c r="G18"/>
  <c r="I18" s="1"/>
  <c r="I17"/>
  <c r="G16"/>
  <c r="I16" s="1"/>
  <c r="I15"/>
  <c r="I14"/>
  <c r="I13"/>
  <c r="I12"/>
  <c r="I11"/>
  <c r="I10"/>
  <c r="I9"/>
  <c r="H8"/>
  <c r="G8"/>
  <c r="G7" s="1"/>
  <c r="H7"/>
  <c r="H45" s="1"/>
  <c r="G77" i="7"/>
  <c r="I51"/>
  <c r="H52"/>
  <c r="G52"/>
  <c r="H10"/>
  <c r="I67"/>
  <c r="I68"/>
  <c r="I69"/>
  <c r="I70"/>
  <c r="I71"/>
  <c r="I72"/>
  <c r="I73"/>
  <c r="I74"/>
  <c r="I75"/>
  <c r="I78"/>
  <c r="I79"/>
  <c r="I80"/>
  <c r="I81"/>
  <c r="I82"/>
  <c r="I84"/>
  <c r="I85"/>
  <c r="I86"/>
  <c r="I91"/>
  <c r="I11"/>
  <c r="I12"/>
  <c r="I13"/>
  <c r="I14"/>
  <c r="I15"/>
  <c r="I16"/>
  <c r="I17"/>
  <c r="I19"/>
  <c r="I21"/>
  <c r="I22"/>
  <c r="I24"/>
  <c r="I25"/>
  <c r="I26"/>
  <c r="I27"/>
  <c r="I28"/>
  <c r="I29"/>
  <c r="I30"/>
  <c r="I31"/>
  <c r="I32"/>
  <c r="I37"/>
  <c r="I38"/>
  <c r="I39"/>
  <c r="I40"/>
  <c r="I41"/>
  <c r="I42"/>
  <c r="I43"/>
  <c r="I44"/>
  <c r="I49"/>
  <c r="I50"/>
  <c r="H94" i="8" l="1"/>
  <c r="H99" s="1"/>
  <c r="I82"/>
  <c r="G94"/>
  <c r="I94" s="1"/>
  <c r="I34"/>
  <c r="I7"/>
  <c r="G45"/>
  <c r="I45" s="1"/>
  <c r="G99"/>
  <c r="I99" s="1"/>
  <c r="H53"/>
  <c r="I8"/>
  <c r="I49"/>
  <c r="I71"/>
  <c r="I52" i="7"/>
  <c r="H77"/>
  <c r="I77" s="1"/>
  <c r="I99" s="1"/>
  <c r="H66"/>
  <c r="G66"/>
  <c r="H36"/>
  <c r="G36"/>
  <c r="H23"/>
  <c r="G23"/>
  <c r="H20"/>
  <c r="G20"/>
  <c r="G10"/>
  <c r="G53" i="8" l="1"/>
  <c r="I53" s="1"/>
  <c r="I101" s="1"/>
  <c r="I36" i="7"/>
  <c r="I59" s="1"/>
  <c r="I103" s="1"/>
  <c r="I10"/>
  <c r="I66"/>
  <c r="H89"/>
  <c r="G18"/>
  <c r="I20"/>
  <c r="G89"/>
  <c r="G94" s="1"/>
  <c r="I23"/>
  <c r="H18"/>
  <c r="H9" s="1"/>
  <c r="I89" l="1"/>
  <c r="I98"/>
  <c r="I18"/>
  <c r="G9"/>
  <c r="G47" s="1"/>
  <c r="G56" s="1"/>
  <c r="H94"/>
  <c r="I94" s="1"/>
  <c r="H47"/>
  <c r="I9" l="1"/>
  <c r="I58" s="1"/>
  <c r="I102" s="1"/>
  <c r="H56"/>
  <c r="I56" s="1"/>
  <c r="I96" s="1"/>
  <c r="I47"/>
</calcChain>
</file>

<file path=xl/sharedStrings.xml><?xml version="1.0" encoding="utf-8"?>
<sst xmlns="http://schemas.openxmlformats.org/spreadsheetml/2006/main" count="201" uniqueCount="97">
  <si>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</si>
  <si>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</si>
  <si>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</si>
  <si>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</si>
  <si>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</si>
  <si>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</si>
  <si>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</si>
  <si>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</si>
  <si>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4. Felhalmozásra átvett pénzeszköz</t>
  </si>
  <si>
    <t>KIADÁSOK</t>
  </si>
  <si>
    <t xml:space="preserve"> MŰKÖDÉSI BEVÉTELEK</t>
  </si>
  <si>
    <t>Felhalmozási, felújítási bevételek</t>
  </si>
  <si>
    <t>II.</t>
  </si>
  <si>
    <t>Kölcsönök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</si>
  <si>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</si>
  <si>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</si>
  <si>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</si>
  <si>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</si>
  <si>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</si>
  <si>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</si>
  <si>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7. Működésre átadott felűgyeleti támogatás</t>
  </si>
  <si>
    <t>8. Működésre előző évi pénzmaradvány</t>
  </si>
  <si>
    <t>9. Működési tartalék, céltartalék</t>
  </si>
  <si>
    <t>II</t>
  </si>
  <si>
    <t xml:space="preserve"> MŰKÖDÉSI KÖLTSÉGVETÉS</t>
  </si>
  <si>
    <t>FELHALMOZÁSI KÖLTSÉGVETÉS</t>
  </si>
  <si>
    <t>2. Felujítások</t>
  </si>
  <si>
    <t>3. Egyéb felhalmozási kiadások</t>
  </si>
  <si>
    <t>4. Felhalmozási, felujítási tartalékok</t>
  </si>
  <si>
    <t>III</t>
  </si>
  <si>
    <t>1. Működési kölcsön nyújtása</t>
  </si>
  <si>
    <t>2. Felhalmozási, felujítási kölcsön nyújtása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</si>
  <si>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</si>
  <si>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</si>
  <si>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</si>
  <si>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</si>
  <si>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</si>
  <si>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</si>
  <si>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</si>
  <si>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1. Intézményi működési bevétel (kamat)</t>
  </si>
  <si>
    <t xml:space="preserve">Maradvány működési célú igénybevétele </t>
  </si>
  <si>
    <t>Irányítószervi támogatás</t>
  </si>
  <si>
    <t>Finanszírozási bevételek összesen</t>
  </si>
  <si>
    <t>Függő, átfutó bevételek</t>
  </si>
  <si>
    <t>eredeti</t>
  </si>
  <si>
    <t xml:space="preserve">BEVÉTELEK </t>
  </si>
  <si>
    <t>módosított</t>
  </si>
  <si>
    <t>1.oldal</t>
  </si>
  <si>
    <t>2.oldal</t>
  </si>
  <si>
    <t>2. Beruházások</t>
  </si>
  <si>
    <t>Irányítószervi támogatás,finanszírozás</t>
  </si>
  <si>
    <t>Függő,átfutó kiadások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</si>
  <si>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</si>
  <si>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</si>
  <si>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</si>
  <si>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</si>
  <si>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</si>
  <si>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</si>
  <si>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</si>
  <si>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</si>
  <si>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</si>
  <si>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</si>
  <si>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</si>
  <si>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</si>
  <si>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</si>
  <si>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</si>
  <si>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</si>
  <si>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</si>
  <si>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</si>
  <si>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</si>
  <si>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</si>
  <si>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7. Működési előző évi pénzmaradvány igénybevétele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</si>
  <si>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</si>
  <si>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</si>
  <si>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</si>
  <si>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</si>
  <si>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</si>
  <si>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 xml:space="preserve">2013. évi bevétel-kiadás előirányzatainak módosítása </t>
  </si>
  <si>
    <t>módosítás</t>
  </si>
  <si>
    <t>Farád Község Önkormányzata és Intézményei</t>
  </si>
  <si>
    <t>működési</t>
  </si>
  <si>
    <t>felhalmozási</t>
  </si>
  <si>
    <t>1. D. melléklet</t>
  </si>
  <si>
    <t xml:space="preserve">Farád Község Önkormányzata </t>
  </si>
  <si>
    <t>működési különbözet</t>
  </si>
  <si>
    <t>felhalmozási különb.</t>
  </si>
  <si>
    <t>1. C. melléklet</t>
  </si>
  <si>
    <t>Farádi Közös Önkormányzati Hivatal</t>
  </si>
  <si>
    <t>2. Közhatalmi bevételek</t>
  </si>
  <si>
    <t>3. Működési célú támogatásértékű bevételek</t>
  </si>
  <si>
    <t>4. Működési célú átvett pénzeszköz ÁH-án kívűlről</t>
  </si>
  <si>
    <t xml:space="preserve">KIADÁSOK  </t>
  </si>
  <si>
    <t>6. Működési célú támogatásértékű kiadások</t>
  </si>
  <si>
    <t>Függő, átfutó kiadások</t>
  </si>
  <si>
    <t xml:space="preserve">2013. évi bevétel-kiadás előirányzatainak teljesítése </t>
  </si>
  <si>
    <t>1.melléklet a 4/2014(V.1)önkormányzati rendelethez</t>
  </si>
  <si>
    <t>2.melléklet a 4/2014.(V.1.)önkormányzati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</si>
</sst>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opLeftCell="A40" workbookViewId="0">
      <selection activeCell="F57" sqref="F57"/>
    </sheetView>
  </sheetViews>
  <sheetFormatPr defaultRowHeight="12.75"/>
  <cols>
    <col min="9" max="9" width="10.28515625" customWidth="1"/>
  </cols>
  <sheetData>
    <row r="1" spans="1:9">
      <c r="B1" t="s">
        <v>95</v>
      </c>
      <c r="I1" t="s">
        <v>47</v>
      </c>
    </row>
    <row r="4" spans="1:9">
      <c r="A4" t="s">
        <v>79</v>
      </c>
    </row>
    <row r="5" spans="1:9">
      <c r="A5" t="s">
        <v>94</v>
      </c>
    </row>
    <row r="6" spans="1:9">
      <c r="I6" s="8" t="s">
        <v>33</v>
      </c>
    </row>
    <row r="7" spans="1:9">
      <c r="I7" s="7">
        <v>41639</v>
      </c>
    </row>
    <row r="8" spans="1:9">
      <c r="A8" s="1"/>
      <c r="B8" s="2" t="s">
        <v>1</v>
      </c>
      <c r="C8" s="2"/>
      <c r="D8" s="2"/>
      <c r="E8" s="2"/>
      <c r="F8" s="2"/>
      <c r="G8" s="2" t="s">
        <v>44</v>
      </c>
      <c r="H8" s="2" t="s">
        <v>78</v>
      </c>
      <c r="I8" s="2" t="s">
        <v>46</v>
      </c>
    </row>
    <row r="9" spans="1:9">
      <c r="A9" s="2" t="s">
        <v>0</v>
      </c>
      <c r="B9" s="3" t="s">
        <v>10</v>
      </c>
      <c r="C9" s="2"/>
      <c r="D9" s="2"/>
      <c r="E9" s="2"/>
      <c r="F9" s="2"/>
      <c r="G9" s="2">
        <f>SUM(G10+G14+G15+G16+G18+G30)</f>
        <v>155064</v>
      </c>
      <c r="H9" s="2">
        <f>SUM(H10+H14+H15+H16+H18+H30)</f>
        <v>0</v>
      </c>
      <c r="I9" s="2">
        <f>SUM(G9+H9)</f>
        <v>155064</v>
      </c>
    </row>
    <row r="10" spans="1:9">
      <c r="A10" s="2"/>
      <c r="B10" s="2" t="s">
        <v>52</v>
      </c>
      <c r="C10" s="2"/>
      <c r="D10" s="2"/>
      <c r="E10" s="2"/>
      <c r="F10" s="2"/>
      <c r="G10" s="2">
        <f>SUM(G11:G13)</f>
        <v>18448</v>
      </c>
      <c r="H10" s="2">
        <f>SUM(H11:H13)</f>
        <v>0</v>
      </c>
      <c r="I10" s="2">
        <f t="shared" ref="I10:I56" si="0">SUM(G10+H10)</f>
        <v>18448</v>
      </c>
    </row>
    <row r="11" spans="1:9">
      <c r="A11" s="2"/>
      <c r="B11" s="2"/>
      <c r="C11" s="2"/>
      <c r="D11" s="2" t="s">
        <v>63</v>
      </c>
      <c r="E11" s="2"/>
      <c r="F11" s="2"/>
      <c r="G11" s="2">
        <v>12259</v>
      </c>
      <c r="H11" s="2">
        <v>0</v>
      </c>
      <c r="I11" s="2">
        <f t="shared" si="0"/>
        <v>12259</v>
      </c>
    </row>
    <row r="12" spans="1:9">
      <c r="A12" s="2"/>
      <c r="B12" s="2"/>
      <c r="C12" s="2"/>
      <c r="D12" s="2" t="s">
        <v>61</v>
      </c>
      <c r="E12" s="2"/>
      <c r="F12" s="2"/>
      <c r="G12" s="2">
        <v>4088</v>
      </c>
      <c r="H12" s="2"/>
      <c r="I12" s="2">
        <f t="shared" si="0"/>
        <v>4088</v>
      </c>
    </row>
    <row r="13" spans="1:9">
      <c r="A13" s="2"/>
      <c r="B13" s="2"/>
      <c r="C13" s="2"/>
      <c r="D13" s="2" t="s">
        <v>62</v>
      </c>
      <c r="E13" s="2"/>
      <c r="F13" s="2"/>
      <c r="G13" s="2">
        <v>2101</v>
      </c>
      <c r="H13" s="2"/>
      <c r="I13" s="2">
        <f t="shared" si="0"/>
        <v>2101</v>
      </c>
    </row>
    <row r="14" spans="1:9">
      <c r="A14" s="2"/>
      <c r="B14" s="2" t="s">
        <v>53</v>
      </c>
      <c r="C14" s="2"/>
      <c r="D14" s="2"/>
      <c r="E14" s="2"/>
      <c r="F14" s="2"/>
      <c r="G14" s="2">
        <v>89663</v>
      </c>
      <c r="H14" s="2"/>
      <c r="I14" s="2">
        <f t="shared" si="0"/>
        <v>89663</v>
      </c>
    </row>
    <row r="15" spans="1:9">
      <c r="A15" s="2"/>
      <c r="B15" s="2" t="s">
        <v>54</v>
      </c>
      <c r="C15" s="2"/>
      <c r="D15" s="2"/>
      <c r="E15" s="2"/>
      <c r="F15" s="2"/>
      <c r="G15" s="2">
        <v>546</v>
      </c>
      <c r="H15" s="2"/>
      <c r="I15" s="2">
        <f t="shared" si="0"/>
        <v>546</v>
      </c>
    </row>
    <row r="16" spans="1:9">
      <c r="A16" s="2"/>
      <c r="B16" s="2" t="s">
        <v>64</v>
      </c>
      <c r="C16" s="2"/>
      <c r="D16" s="2"/>
      <c r="E16" s="2"/>
      <c r="F16" s="2"/>
      <c r="G16" s="2">
        <v>17392</v>
      </c>
      <c r="H16" s="2"/>
      <c r="I16" s="2">
        <f t="shared" si="0"/>
        <v>17392</v>
      </c>
    </row>
    <row r="17" spans="1:9">
      <c r="A17" s="2"/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>
      <c r="A18" s="2"/>
      <c r="B18" s="2" t="s">
        <v>65</v>
      </c>
      <c r="C18" s="2"/>
      <c r="D18" s="2"/>
      <c r="E18" s="2"/>
      <c r="F18" s="2"/>
      <c r="G18" s="2">
        <f>SUM(G19+G20+G23+G28)</f>
        <v>28415</v>
      </c>
      <c r="H18" s="2">
        <f>SUM(H19+H20+H23+H28)</f>
        <v>0</v>
      </c>
      <c r="I18" s="2">
        <f t="shared" si="0"/>
        <v>28415</v>
      </c>
    </row>
    <row r="19" spans="1:9">
      <c r="A19" s="2"/>
      <c r="B19" s="2" t="s">
        <v>66</v>
      </c>
      <c r="C19" s="2"/>
      <c r="D19" s="2"/>
      <c r="E19" s="2"/>
      <c r="F19" s="2"/>
      <c r="G19" s="2">
        <v>100</v>
      </c>
      <c r="H19" s="2">
        <v>0</v>
      </c>
      <c r="I19" s="2">
        <f t="shared" si="0"/>
        <v>100</v>
      </c>
    </row>
    <row r="20" spans="1:9">
      <c r="A20" s="2"/>
      <c r="B20" s="2" t="s">
        <v>67</v>
      </c>
      <c r="C20" s="2"/>
      <c r="D20" s="2"/>
      <c r="E20" s="2"/>
      <c r="F20" s="2"/>
      <c r="G20" s="2">
        <f>SUM(G22+G21)</f>
        <v>4015</v>
      </c>
      <c r="H20" s="2">
        <f>SUM(H22+H21)</f>
        <v>0</v>
      </c>
      <c r="I20" s="2">
        <f t="shared" si="0"/>
        <v>4015</v>
      </c>
    </row>
    <row r="21" spans="1:9">
      <c r="A21" s="2"/>
      <c r="B21" s="2"/>
      <c r="C21" s="2"/>
      <c r="D21" s="2" t="s">
        <v>55</v>
      </c>
      <c r="E21" s="2"/>
      <c r="F21" s="2"/>
      <c r="G21" s="2">
        <v>4000</v>
      </c>
      <c r="H21" s="2">
        <v>0</v>
      </c>
      <c r="I21" s="2">
        <f t="shared" si="0"/>
        <v>4000</v>
      </c>
    </row>
    <row r="22" spans="1:9">
      <c r="A22" s="2"/>
      <c r="B22" s="2"/>
      <c r="C22" s="2"/>
      <c r="D22" s="2" t="s">
        <v>56</v>
      </c>
      <c r="E22" s="2"/>
      <c r="F22" s="2"/>
      <c r="G22" s="2">
        <v>15</v>
      </c>
      <c r="H22" s="2">
        <v>0</v>
      </c>
      <c r="I22" s="2">
        <f t="shared" si="0"/>
        <v>15</v>
      </c>
    </row>
    <row r="23" spans="1:9">
      <c r="A23" s="2"/>
      <c r="B23" s="2" t="s">
        <v>68</v>
      </c>
      <c r="C23" s="2"/>
      <c r="D23" s="2"/>
      <c r="E23" s="2"/>
      <c r="F23" s="2"/>
      <c r="G23" s="2">
        <f>SUM(G24:G27)</f>
        <v>24150</v>
      </c>
      <c r="H23" s="2">
        <f>SUM(H24:H27)</f>
        <v>0</v>
      </c>
      <c r="I23" s="2">
        <f t="shared" si="0"/>
        <v>24150</v>
      </c>
    </row>
    <row r="24" spans="1:9">
      <c r="A24" s="2"/>
      <c r="B24" s="2"/>
      <c r="C24" s="2"/>
      <c r="D24" s="2" t="s">
        <v>57</v>
      </c>
      <c r="E24" s="2"/>
      <c r="F24" s="2"/>
      <c r="G24" s="2">
        <v>450</v>
      </c>
      <c r="H24" s="2">
        <v>0</v>
      </c>
      <c r="I24" s="2">
        <f t="shared" si="0"/>
        <v>450</v>
      </c>
    </row>
    <row r="25" spans="1:9">
      <c r="A25" s="2"/>
      <c r="B25" s="2"/>
      <c r="C25" s="2"/>
      <c r="D25" s="2" t="s">
        <v>58</v>
      </c>
      <c r="E25" s="2"/>
      <c r="F25" s="2"/>
      <c r="G25" s="2">
        <v>3700</v>
      </c>
      <c r="H25" s="2">
        <v>0</v>
      </c>
      <c r="I25" s="2">
        <f t="shared" si="0"/>
        <v>3700</v>
      </c>
    </row>
    <row r="26" spans="1:9">
      <c r="A26" s="2"/>
      <c r="B26" s="2"/>
      <c r="C26" s="2"/>
      <c r="D26" s="2" t="s">
        <v>59</v>
      </c>
      <c r="E26" s="2"/>
      <c r="F26" s="2"/>
      <c r="G26" s="2">
        <v>16000</v>
      </c>
      <c r="H26" s="2">
        <v>0</v>
      </c>
      <c r="I26" s="2">
        <f t="shared" si="0"/>
        <v>16000</v>
      </c>
    </row>
    <row r="27" spans="1:9">
      <c r="A27" s="2"/>
      <c r="B27" s="2"/>
      <c r="C27" s="2"/>
      <c r="D27" s="2" t="s">
        <v>60</v>
      </c>
      <c r="E27" s="2"/>
      <c r="F27" s="2"/>
      <c r="G27" s="2">
        <v>4000</v>
      </c>
      <c r="H27" s="2">
        <v>0</v>
      </c>
      <c r="I27" s="2">
        <f t="shared" si="0"/>
        <v>4000</v>
      </c>
    </row>
    <row r="28" spans="1:9">
      <c r="A28" s="2"/>
      <c r="B28" s="2" t="s">
        <v>69</v>
      </c>
      <c r="C28" s="2"/>
      <c r="D28" s="2"/>
      <c r="E28" s="2"/>
      <c r="F28" s="2"/>
      <c r="G28" s="2">
        <v>150</v>
      </c>
      <c r="H28" s="2">
        <v>0</v>
      </c>
      <c r="I28" s="2">
        <f t="shared" si="0"/>
        <v>150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70</v>
      </c>
      <c r="C30" s="2"/>
      <c r="D30" s="2"/>
      <c r="E30" s="2"/>
      <c r="F30" s="2"/>
      <c r="G30" s="2">
        <v>600</v>
      </c>
      <c r="H30" s="2">
        <v>0</v>
      </c>
      <c r="I30" s="2">
        <f t="shared" si="0"/>
        <v>600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 t="s">
        <v>71</v>
      </c>
      <c r="C32" s="2"/>
      <c r="D32" s="2"/>
      <c r="E32" s="2"/>
      <c r="F32" s="2"/>
      <c r="G32" s="2"/>
      <c r="H32" s="2"/>
      <c r="I32" s="2">
        <f t="shared" si="0"/>
        <v>0</v>
      </c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12</v>
      </c>
      <c r="B36" s="3" t="s">
        <v>11</v>
      </c>
      <c r="C36" s="2"/>
      <c r="D36" s="2"/>
      <c r="E36" s="2"/>
      <c r="F36" s="2"/>
      <c r="G36" s="2">
        <f>SUM(G37:G45)</f>
        <v>34009</v>
      </c>
      <c r="H36" s="2">
        <f>SUM(H37:H45)</f>
        <v>0</v>
      </c>
      <c r="I36" s="2">
        <f t="shared" si="0"/>
        <v>34009</v>
      </c>
    </row>
    <row r="37" spans="1:9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0"/>
        <v>0</v>
      </c>
    </row>
    <row r="38" spans="1:9">
      <c r="A38" s="2"/>
      <c r="B38" s="2" t="s">
        <v>3</v>
      </c>
      <c r="C38" s="2"/>
      <c r="D38" s="2"/>
      <c r="E38" s="2"/>
      <c r="F38" s="2"/>
      <c r="G38" s="2">
        <v>28354</v>
      </c>
      <c r="H38" s="2"/>
      <c r="I38" s="2">
        <f t="shared" si="0"/>
        <v>28354</v>
      </c>
    </row>
    <row r="39" spans="1:9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0"/>
        <v>0</v>
      </c>
    </row>
    <row r="40" spans="1:9">
      <c r="A40" s="2"/>
      <c r="B40" s="2" t="s">
        <v>5</v>
      </c>
      <c r="C40" s="2"/>
      <c r="D40" s="2"/>
      <c r="E40" s="2"/>
      <c r="F40" s="2"/>
      <c r="G40" s="2">
        <v>500</v>
      </c>
      <c r="H40" s="2"/>
      <c r="I40" s="2">
        <f t="shared" si="0"/>
        <v>500</v>
      </c>
    </row>
    <row r="41" spans="1:9">
      <c r="A41" s="2"/>
      <c r="B41" s="2" t="s">
        <v>6</v>
      </c>
      <c r="C41" s="2"/>
      <c r="D41" s="2"/>
      <c r="E41" s="2"/>
      <c r="F41" s="2"/>
      <c r="G41" s="2"/>
      <c r="H41" s="2"/>
      <c r="I41" s="2">
        <f t="shared" si="0"/>
        <v>0</v>
      </c>
    </row>
    <row r="42" spans="1:9">
      <c r="A42" s="2"/>
      <c r="B42" s="2" t="s">
        <v>7</v>
      </c>
      <c r="C42" s="2"/>
      <c r="D42" s="2"/>
      <c r="E42" s="2"/>
      <c r="F42" s="2"/>
      <c r="G42" s="2">
        <v>4955</v>
      </c>
      <c r="H42" s="2">
        <v>0</v>
      </c>
      <c r="I42" s="2">
        <f t="shared" si="0"/>
        <v>4955</v>
      </c>
    </row>
    <row r="43" spans="1:9">
      <c r="A43" s="2"/>
      <c r="B43" s="2" t="s">
        <v>8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>
      <c r="A44" s="2"/>
      <c r="B44" s="2" t="s">
        <v>72</v>
      </c>
      <c r="C44" s="2"/>
      <c r="D44" s="2"/>
      <c r="E44" s="2"/>
      <c r="F44" s="2"/>
      <c r="G44" s="2">
        <v>200</v>
      </c>
      <c r="H44" s="2">
        <v>0</v>
      </c>
      <c r="I44" s="2">
        <f t="shared" si="0"/>
        <v>200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34</v>
      </c>
      <c r="C47" s="2"/>
      <c r="D47" s="2"/>
      <c r="E47" s="2"/>
      <c r="F47" s="2"/>
      <c r="G47" s="2">
        <f>SUM(G9+G36)</f>
        <v>189073</v>
      </c>
      <c r="H47" s="2">
        <f>SUM(H9+H36)</f>
        <v>0</v>
      </c>
      <c r="I47" s="2">
        <f t="shared" si="0"/>
        <v>189073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75</v>
      </c>
      <c r="C49" s="2"/>
      <c r="D49" s="2"/>
      <c r="E49" s="2"/>
      <c r="F49" s="2"/>
      <c r="G49" s="2">
        <v>1614</v>
      </c>
      <c r="H49" s="2"/>
      <c r="I49" s="2">
        <f t="shared" si="0"/>
        <v>1614</v>
      </c>
    </row>
    <row r="50" spans="1:9">
      <c r="A50" s="2"/>
      <c r="B50" s="2" t="s">
        <v>74</v>
      </c>
      <c r="C50" s="2"/>
      <c r="D50" s="2"/>
      <c r="E50" s="2"/>
      <c r="F50" s="2"/>
      <c r="G50" s="2">
        <v>8703</v>
      </c>
      <c r="H50" s="2"/>
      <c r="I50" s="2">
        <f t="shared" si="0"/>
        <v>8703</v>
      </c>
    </row>
    <row r="51" spans="1:9">
      <c r="A51" s="2"/>
      <c r="B51" s="6" t="s">
        <v>41</v>
      </c>
      <c r="C51" s="2"/>
      <c r="D51" s="2"/>
      <c r="E51" s="2"/>
      <c r="F51" s="2"/>
      <c r="G51" s="2">
        <v>54248</v>
      </c>
      <c r="H51" s="2">
        <v>-18821</v>
      </c>
      <c r="I51" s="2">
        <f t="shared" si="0"/>
        <v>35427</v>
      </c>
    </row>
    <row r="52" spans="1:9">
      <c r="A52" s="2"/>
      <c r="B52" s="3" t="s">
        <v>76</v>
      </c>
      <c r="C52" s="2"/>
      <c r="D52" s="2"/>
      <c r="E52" s="2"/>
      <c r="F52" s="2"/>
      <c r="G52" s="2">
        <f>SUM(G49:G51)</f>
        <v>64565</v>
      </c>
      <c r="H52" s="2">
        <f>SUM(H49:H51)</f>
        <v>-18821</v>
      </c>
      <c r="I52" s="2">
        <f>SUM(I49:I51)</f>
        <v>45744</v>
      </c>
    </row>
    <row r="53" spans="1:9">
      <c r="A53" s="2"/>
      <c r="B53" s="3" t="s">
        <v>73</v>
      </c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38</v>
      </c>
      <c r="C56" s="2"/>
      <c r="D56" s="2"/>
      <c r="E56" s="2"/>
      <c r="F56" s="2"/>
      <c r="G56" s="2">
        <f>SUM(G52+G47+G53)</f>
        <v>253638</v>
      </c>
      <c r="H56" s="2">
        <f>SUM(H52+H47+H53)</f>
        <v>-18821</v>
      </c>
      <c r="I56" s="2">
        <f t="shared" si="0"/>
        <v>234817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2"/>
      <c r="B58" s="2" t="s">
        <v>80</v>
      </c>
      <c r="C58" s="2"/>
      <c r="D58" s="2"/>
      <c r="E58" s="2"/>
      <c r="F58" s="2"/>
      <c r="G58" s="2"/>
      <c r="H58" s="2"/>
      <c r="I58" s="2">
        <f>SUM(I9+I49+I51)</f>
        <v>192105</v>
      </c>
    </row>
    <row r="59" spans="1:9">
      <c r="A59" s="2"/>
      <c r="B59" s="2" t="s">
        <v>81</v>
      </c>
      <c r="C59" s="2"/>
      <c r="D59" s="2"/>
      <c r="E59" s="2"/>
      <c r="F59" s="2"/>
      <c r="G59" s="2"/>
      <c r="H59" s="2"/>
      <c r="I59" s="2">
        <f>SUM(I36+I50)</f>
        <v>42712</v>
      </c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t="s">
        <v>96</v>
      </c>
      <c r="C61" s="5"/>
      <c r="D61" s="5"/>
      <c r="E61" s="5"/>
      <c r="G61" s="5"/>
      <c r="H61" s="5"/>
    </row>
    <row r="62" spans="1:9">
      <c r="A62" s="5"/>
      <c r="C62" s="5"/>
      <c r="D62" s="5"/>
      <c r="E62" s="5"/>
      <c r="F62" s="5"/>
      <c r="G62" s="5"/>
      <c r="H62" s="5"/>
    </row>
    <row r="63" spans="1:9">
      <c r="A63" s="5"/>
      <c r="B63" s="5"/>
      <c r="C63" s="5"/>
      <c r="D63" s="5"/>
      <c r="E63" s="5"/>
      <c r="F63" s="5"/>
      <c r="G63" s="5"/>
      <c r="H63" s="5"/>
      <c r="I63" t="s">
        <v>48</v>
      </c>
    </row>
    <row r="64" spans="1:9">
      <c r="A64" s="2"/>
      <c r="B64" s="3" t="s">
        <v>9</v>
      </c>
      <c r="C64" s="2"/>
      <c r="D64" s="2"/>
      <c r="E64" s="2"/>
      <c r="F64" s="2"/>
      <c r="G64" s="2" t="s">
        <v>44</v>
      </c>
      <c r="H64" s="2" t="s">
        <v>78</v>
      </c>
      <c r="I64" s="2" t="s">
        <v>46</v>
      </c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 t="s">
        <v>0</v>
      </c>
      <c r="B66" s="3" t="s">
        <v>24</v>
      </c>
      <c r="C66" s="2"/>
      <c r="D66" s="2"/>
      <c r="E66" s="2"/>
      <c r="F66" s="2"/>
      <c r="G66" s="2">
        <f>SUM(G67:G75)</f>
        <v>143781</v>
      </c>
      <c r="H66" s="2">
        <f>SUM(H67:H75)</f>
        <v>12597</v>
      </c>
      <c r="I66" s="2">
        <f>SUM(G66+H66)</f>
        <v>156378</v>
      </c>
    </row>
    <row r="67" spans="1:9">
      <c r="A67" s="2"/>
      <c r="B67" s="2" t="s">
        <v>14</v>
      </c>
      <c r="C67" s="2"/>
      <c r="D67" s="2"/>
      <c r="E67" s="2"/>
      <c r="F67" s="2"/>
      <c r="G67" s="2">
        <v>57323</v>
      </c>
      <c r="H67" s="2">
        <v>-13215</v>
      </c>
      <c r="I67" s="2">
        <f t="shared" ref="I67:I94" si="1">SUM(G67+H67)</f>
        <v>44108</v>
      </c>
    </row>
    <row r="68" spans="1:9">
      <c r="A68" s="2"/>
      <c r="B68" s="2" t="s">
        <v>15</v>
      </c>
      <c r="C68" s="2"/>
      <c r="D68" s="2"/>
      <c r="E68" s="2"/>
      <c r="F68" s="2"/>
      <c r="G68" s="2">
        <v>14304</v>
      </c>
      <c r="H68" s="2">
        <v>-3576</v>
      </c>
      <c r="I68" s="2">
        <f t="shared" si="1"/>
        <v>10728</v>
      </c>
    </row>
    <row r="69" spans="1:9">
      <c r="A69" s="2"/>
      <c r="B69" s="2" t="s">
        <v>16</v>
      </c>
      <c r="C69" s="2"/>
      <c r="D69" s="2"/>
      <c r="E69" s="2"/>
      <c r="F69" s="2"/>
      <c r="G69" s="2">
        <v>36023</v>
      </c>
      <c r="H69" s="2">
        <v>822</v>
      </c>
      <c r="I69" s="2">
        <f t="shared" si="1"/>
        <v>36845</v>
      </c>
    </row>
    <row r="70" spans="1:9">
      <c r="A70" s="2"/>
      <c r="B70" s="2" t="s">
        <v>17</v>
      </c>
      <c r="C70" s="2"/>
      <c r="D70" s="2"/>
      <c r="E70" s="2"/>
      <c r="F70" s="2"/>
      <c r="G70" s="2">
        <v>15933</v>
      </c>
      <c r="H70" s="2"/>
      <c r="I70" s="2">
        <f t="shared" si="1"/>
        <v>15933</v>
      </c>
    </row>
    <row r="71" spans="1:9">
      <c r="A71" s="2"/>
      <c r="B71" s="2" t="s">
        <v>18</v>
      </c>
      <c r="C71" s="2"/>
      <c r="D71" s="2"/>
      <c r="E71" s="2"/>
      <c r="F71" s="2"/>
      <c r="G71" s="2">
        <v>2694</v>
      </c>
      <c r="H71" s="2"/>
      <c r="I71" s="2">
        <f t="shared" si="1"/>
        <v>2694</v>
      </c>
    </row>
    <row r="72" spans="1:9">
      <c r="A72" s="2"/>
      <c r="B72" s="2" t="s">
        <v>19</v>
      </c>
      <c r="C72" s="2"/>
      <c r="D72" s="2"/>
      <c r="E72" s="2"/>
      <c r="F72" s="2"/>
      <c r="G72" s="2">
        <v>5504</v>
      </c>
      <c r="H72" s="2">
        <v>40566</v>
      </c>
      <c r="I72" s="2">
        <f t="shared" si="1"/>
        <v>46070</v>
      </c>
    </row>
    <row r="73" spans="1:9">
      <c r="A73" s="2"/>
      <c r="B73" s="2" t="s">
        <v>20</v>
      </c>
      <c r="C73" s="2"/>
      <c r="D73" s="2"/>
      <c r="E73" s="2"/>
      <c r="F73" s="2"/>
      <c r="G73" s="2"/>
      <c r="H73" s="2"/>
      <c r="I73" s="2">
        <f t="shared" si="1"/>
        <v>0</v>
      </c>
    </row>
    <row r="74" spans="1:9">
      <c r="A74" s="2"/>
      <c r="B74" s="2" t="s">
        <v>21</v>
      </c>
      <c r="C74" s="2"/>
      <c r="D74" s="2"/>
      <c r="E74" s="2"/>
      <c r="F74" s="2"/>
      <c r="G74" s="2"/>
      <c r="H74" s="2"/>
      <c r="I74" s="2">
        <f t="shared" si="1"/>
        <v>0</v>
      </c>
    </row>
    <row r="75" spans="1:9">
      <c r="A75" s="2"/>
      <c r="B75" s="2" t="s">
        <v>22</v>
      </c>
      <c r="C75" s="2"/>
      <c r="D75" s="2"/>
      <c r="E75" s="2"/>
      <c r="F75" s="2"/>
      <c r="G75" s="2">
        <v>12000</v>
      </c>
      <c r="H75" s="2">
        <v>-12000</v>
      </c>
      <c r="I75" s="2">
        <f t="shared" si="1"/>
        <v>0</v>
      </c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 t="s">
        <v>23</v>
      </c>
      <c r="B77" s="3" t="s">
        <v>25</v>
      </c>
      <c r="C77" s="2"/>
      <c r="D77" s="2"/>
      <c r="E77" s="2"/>
      <c r="F77" s="2"/>
      <c r="G77" s="2">
        <f>SUM(G79:G82)</f>
        <v>55009</v>
      </c>
      <c r="H77" s="2">
        <f>SUM(H79:H82)+H86</f>
        <v>-12597</v>
      </c>
      <c r="I77" s="2">
        <f t="shared" si="1"/>
        <v>42412</v>
      </c>
    </row>
    <row r="78" spans="1:9">
      <c r="A78" s="2"/>
      <c r="B78" s="2"/>
      <c r="C78" s="2"/>
      <c r="D78" s="2"/>
      <c r="E78" s="2"/>
      <c r="F78" s="2"/>
      <c r="G78" s="2"/>
      <c r="H78" s="2"/>
      <c r="I78" s="2">
        <f t="shared" si="1"/>
        <v>0</v>
      </c>
    </row>
    <row r="79" spans="1:9">
      <c r="A79" s="2"/>
      <c r="B79" s="4" t="s">
        <v>26</v>
      </c>
      <c r="C79" s="2"/>
      <c r="D79" s="2"/>
      <c r="E79" s="2"/>
      <c r="F79" s="2"/>
      <c r="G79" s="2">
        <v>5080</v>
      </c>
      <c r="H79" s="2"/>
      <c r="I79" s="2">
        <f t="shared" si="1"/>
        <v>5080</v>
      </c>
    </row>
    <row r="80" spans="1:9">
      <c r="A80" s="2"/>
      <c r="B80" s="2" t="s">
        <v>49</v>
      </c>
      <c r="C80" s="2"/>
      <c r="D80" s="2"/>
      <c r="E80" s="2"/>
      <c r="F80" s="2"/>
      <c r="G80" s="2">
        <v>4009</v>
      </c>
      <c r="H80" s="2"/>
      <c r="I80" s="2">
        <f t="shared" si="1"/>
        <v>4009</v>
      </c>
    </row>
    <row r="81" spans="1:9">
      <c r="A81" s="2"/>
      <c r="B81" s="4" t="s">
        <v>27</v>
      </c>
      <c r="C81" s="2"/>
      <c r="D81" s="2"/>
      <c r="E81" s="2"/>
      <c r="F81" s="2"/>
      <c r="G81" s="2">
        <v>6823</v>
      </c>
      <c r="H81" s="2"/>
      <c r="I81" s="2">
        <f t="shared" si="1"/>
        <v>6823</v>
      </c>
    </row>
    <row r="82" spans="1:9">
      <c r="A82" s="2"/>
      <c r="B82" s="4" t="s">
        <v>28</v>
      </c>
      <c r="C82" s="2"/>
      <c r="D82" s="2"/>
      <c r="E82" s="2"/>
      <c r="F82" s="2"/>
      <c r="G82" s="2">
        <v>39097</v>
      </c>
      <c r="H82" s="2">
        <v>-12597</v>
      </c>
      <c r="I82" s="2">
        <f t="shared" si="1"/>
        <v>26500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29</v>
      </c>
      <c r="B84" s="3" t="s">
        <v>13</v>
      </c>
      <c r="C84" s="2"/>
      <c r="D84" s="2"/>
      <c r="E84" s="2"/>
      <c r="F84" s="2"/>
      <c r="G84" s="2"/>
      <c r="H84" s="2"/>
      <c r="I84" s="2">
        <f t="shared" si="1"/>
        <v>0</v>
      </c>
    </row>
    <row r="85" spans="1:9">
      <c r="A85" s="2"/>
      <c r="B85" s="2" t="s">
        <v>30</v>
      </c>
      <c r="C85" s="2"/>
      <c r="D85" s="2"/>
      <c r="E85" s="2"/>
      <c r="F85" s="2"/>
      <c r="G85" s="2">
        <v>300</v>
      </c>
      <c r="H85" s="2"/>
      <c r="I85" s="2">
        <f t="shared" si="1"/>
        <v>300</v>
      </c>
    </row>
    <row r="86" spans="1:9">
      <c r="A86" s="2"/>
      <c r="B86" s="2" t="s">
        <v>31</v>
      </c>
      <c r="C86" s="2"/>
      <c r="D86" s="2"/>
      <c r="E86" s="2"/>
      <c r="F86" s="2"/>
      <c r="G86" s="2">
        <v>300</v>
      </c>
      <c r="H86" s="2"/>
      <c r="I86" s="2">
        <f t="shared" si="1"/>
        <v>300</v>
      </c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3" t="s">
        <v>35</v>
      </c>
      <c r="C89" s="2"/>
      <c r="D89" s="2"/>
      <c r="E89" s="2"/>
      <c r="F89" s="2"/>
      <c r="G89" s="2">
        <f>SUM(G66+G77+G85+G86)</f>
        <v>199390</v>
      </c>
      <c r="H89" s="2">
        <f>SUM(H66+H77+H85+H86)</f>
        <v>0</v>
      </c>
      <c r="I89" s="2">
        <f>SUM(I66+I77+I85+I86)</f>
        <v>199390</v>
      </c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 t="s">
        <v>50</v>
      </c>
      <c r="C91" s="2"/>
      <c r="D91" s="2"/>
      <c r="E91" s="2"/>
      <c r="F91" s="2"/>
      <c r="G91" s="2">
        <v>54248</v>
      </c>
      <c r="H91" s="2">
        <v>-18821</v>
      </c>
      <c r="I91" s="2">
        <f t="shared" si="1"/>
        <v>35427</v>
      </c>
    </row>
    <row r="92" spans="1:9">
      <c r="A92" s="2"/>
      <c r="B92" s="2" t="s">
        <v>51</v>
      </c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36</v>
      </c>
      <c r="C94" s="2"/>
      <c r="D94" s="2"/>
      <c r="E94" s="2"/>
      <c r="F94" s="2"/>
      <c r="G94" s="2">
        <f>SUM(G89:G92)</f>
        <v>253638</v>
      </c>
      <c r="H94" s="2">
        <f>SUM(H89:H92)</f>
        <v>-18821</v>
      </c>
      <c r="I94" s="2">
        <f t="shared" si="1"/>
        <v>234817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32</v>
      </c>
      <c r="C96" s="2"/>
      <c r="D96" s="2"/>
      <c r="E96" s="2"/>
      <c r="F96" s="2"/>
      <c r="G96" s="2"/>
      <c r="H96" s="2"/>
      <c r="I96" s="2">
        <f>SUM(I56-I94)</f>
        <v>0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80</v>
      </c>
      <c r="C98" s="2"/>
      <c r="D98" s="2"/>
      <c r="E98" s="2"/>
      <c r="F98" s="2"/>
      <c r="G98" s="2"/>
      <c r="H98" s="2"/>
      <c r="I98" s="2">
        <f>SUM(I66+I85+I91)</f>
        <v>192105</v>
      </c>
    </row>
    <row r="99" spans="1:9">
      <c r="A99" s="2"/>
      <c r="B99" s="2" t="s">
        <v>81</v>
      </c>
      <c r="C99" s="2"/>
      <c r="D99" s="2"/>
      <c r="E99" s="2"/>
      <c r="F99" s="2"/>
      <c r="G99" s="2"/>
      <c r="H99" s="2"/>
      <c r="I99" s="2">
        <f>SUM(I77+I86)</f>
        <v>42712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84</v>
      </c>
      <c r="C102" s="2"/>
      <c r="D102" s="2"/>
      <c r="E102" s="2"/>
      <c r="F102" s="2"/>
      <c r="G102" s="2"/>
      <c r="H102" s="2"/>
      <c r="I102" s="2">
        <f>SUM(I58-I98)</f>
        <v>0</v>
      </c>
    </row>
    <row r="103" spans="1:9">
      <c r="A103" s="2"/>
      <c r="B103" s="2" t="s">
        <v>85</v>
      </c>
      <c r="C103" s="2"/>
      <c r="D103" s="2"/>
      <c r="E103" s="2"/>
      <c r="F103" s="2"/>
      <c r="G103" s="2"/>
      <c r="H103" s="2"/>
      <c r="I103" s="2">
        <f>SUM(I59-I99)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E5" sqref="E5"/>
    </sheetView>
  </sheetViews>
  <sheetFormatPr defaultRowHeight="12.75"/>
  <cols>
    <col min="9" max="9" width="10.140625" bestFit="1" customWidth="1"/>
  </cols>
  <sheetData>
    <row r="1" spans="1:9">
      <c r="G1" t="s">
        <v>82</v>
      </c>
      <c r="I1" t="s">
        <v>47</v>
      </c>
    </row>
    <row r="2" spans="1:9">
      <c r="A2" t="s">
        <v>83</v>
      </c>
    </row>
    <row r="3" spans="1:9">
      <c r="A3" t="s">
        <v>77</v>
      </c>
    </row>
    <row r="4" spans="1:9">
      <c r="I4" s="8" t="s">
        <v>33</v>
      </c>
    </row>
    <row r="5" spans="1:9">
      <c r="I5" s="7">
        <v>41577</v>
      </c>
    </row>
    <row r="6" spans="1:9">
      <c r="A6" s="1"/>
      <c r="B6" s="2" t="s">
        <v>1</v>
      </c>
      <c r="C6" s="2"/>
      <c r="D6" s="2"/>
      <c r="E6" s="2"/>
      <c r="F6" s="2"/>
      <c r="G6" s="2" t="s">
        <v>44</v>
      </c>
      <c r="H6" s="2" t="s">
        <v>78</v>
      </c>
      <c r="I6" s="2" t="s">
        <v>46</v>
      </c>
    </row>
    <row r="7" spans="1:9">
      <c r="A7" s="2" t="s">
        <v>0</v>
      </c>
      <c r="B7" s="3" t="s">
        <v>10</v>
      </c>
      <c r="C7" s="2"/>
      <c r="D7" s="2"/>
      <c r="E7" s="2"/>
      <c r="F7" s="2"/>
      <c r="G7" s="2">
        <f>SUM(G8+G12+G13+G14+G16+G28)</f>
        <v>146003</v>
      </c>
      <c r="H7" s="2">
        <f>SUM(H8+H12+H13+H14+H16+H28)</f>
        <v>0</v>
      </c>
      <c r="I7" s="2">
        <f t="shared" ref="I7:I30" si="0">SUM(G7+H7)</f>
        <v>146003</v>
      </c>
    </row>
    <row r="8" spans="1:9">
      <c r="A8" s="2"/>
      <c r="B8" s="2" t="s">
        <v>52</v>
      </c>
      <c r="C8" s="2"/>
      <c r="D8" s="2"/>
      <c r="E8" s="2"/>
      <c r="F8" s="2"/>
      <c r="G8" s="2">
        <f>SUM(G9:G11)</f>
        <v>18447</v>
      </c>
      <c r="H8" s="2">
        <f>SUM(H9:H11)</f>
        <v>0</v>
      </c>
      <c r="I8" s="2">
        <f t="shared" si="0"/>
        <v>18447</v>
      </c>
    </row>
    <row r="9" spans="1:9">
      <c r="A9" s="2"/>
      <c r="B9" s="2"/>
      <c r="C9" s="2"/>
      <c r="D9" s="2" t="s">
        <v>63</v>
      </c>
      <c r="E9" s="2"/>
      <c r="F9" s="2"/>
      <c r="G9" s="2">
        <v>12259</v>
      </c>
      <c r="H9" s="2"/>
      <c r="I9" s="2">
        <f t="shared" si="0"/>
        <v>12259</v>
      </c>
    </row>
    <row r="10" spans="1:9">
      <c r="A10" s="2"/>
      <c r="B10" s="2"/>
      <c r="C10" s="2"/>
      <c r="D10" s="2" t="s">
        <v>61</v>
      </c>
      <c r="E10" s="2"/>
      <c r="F10" s="2"/>
      <c r="G10" s="2">
        <v>4088</v>
      </c>
      <c r="H10" s="2"/>
      <c r="I10" s="2">
        <f t="shared" si="0"/>
        <v>4088</v>
      </c>
    </row>
    <row r="11" spans="1:9">
      <c r="A11" s="2"/>
      <c r="B11" s="2"/>
      <c r="C11" s="2"/>
      <c r="D11" s="2" t="s">
        <v>62</v>
      </c>
      <c r="E11" s="2"/>
      <c r="F11" s="2"/>
      <c r="G11" s="2">
        <v>2100</v>
      </c>
      <c r="H11" s="2"/>
      <c r="I11" s="2">
        <f t="shared" si="0"/>
        <v>2100</v>
      </c>
    </row>
    <row r="12" spans="1:9">
      <c r="A12" s="2"/>
      <c r="B12" s="2" t="s">
        <v>53</v>
      </c>
      <c r="C12" s="2"/>
      <c r="D12" s="2"/>
      <c r="E12" s="2"/>
      <c r="F12" s="2"/>
      <c r="G12" s="2">
        <v>89663</v>
      </c>
      <c r="H12" s="2"/>
      <c r="I12" s="2">
        <f t="shared" si="0"/>
        <v>89663</v>
      </c>
    </row>
    <row r="13" spans="1:9">
      <c r="A13" s="2"/>
      <c r="B13" s="2" t="s">
        <v>54</v>
      </c>
      <c r="C13" s="2"/>
      <c r="D13" s="2"/>
      <c r="E13" s="2"/>
      <c r="F13" s="2"/>
      <c r="G13" s="2">
        <v>546</v>
      </c>
      <c r="H13" s="2"/>
      <c r="I13" s="2">
        <f t="shared" si="0"/>
        <v>546</v>
      </c>
    </row>
    <row r="14" spans="1:9">
      <c r="A14" s="2"/>
      <c r="B14" s="2" t="s">
        <v>64</v>
      </c>
      <c r="C14" s="2"/>
      <c r="D14" s="2"/>
      <c r="E14" s="2"/>
      <c r="F14" s="2"/>
      <c r="G14" s="2">
        <v>8332</v>
      </c>
      <c r="H14" s="2"/>
      <c r="I14" s="2">
        <f t="shared" si="0"/>
        <v>8332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>
      <c r="A16" s="2"/>
      <c r="B16" s="2" t="s">
        <v>65</v>
      </c>
      <c r="C16" s="2"/>
      <c r="D16" s="2"/>
      <c r="E16" s="2"/>
      <c r="F16" s="2"/>
      <c r="G16" s="2">
        <f>SUM(G17+G18+G21+G26)</f>
        <v>28415</v>
      </c>
      <c r="H16" s="2">
        <v>0</v>
      </c>
      <c r="I16" s="2">
        <f t="shared" si="0"/>
        <v>28415</v>
      </c>
    </row>
    <row r="17" spans="1:9">
      <c r="A17" s="2"/>
      <c r="B17" s="2" t="s">
        <v>66</v>
      </c>
      <c r="C17" s="2"/>
      <c r="D17" s="2"/>
      <c r="E17" s="2"/>
      <c r="F17" s="2"/>
      <c r="G17" s="2">
        <v>100</v>
      </c>
      <c r="H17" s="2"/>
      <c r="I17" s="2">
        <f t="shared" si="0"/>
        <v>100</v>
      </c>
    </row>
    <row r="18" spans="1:9">
      <c r="A18" s="2"/>
      <c r="B18" s="2" t="s">
        <v>67</v>
      </c>
      <c r="C18" s="2"/>
      <c r="D18" s="2"/>
      <c r="E18" s="2"/>
      <c r="F18" s="2"/>
      <c r="G18" s="2">
        <f>SUM(G20+G19)</f>
        <v>4015</v>
      </c>
      <c r="H18" s="2">
        <v>0</v>
      </c>
      <c r="I18" s="2">
        <f t="shared" si="0"/>
        <v>4015</v>
      </c>
    </row>
    <row r="19" spans="1:9">
      <c r="A19" s="2"/>
      <c r="B19" s="2"/>
      <c r="C19" s="2"/>
      <c r="D19" s="2" t="s">
        <v>55</v>
      </c>
      <c r="E19" s="2"/>
      <c r="F19" s="2"/>
      <c r="G19" s="2">
        <v>4000</v>
      </c>
      <c r="H19" s="2"/>
      <c r="I19" s="2">
        <f t="shared" si="0"/>
        <v>4000</v>
      </c>
    </row>
    <row r="20" spans="1:9">
      <c r="A20" s="2"/>
      <c r="B20" s="2"/>
      <c r="C20" s="2"/>
      <c r="D20" s="2" t="s">
        <v>56</v>
      </c>
      <c r="E20" s="2"/>
      <c r="F20" s="2"/>
      <c r="G20" s="2">
        <v>15</v>
      </c>
      <c r="H20" s="2"/>
      <c r="I20" s="2">
        <f t="shared" si="0"/>
        <v>15</v>
      </c>
    </row>
    <row r="21" spans="1:9">
      <c r="A21" s="2"/>
      <c r="B21" s="2" t="s">
        <v>68</v>
      </c>
      <c r="C21" s="2"/>
      <c r="D21" s="2"/>
      <c r="E21" s="2"/>
      <c r="F21" s="2"/>
      <c r="G21" s="2">
        <f>SUM(G22:G25)</f>
        <v>24150</v>
      </c>
      <c r="H21" s="2">
        <f>SUM(H22:H25)</f>
        <v>0</v>
      </c>
      <c r="I21" s="2">
        <f t="shared" si="0"/>
        <v>24150</v>
      </c>
    </row>
    <row r="22" spans="1:9">
      <c r="A22" s="2"/>
      <c r="B22" s="2"/>
      <c r="C22" s="2"/>
      <c r="D22" s="2" t="s">
        <v>57</v>
      </c>
      <c r="E22" s="2"/>
      <c r="F22" s="2"/>
      <c r="G22" s="2">
        <v>450</v>
      </c>
      <c r="H22" s="2"/>
      <c r="I22" s="2">
        <f t="shared" si="0"/>
        <v>450</v>
      </c>
    </row>
    <row r="23" spans="1:9">
      <c r="A23" s="2"/>
      <c r="B23" s="2"/>
      <c r="C23" s="2"/>
      <c r="D23" s="2" t="s">
        <v>58</v>
      </c>
      <c r="E23" s="2"/>
      <c r="F23" s="2"/>
      <c r="G23" s="2">
        <v>3700</v>
      </c>
      <c r="H23" s="2"/>
      <c r="I23" s="2">
        <f t="shared" si="0"/>
        <v>3700</v>
      </c>
    </row>
    <row r="24" spans="1:9">
      <c r="A24" s="2"/>
      <c r="B24" s="2"/>
      <c r="C24" s="2"/>
      <c r="D24" s="2" t="s">
        <v>59</v>
      </c>
      <c r="E24" s="2"/>
      <c r="F24" s="2"/>
      <c r="G24" s="2">
        <v>16000</v>
      </c>
      <c r="H24" s="2"/>
      <c r="I24" s="2">
        <f t="shared" si="0"/>
        <v>16000</v>
      </c>
    </row>
    <row r="25" spans="1:9">
      <c r="A25" s="2"/>
      <c r="B25" s="2"/>
      <c r="C25" s="2"/>
      <c r="D25" s="2" t="s">
        <v>60</v>
      </c>
      <c r="E25" s="2"/>
      <c r="F25" s="2"/>
      <c r="G25" s="2">
        <v>4000</v>
      </c>
      <c r="H25" s="2"/>
      <c r="I25" s="2">
        <f t="shared" si="0"/>
        <v>4000</v>
      </c>
    </row>
    <row r="26" spans="1:9">
      <c r="A26" s="2"/>
      <c r="B26" s="2" t="s">
        <v>69</v>
      </c>
      <c r="C26" s="2"/>
      <c r="D26" s="2"/>
      <c r="E26" s="2"/>
      <c r="F26" s="2"/>
      <c r="G26" s="2">
        <v>150</v>
      </c>
      <c r="H26" s="2"/>
      <c r="I26" s="2">
        <f t="shared" si="0"/>
        <v>150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>
      <c r="A28" s="2"/>
      <c r="B28" s="2" t="s">
        <v>70</v>
      </c>
      <c r="C28" s="2"/>
      <c r="D28" s="2"/>
      <c r="E28" s="2"/>
      <c r="F28" s="2"/>
      <c r="G28" s="2">
        <v>600</v>
      </c>
      <c r="H28" s="2"/>
      <c r="I28" s="2">
        <f t="shared" si="0"/>
        <v>600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/>
      <c r="C30" s="2"/>
      <c r="D30" s="2"/>
      <c r="E30" s="2"/>
      <c r="F30" s="2"/>
      <c r="G30" s="2"/>
      <c r="H30" s="2"/>
      <c r="I30" s="2">
        <f t="shared" si="0"/>
        <v>0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12</v>
      </c>
      <c r="B34" s="3" t="s">
        <v>11</v>
      </c>
      <c r="C34" s="2"/>
      <c r="D34" s="2"/>
      <c r="E34" s="2"/>
      <c r="F34" s="2"/>
      <c r="G34" s="2">
        <f>SUM(G35:G43)</f>
        <v>34009</v>
      </c>
      <c r="H34" s="2">
        <f>SUM(H35:H43)</f>
        <v>0</v>
      </c>
      <c r="I34" s="2">
        <f t="shared" ref="I34:I42" si="1">SUM(G34+H34)</f>
        <v>34009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 t="shared" si="1"/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28354</v>
      </c>
      <c r="H36" s="2"/>
      <c r="I36" s="2">
        <f t="shared" si="1"/>
        <v>28354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f t="shared" si="1"/>
        <v>0</v>
      </c>
    </row>
    <row r="38" spans="1:9">
      <c r="A38" s="2"/>
      <c r="B38" s="2" t="s">
        <v>5</v>
      </c>
      <c r="C38" s="2"/>
      <c r="D38" s="2"/>
      <c r="E38" s="2"/>
      <c r="F38" s="2"/>
      <c r="G38" s="2">
        <v>500</v>
      </c>
      <c r="H38" s="2"/>
      <c r="I38" s="2">
        <f t="shared" si="1"/>
        <v>500</v>
      </c>
    </row>
    <row r="39" spans="1:9">
      <c r="A39" s="2"/>
      <c r="B39" s="2" t="s">
        <v>6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7</v>
      </c>
      <c r="C40" s="2"/>
      <c r="D40" s="2"/>
      <c r="E40" s="2"/>
      <c r="F40" s="2"/>
      <c r="G40" s="2">
        <v>4955</v>
      </c>
      <c r="H40" s="2"/>
      <c r="I40" s="2">
        <f t="shared" si="1"/>
        <v>4955</v>
      </c>
    </row>
    <row r="41" spans="1:9">
      <c r="A41" s="2"/>
      <c r="B41" s="2" t="s">
        <v>8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72</v>
      </c>
      <c r="C42" s="2"/>
      <c r="D42" s="2"/>
      <c r="E42" s="2"/>
      <c r="F42" s="2"/>
      <c r="G42" s="2">
        <v>200</v>
      </c>
      <c r="H42" s="2"/>
      <c r="I42" s="2">
        <f t="shared" si="1"/>
        <v>200</v>
      </c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3" t="s">
        <v>34</v>
      </c>
      <c r="C45" s="2"/>
      <c r="D45" s="2"/>
      <c r="E45" s="2"/>
      <c r="F45" s="2"/>
      <c r="G45" s="2">
        <f>SUM(G7+G34)</f>
        <v>180012</v>
      </c>
      <c r="H45" s="2">
        <f>SUM(H7+H34)</f>
        <v>0</v>
      </c>
      <c r="I45" s="2">
        <f t="shared" ref="I45:I50" si="2">SUM(G45+H45)</f>
        <v>180012</v>
      </c>
    </row>
    <row r="46" spans="1:9">
      <c r="A46" s="2"/>
      <c r="B46" s="3"/>
      <c r="C46" s="2"/>
      <c r="D46" s="2"/>
      <c r="E46" s="2"/>
      <c r="F46" s="2"/>
      <c r="G46" s="2"/>
      <c r="H46" s="2"/>
      <c r="I46" s="2">
        <f t="shared" si="2"/>
        <v>0</v>
      </c>
    </row>
    <row r="47" spans="1:9">
      <c r="A47" s="2"/>
      <c r="B47" s="2" t="s">
        <v>75</v>
      </c>
      <c r="C47" s="2"/>
      <c r="D47" s="2"/>
      <c r="E47" s="2"/>
      <c r="F47" s="2"/>
      <c r="G47" s="2">
        <v>1313</v>
      </c>
      <c r="H47" s="2"/>
      <c r="I47" s="2">
        <f t="shared" si="2"/>
        <v>1313</v>
      </c>
    </row>
    <row r="48" spans="1:9">
      <c r="A48" s="2"/>
      <c r="B48" s="2" t="s">
        <v>74</v>
      </c>
      <c r="C48" s="2"/>
      <c r="D48" s="2"/>
      <c r="E48" s="2"/>
      <c r="F48" s="2"/>
      <c r="G48" s="2">
        <v>8703</v>
      </c>
      <c r="H48" s="2"/>
      <c r="I48" s="2">
        <f t="shared" si="2"/>
        <v>8703</v>
      </c>
    </row>
    <row r="49" spans="1:9">
      <c r="A49" s="2"/>
      <c r="B49" s="3" t="s">
        <v>76</v>
      </c>
      <c r="C49" s="2"/>
      <c r="D49" s="2"/>
      <c r="E49" s="2"/>
      <c r="F49" s="2"/>
      <c r="G49" s="2">
        <f>SUM(G47:G48)</f>
        <v>10016</v>
      </c>
      <c r="H49" s="2">
        <f>SUM(H47:H48)</f>
        <v>0</v>
      </c>
      <c r="I49" s="2">
        <f t="shared" si="2"/>
        <v>10016</v>
      </c>
    </row>
    <row r="50" spans="1:9">
      <c r="A50" s="2"/>
      <c r="B50" s="3" t="s">
        <v>73</v>
      </c>
      <c r="C50" s="2"/>
      <c r="D50" s="2"/>
      <c r="E50" s="2"/>
      <c r="F50" s="2"/>
      <c r="G50" s="2"/>
      <c r="H50" s="2"/>
      <c r="I50" s="2">
        <f t="shared" si="2"/>
        <v>0</v>
      </c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3" t="s">
        <v>38</v>
      </c>
      <c r="C53" s="2"/>
      <c r="D53" s="2"/>
      <c r="E53" s="2"/>
      <c r="F53" s="2"/>
      <c r="G53" s="2">
        <f>SUM(G49+G45+G50)</f>
        <v>190028</v>
      </c>
      <c r="H53" s="2">
        <f>SUM(H49+H45+H50)</f>
        <v>0</v>
      </c>
      <c r="I53" s="2">
        <f>SUM(G53+H53)</f>
        <v>190028</v>
      </c>
    </row>
    <row r="54" spans="1:9">
      <c r="A54" s="2"/>
      <c r="B54" s="3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s="5"/>
      <c r="F60" s="5"/>
      <c r="G60" s="5"/>
      <c r="H60" s="5"/>
    </row>
    <row r="67" spans="1:9">
      <c r="A67" s="5"/>
      <c r="B67" s="5"/>
      <c r="C67" s="5"/>
      <c r="D67" s="5"/>
      <c r="E67" s="5"/>
      <c r="F67" s="5"/>
      <c r="G67" s="5"/>
      <c r="H67" s="5"/>
    </row>
    <row r="68" spans="1:9">
      <c r="A68" s="5"/>
      <c r="B68" s="5"/>
      <c r="C68" s="5"/>
      <c r="D68" s="5"/>
      <c r="E68" s="5"/>
      <c r="F68" s="5"/>
      <c r="G68" s="5"/>
      <c r="H68" s="5"/>
      <c r="I68" t="s">
        <v>48</v>
      </c>
    </row>
    <row r="69" spans="1:9">
      <c r="A69" s="2"/>
      <c r="B69" s="3" t="s">
        <v>9</v>
      </c>
      <c r="C69" s="2"/>
      <c r="D69" s="2"/>
      <c r="E69" s="2"/>
      <c r="F69" s="2"/>
      <c r="G69" s="2" t="s">
        <v>44</v>
      </c>
      <c r="H69" s="2" t="s">
        <v>78</v>
      </c>
      <c r="I69" s="2" t="s">
        <v>46</v>
      </c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 t="s">
        <v>0</v>
      </c>
      <c r="B71" s="3" t="s">
        <v>24</v>
      </c>
      <c r="C71" s="2"/>
      <c r="D71" s="2"/>
      <c r="E71" s="2"/>
      <c r="F71" s="2"/>
      <c r="G71" s="2">
        <f>SUM(G72:G80)</f>
        <v>80171</v>
      </c>
      <c r="H71" s="2">
        <f>SUM(H72:H80)</f>
        <v>31418</v>
      </c>
      <c r="I71" s="2">
        <f t="shared" ref="I71:I80" si="3">SUM(G71+H71)</f>
        <v>111589</v>
      </c>
    </row>
    <row r="72" spans="1:9">
      <c r="A72" s="2"/>
      <c r="B72" s="2" t="s">
        <v>14</v>
      </c>
      <c r="C72" s="2"/>
      <c r="D72" s="2"/>
      <c r="E72" s="2"/>
      <c r="F72" s="2"/>
      <c r="G72" s="2">
        <v>19090</v>
      </c>
      <c r="H72" s="2"/>
      <c r="I72" s="2">
        <f t="shared" si="3"/>
        <v>19090</v>
      </c>
    </row>
    <row r="73" spans="1:9">
      <c r="A73" s="2"/>
      <c r="B73" s="2" t="s">
        <v>15</v>
      </c>
      <c r="C73" s="2"/>
      <c r="D73" s="2"/>
      <c r="E73" s="2"/>
      <c r="F73" s="2"/>
      <c r="G73" s="2">
        <v>4250</v>
      </c>
      <c r="H73" s="2"/>
      <c r="I73" s="2">
        <f t="shared" si="3"/>
        <v>4250</v>
      </c>
    </row>
    <row r="74" spans="1:9">
      <c r="A74" s="2"/>
      <c r="B74" s="2" t="s">
        <v>16</v>
      </c>
      <c r="C74" s="2"/>
      <c r="D74" s="2"/>
      <c r="E74" s="2"/>
      <c r="F74" s="2"/>
      <c r="G74" s="2">
        <v>30148</v>
      </c>
      <c r="H74" s="2">
        <v>2762</v>
      </c>
      <c r="I74" s="2">
        <f t="shared" si="3"/>
        <v>32910</v>
      </c>
    </row>
    <row r="75" spans="1:9">
      <c r="A75" s="2"/>
      <c r="B75" s="2" t="s">
        <v>17</v>
      </c>
      <c r="C75" s="2"/>
      <c r="D75" s="2"/>
      <c r="E75" s="2"/>
      <c r="F75" s="2"/>
      <c r="G75" s="2">
        <v>6873</v>
      </c>
      <c r="H75" s="2"/>
      <c r="I75" s="2">
        <f t="shared" si="3"/>
        <v>6873</v>
      </c>
    </row>
    <row r="76" spans="1:9">
      <c r="A76" s="2"/>
      <c r="B76" s="2" t="s">
        <v>18</v>
      </c>
      <c r="C76" s="2"/>
      <c r="D76" s="2"/>
      <c r="E76" s="2"/>
      <c r="F76" s="2"/>
      <c r="G76" s="2">
        <v>2694</v>
      </c>
      <c r="H76" s="2"/>
      <c r="I76" s="2">
        <f t="shared" si="3"/>
        <v>2694</v>
      </c>
    </row>
    <row r="77" spans="1:9">
      <c r="A77" s="2"/>
      <c r="B77" s="2" t="s">
        <v>19</v>
      </c>
      <c r="C77" s="2"/>
      <c r="D77" s="2"/>
      <c r="E77" s="2"/>
      <c r="F77" s="2"/>
      <c r="G77" s="2">
        <v>5116</v>
      </c>
      <c r="H77" s="2">
        <v>40656</v>
      </c>
      <c r="I77" s="2">
        <f t="shared" si="3"/>
        <v>45772</v>
      </c>
    </row>
    <row r="78" spans="1:9">
      <c r="A78" s="2"/>
      <c r="B78" s="2" t="s">
        <v>20</v>
      </c>
      <c r="C78" s="2"/>
      <c r="D78" s="2"/>
      <c r="E78" s="2"/>
      <c r="F78" s="2"/>
      <c r="G78" s="2"/>
      <c r="H78" s="2"/>
      <c r="I78" s="2">
        <f t="shared" si="3"/>
        <v>0</v>
      </c>
    </row>
    <row r="79" spans="1:9">
      <c r="A79" s="2"/>
      <c r="B79" s="2" t="s">
        <v>21</v>
      </c>
      <c r="C79" s="2"/>
      <c r="D79" s="2"/>
      <c r="E79" s="2"/>
      <c r="F79" s="2"/>
      <c r="G79" s="2"/>
      <c r="H79" s="2"/>
      <c r="I79" s="2">
        <f t="shared" si="3"/>
        <v>0</v>
      </c>
    </row>
    <row r="80" spans="1:9">
      <c r="A80" s="2"/>
      <c r="B80" s="2" t="s">
        <v>22</v>
      </c>
      <c r="C80" s="2"/>
      <c r="D80" s="2"/>
      <c r="E80" s="2"/>
      <c r="F80" s="2"/>
      <c r="G80" s="2">
        <v>12000</v>
      </c>
      <c r="H80" s="2">
        <v>-12000</v>
      </c>
      <c r="I80" s="2">
        <f t="shared" si="3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 t="s">
        <v>23</v>
      </c>
      <c r="B82" s="3" t="s">
        <v>25</v>
      </c>
      <c r="C82" s="2"/>
      <c r="D82" s="2"/>
      <c r="E82" s="2"/>
      <c r="F82" s="2"/>
      <c r="G82" s="2">
        <f>SUM(G84:G87)+G91</f>
        <v>55309</v>
      </c>
      <c r="H82" s="2">
        <f>SUM(H84:H87)+H91</f>
        <v>-12597</v>
      </c>
      <c r="I82" s="2">
        <f t="shared" ref="I82:I87" si="4">SUM(G82+H82)</f>
        <v>42712</v>
      </c>
    </row>
    <row r="83" spans="1:9">
      <c r="A83" s="2"/>
      <c r="B83" s="2"/>
      <c r="C83" s="2"/>
      <c r="D83" s="2"/>
      <c r="E83" s="2"/>
      <c r="F83" s="2"/>
      <c r="G83" s="2"/>
      <c r="H83" s="2"/>
      <c r="I83" s="2">
        <f t="shared" si="4"/>
        <v>0</v>
      </c>
    </row>
    <row r="84" spans="1:9">
      <c r="A84" s="2"/>
      <c r="B84" s="4" t="s">
        <v>26</v>
      </c>
      <c r="C84" s="2"/>
      <c r="D84" s="2"/>
      <c r="E84" s="2"/>
      <c r="F84" s="2"/>
      <c r="G84" s="2">
        <v>5080</v>
      </c>
      <c r="H84" s="2"/>
      <c r="I84" s="2">
        <f t="shared" si="4"/>
        <v>5080</v>
      </c>
    </row>
    <row r="85" spans="1:9">
      <c r="A85" s="2"/>
      <c r="B85" s="2" t="s">
        <v>49</v>
      </c>
      <c r="C85" s="2"/>
      <c r="D85" s="2"/>
      <c r="E85" s="2"/>
      <c r="F85" s="2"/>
      <c r="G85" s="2">
        <v>4009</v>
      </c>
      <c r="H85" s="2"/>
      <c r="I85" s="2">
        <f t="shared" si="4"/>
        <v>4009</v>
      </c>
    </row>
    <row r="86" spans="1:9">
      <c r="A86" s="2"/>
      <c r="B86" s="4" t="s">
        <v>27</v>
      </c>
      <c r="C86" s="2"/>
      <c r="D86" s="2"/>
      <c r="E86" s="2"/>
      <c r="F86" s="2"/>
      <c r="G86" s="2">
        <v>6823</v>
      </c>
      <c r="H86" s="2"/>
      <c r="I86" s="2">
        <f t="shared" si="4"/>
        <v>6823</v>
      </c>
    </row>
    <row r="87" spans="1:9">
      <c r="A87" s="2"/>
      <c r="B87" s="4" t="s">
        <v>28</v>
      </c>
      <c r="C87" s="2"/>
      <c r="D87" s="2"/>
      <c r="E87" s="2"/>
      <c r="F87" s="2"/>
      <c r="G87" s="2">
        <v>39097</v>
      </c>
      <c r="H87" s="2">
        <v>-12597</v>
      </c>
      <c r="I87" s="2">
        <f t="shared" si="4"/>
        <v>26500</v>
      </c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 t="s">
        <v>29</v>
      </c>
      <c r="B89" s="3" t="s">
        <v>13</v>
      </c>
      <c r="C89" s="2"/>
      <c r="D89" s="2"/>
      <c r="E89" s="2"/>
      <c r="F89" s="2"/>
      <c r="G89" s="2"/>
      <c r="H89" s="2"/>
      <c r="I89" s="2"/>
    </row>
    <row r="90" spans="1:9">
      <c r="A90" s="2"/>
      <c r="B90" s="2" t="s">
        <v>30</v>
      </c>
      <c r="C90" s="2"/>
      <c r="D90" s="2"/>
      <c r="E90" s="2"/>
      <c r="F90" s="2"/>
      <c r="G90" s="2">
        <v>300</v>
      </c>
      <c r="H90" s="2"/>
      <c r="I90" s="2">
        <f>SUM(G90+H90)</f>
        <v>300</v>
      </c>
    </row>
    <row r="91" spans="1:9">
      <c r="A91" s="2"/>
      <c r="B91" s="2" t="s">
        <v>31</v>
      </c>
      <c r="C91" s="2"/>
      <c r="D91" s="2"/>
      <c r="E91" s="2"/>
      <c r="F91" s="2"/>
      <c r="G91" s="2">
        <v>300</v>
      </c>
      <c r="H91" s="2"/>
      <c r="I91" s="2">
        <f>SUM(G91+H91)</f>
        <v>300</v>
      </c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35</v>
      </c>
      <c r="C94" s="2"/>
      <c r="D94" s="2"/>
      <c r="E94" s="2"/>
      <c r="F94" s="2"/>
      <c r="G94" s="2">
        <f>SUM(G71+G82+G90)</f>
        <v>135780</v>
      </c>
      <c r="H94" s="2">
        <f>SUM(H71+H82+H90)</f>
        <v>18821</v>
      </c>
      <c r="I94" s="2">
        <f>SUM(G94+H94)</f>
        <v>154601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50</v>
      </c>
      <c r="C96" s="2"/>
      <c r="D96" s="2"/>
      <c r="E96" s="2"/>
      <c r="F96" s="2"/>
      <c r="G96" s="2">
        <v>54248</v>
      </c>
      <c r="H96" s="2">
        <v>-18821</v>
      </c>
      <c r="I96" s="2">
        <f>SUM(G96+H96)</f>
        <v>35427</v>
      </c>
    </row>
    <row r="97" spans="1:9">
      <c r="A97" s="2"/>
      <c r="B97" s="2" t="s">
        <v>51</v>
      </c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36</v>
      </c>
      <c r="C99" s="2"/>
      <c r="D99" s="2"/>
      <c r="E99" s="2"/>
      <c r="F99" s="2"/>
      <c r="G99" s="2">
        <f>SUM(G94:G97)</f>
        <v>190028</v>
      </c>
      <c r="H99" s="2">
        <f>SUM(H94:H97)</f>
        <v>0</v>
      </c>
      <c r="I99" s="2">
        <f>SUM(G99+H99)</f>
        <v>190028</v>
      </c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 t="s">
        <v>32</v>
      </c>
      <c r="C101" s="2"/>
      <c r="D101" s="2"/>
      <c r="E101" s="2"/>
      <c r="F101" s="2"/>
      <c r="G101" s="2"/>
      <c r="H101" s="2"/>
      <c r="I101" s="2">
        <f>SUM(I53-I99)</f>
        <v>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H41" sqref="H41"/>
    </sheetView>
  </sheetViews>
  <sheetFormatPr defaultRowHeight="12.75"/>
  <cols>
    <col min="7" max="7" width="9.28515625" customWidth="1"/>
    <col min="9" max="9" width="10.140625" bestFit="1" customWidth="1"/>
  </cols>
  <sheetData>
    <row r="1" spans="1:9">
      <c r="G1" t="s">
        <v>86</v>
      </c>
    </row>
    <row r="2" spans="1:9">
      <c r="A2" t="s">
        <v>87</v>
      </c>
    </row>
    <row r="3" spans="1:9">
      <c r="A3" t="s">
        <v>77</v>
      </c>
    </row>
    <row r="4" spans="1:9">
      <c r="I4" s="10" t="s">
        <v>33</v>
      </c>
    </row>
    <row r="5" spans="1:9">
      <c r="H5" s="7"/>
      <c r="I5" s="7">
        <v>41577</v>
      </c>
    </row>
    <row r="6" spans="1:9">
      <c r="A6" s="1"/>
      <c r="B6" s="3" t="s">
        <v>45</v>
      </c>
      <c r="C6" s="2"/>
      <c r="D6" s="2"/>
      <c r="E6" s="2"/>
      <c r="F6" s="2"/>
      <c r="G6" s="2" t="s">
        <v>46</v>
      </c>
      <c r="H6" s="2" t="s">
        <v>78</v>
      </c>
      <c r="I6" s="2" t="s">
        <v>46</v>
      </c>
    </row>
    <row r="7" spans="1:9">
      <c r="A7" s="2" t="s">
        <v>0</v>
      </c>
      <c r="B7" s="3" t="s">
        <v>10</v>
      </c>
      <c r="C7" s="2"/>
      <c r="D7" s="2"/>
      <c r="E7" s="2"/>
      <c r="F7" s="2"/>
      <c r="G7" s="2">
        <f>SUM(G8:G12)</f>
        <v>8720</v>
      </c>
      <c r="H7" s="2">
        <f>SUM(H8:H12)</f>
        <v>0</v>
      </c>
      <c r="I7" s="2">
        <f>SUM(G7+H7)</f>
        <v>8720</v>
      </c>
    </row>
    <row r="8" spans="1:9">
      <c r="A8" s="2"/>
      <c r="B8" s="2" t="s">
        <v>39</v>
      </c>
      <c r="C8" s="2"/>
      <c r="D8" s="2"/>
      <c r="E8" s="2"/>
      <c r="F8" s="2"/>
      <c r="G8" s="2"/>
      <c r="H8" s="2"/>
      <c r="I8" s="2">
        <f t="shared" ref="I8:I19" si="0">SUM(G8+H8)</f>
        <v>0</v>
      </c>
    </row>
    <row r="9" spans="1:9">
      <c r="A9" s="2"/>
      <c r="B9" s="2" t="s">
        <v>88</v>
      </c>
      <c r="C9" s="2"/>
      <c r="D9" s="2"/>
      <c r="E9" s="2"/>
      <c r="F9" s="2"/>
      <c r="G9" s="2"/>
      <c r="H9" s="2"/>
      <c r="I9" s="2">
        <f t="shared" si="0"/>
        <v>0</v>
      </c>
    </row>
    <row r="10" spans="1:9">
      <c r="A10" s="2"/>
      <c r="B10" s="2" t="s">
        <v>89</v>
      </c>
      <c r="C10" s="2"/>
      <c r="D10" s="2"/>
      <c r="E10" s="2"/>
      <c r="F10" s="2"/>
      <c r="G10" s="2">
        <v>8720</v>
      </c>
      <c r="H10" s="2"/>
      <c r="I10" s="2">
        <f t="shared" si="0"/>
        <v>8720</v>
      </c>
    </row>
    <row r="11" spans="1:9">
      <c r="A11" s="2"/>
      <c r="B11" s="2" t="s">
        <v>90</v>
      </c>
      <c r="C11" s="2"/>
      <c r="D11" s="2"/>
      <c r="E11" s="2"/>
      <c r="F11" s="2"/>
      <c r="G11" s="2"/>
      <c r="H11" s="2"/>
      <c r="I11" s="2">
        <f t="shared" si="0"/>
        <v>0</v>
      </c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3" t="s">
        <v>34</v>
      </c>
      <c r="C13" s="2"/>
      <c r="D13" s="2"/>
      <c r="E13" s="2"/>
      <c r="F13" s="2"/>
      <c r="G13" s="2">
        <f>SUM(G7)</f>
        <v>8720</v>
      </c>
      <c r="H13" s="2">
        <f>SUM(H7)</f>
        <v>0</v>
      </c>
      <c r="I13" s="2">
        <f t="shared" si="0"/>
        <v>8720</v>
      </c>
    </row>
    <row r="14" spans="1:9">
      <c r="A14" s="2"/>
      <c r="B14" s="2" t="s">
        <v>40</v>
      </c>
      <c r="C14" s="2"/>
      <c r="D14" s="2"/>
      <c r="E14" s="2"/>
      <c r="F14" s="2"/>
      <c r="G14" s="2"/>
      <c r="H14" s="2"/>
      <c r="I14" s="2">
        <f t="shared" si="0"/>
        <v>0</v>
      </c>
    </row>
    <row r="15" spans="1:9">
      <c r="A15" s="2"/>
      <c r="B15" s="6" t="s">
        <v>41</v>
      </c>
      <c r="C15" s="2"/>
      <c r="D15" s="2"/>
      <c r="E15" s="2"/>
      <c r="F15" s="2"/>
      <c r="G15" s="2">
        <v>29057</v>
      </c>
      <c r="H15" s="2"/>
      <c r="I15" s="2">
        <f t="shared" si="0"/>
        <v>29057</v>
      </c>
    </row>
    <row r="16" spans="1:9">
      <c r="A16" s="2"/>
      <c r="B16" s="3" t="s">
        <v>42</v>
      </c>
      <c r="C16" s="2"/>
      <c r="D16" s="2"/>
      <c r="E16" s="2"/>
      <c r="F16" s="2"/>
      <c r="G16" s="2">
        <f>SUM(G14:G15)</f>
        <v>29057</v>
      </c>
      <c r="H16" s="2">
        <f>SUM(H14:H15)</f>
        <v>0</v>
      </c>
      <c r="I16" s="2">
        <f t="shared" si="0"/>
        <v>29057</v>
      </c>
    </row>
    <row r="17" spans="1:9">
      <c r="A17" s="2"/>
      <c r="B17" s="3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43</v>
      </c>
      <c r="C18" s="2"/>
      <c r="D18" s="2"/>
      <c r="E18" s="2"/>
      <c r="F18" s="2"/>
      <c r="G18" s="2"/>
      <c r="H18" s="2"/>
      <c r="I18" s="2"/>
    </row>
    <row r="19" spans="1:9">
      <c r="A19" s="2"/>
      <c r="B19" s="3" t="s">
        <v>38</v>
      </c>
      <c r="C19" s="2"/>
      <c r="D19" s="2"/>
      <c r="E19" s="2"/>
      <c r="F19" s="2"/>
      <c r="G19" s="2">
        <f>SUM(G16+G18+G13)</f>
        <v>37777</v>
      </c>
      <c r="H19" s="2">
        <f>SUM(H16+H18+H13)</f>
        <v>0</v>
      </c>
      <c r="I19" s="2">
        <f t="shared" si="0"/>
        <v>37777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3" t="s">
        <v>91</v>
      </c>
      <c r="C23" s="2"/>
      <c r="D23" s="2"/>
      <c r="E23" s="2"/>
      <c r="F23" s="2"/>
      <c r="G23" s="2" t="s">
        <v>44</v>
      </c>
      <c r="H23" s="2" t="s">
        <v>78</v>
      </c>
      <c r="I23" s="2" t="s">
        <v>46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 t="s">
        <v>0</v>
      </c>
      <c r="B25" s="3" t="s">
        <v>24</v>
      </c>
      <c r="C25" s="2"/>
      <c r="D25" s="2"/>
      <c r="E25" s="2"/>
      <c r="F25" s="2"/>
      <c r="G25" s="2">
        <f>SUM(G26:G31)</f>
        <v>37777</v>
      </c>
      <c r="H25" s="2">
        <f>SUM(H26:H31)</f>
        <v>0</v>
      </c>
      <c r="I25" s="2">
        <f t="shared" ref="I25:I36" si="1">SUM(G25+H25)</f>
        <v>37777</v>
      </c>
    </row>
    <row r="26" spans="1:9">
      <c r="A26" s="2"/>
      <c r="B26" s="2" t="s">
        <v>14</v>
      </c>
      <c r="C26" s="2"/>
      <c r="D26" s="2"/>
      <c r="E26" s="2"/>
      <c r="F26" s="2"/>
      <c r="G26" s="2">
        <v>20276</v>
      </c>
      <c r="H26" s="2"/>
      <c r="I26" s="2">
        <f t="shared" si="1"/>
        <v>20276</v>
      </c>
    </row>
    <row r="27" spans="1:9">
      <c r="A27" s="2"/>
      <c r="B27" s="2" t="s">
        <v>15</v>
      </c>
      <c r="C27" s="2"/>
      <c r="D27" s="2"/>
      <c r="E27" s="2"/>
      <c r="F27" s="2"/>
      <c r="G27" s="2">
        <v>5301</v>
      </c>
      <c r="H27" s="2"/>
      <c r="I27" s="2">
        <f t="shared" si="1"/>
        <v>5301</v>
      </c>
    </row>
    <row r="28" spans="1:9">
      <c r="A28" s="2"/>
      <c r="B28" s="2" t="s">
        <v>16</v>
      </c>
      <c r="C28" s="2"/>
      <c r="D28" s="2"/>
      <c r="E28" s="2"/>
      <c r="F28" s="2"/>
      <c r="G28" s="2">
        <v>3480</v>
      </c>
      <c r="H28" s="2"/>
      <c r="I28" s="2">
        <f t="shared" si="1"/>
        <v>3480</v>
      </c>
    </row>
    <row r="29" spans="1:9">
      <c r="A29" s="2"/>
      <c r="B29" s="2" t="s">
        <v>17</v>
      </c>
      <c r="C29" s="2"/>
      <c r="D29" s="2"/>
      <c r="E29" s="2"/>
      <c r="F29" s="2"/>
      <c r="G29" s="2">
        <v>8720</v>
      </c>
      <c r="H29" s="2"/>
      <c r="I29" s="2">
        <f t="shared" si="1"/>
        <v>8720</v>
      </c>
    </row>
    <row r="30" spans="1:9">
      <c r="A30" s="2"/>
      <c r="B30" s="2" t="s">
        <v>18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 t="s">
        <v>92</v>
      </c>
      <c r="C31" s="2"/>
      <c r="D31" s="2"/>
      <c r="E31" s="2"/>
      <c r="F31" s="2"/>
      <c r="G31" s="2"/>
      <c r="H31" s="2"/>
      <c r="I31" s="2">
        <f t="shared" si="1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 t="s">
        <v>23</v>
      </c>
      <c r="B34" s="3" t="s">
        <v>25</v>
      </c>
      <c r="C34" s="2"/>
      <c r="D34" s="2"/>
      <c r="E34" s="2"/>
      <c r="F34" s="2"/>
      <c r="G34" s="2">
        <v>0</v>
      </c>
      <c r="H34" s="2">
        <v>0</v>
      </c>
      <c r="I34" s="2">
        <f t="shared" si="1"/>
        <v>0</v>
      </c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3" t="s">
        <v>35</v>
      </c>
      <c r="C36" s="2"/>
      <c r="D36" s="2"/>
      <c r="E36" s="2"/>
      <c r="F36" s="2"/>
      <c r="G36" s="2">
        <f>SUM(G25)</f>
        <v>37777</v>
      </c>
      <c r="H36" s="2">
        <f>SUM(H25)</f>
        <v>0</v>
      </c>
      <c r="I36" s="2">
        <f t="shared" si="1"/>
        <v>37777</v>
      </c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3" t="s">
        <v>37</v>
      </c>
      <c r="C38" s="2"/>
      <c r="D38" s="2"/>
      <c r="E38" s="2"/>
      <c r="F38" s="2"/>
      <c r="G38" s="2">
        <v>0</v>
      </c>
      <c r="H38" s="2">
        <v>0</v>
      </c>
      <c r="I38" s="2">
        <v>0</v>
      </c>
    </row>
    <row r="39" spans="1:9">
      <c r="A39" s="2"/>
      <c r="B39" s="6" t="s">
        <v>93</v>
      </c>
      <c r="C39" s="2"/>
      <c r="D39" s="2"/>
      <c r="E39" s="2"/>
      <c r="F39" s="2"/>
      <c r="G39" s="2"/>
      <c r="H39" s="2"/>
      <c r="I39" s="2"/>
    </row>
    <row r="40" spans="1:9">
      <c r="A40" s="2"/>
      <c r="B40" s="3" t="s">
        <v>36</v>
      </c>
      <c r="C40" s="2"/>
      <c r="D40" s="2"/>
      <c r="E40" s="2"/>
      <c r="F40" s="2"/>
      <c r="G40" s="2">
        <f>SUM(G38+G36)</f>
        <v>37777</v>
      </c>
      <c r="H40" s="2">
        <f>SUM(H38+H36)</f>
        <v>0</v>
      </c>
      <c r="I40" s="2">
        <f>SUM(I38+I36+I39)</f>
        <v>37777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9"/>
      <c r="H42" s="9"/>
      <c r="I4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2013-10-29T13:22:29Z</cp:lastPrinted>
  <dcterms:created xsi:type="dcterms:W3CDTF">1997-01-17T14:02:09Z</dcterms:created>
  <dcterms:modified xsi:type="dcterms:W3CDTF">2014-05-06T08:05:57Z</dcterms:modified>
</cp:coreProperties>
</file>