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760" activeTab="0"/>
  </bookViews>
  <sheets>
    <sheet name="1. Mérlegszerű" sheetId="1" r:id="rId1"/>
    <sheet name="2,a Elemi bevételek" sheetId="2" r:id="rId2"/>
    <sheet name="2,b Elemi kiadások" sheetId="3" r:id="rId3"/>
    <sheet name="3. Felhalmozás" sheetId="4" r:id="rId4"/>
    <sheet name="4. Likviditási terv" sheetId="5" r:id="rId5"/>
  </sheets>
  <definedNames>
    <definedName name="_xlfn.IFERROR" hidden="1">#NAME?</definedName>
    <definedName name="_xlnm.Print_Area" localSheetId="0">'1. Mérlegszerű'!$A$1:$K$55</definedName>
    <definedName name="_xlnm.Print_Area" localSheetId="1">'2,a Elemi bevételek'!$A$1:$G$44</definedName>
    <definedName name="_xlnm.Print_Area" localSheetId="2">'2,b Elemi kiadások'!$A$1:$G$64</definedName>
    <definedName name="_xlnm.Print_Area" localSheetId="3">'3. Felhalmozás'!$A$1:$L$21</definedName>
    <definedName name="_xlnm.Print_Area" localSheetId="4">'4. Likviditási terv'!$A$1:$O$24</definedName>
  </definedNames>
  <calcPr fullCalcOnLoad="1"/>
</workbook>
</file>

<file path=xl/sharedStrings.xml><?xml version="1.0" encoding="utf-8"?>
<sst xmlns="http://schemas.openxmlformats.org/spreadsheetml/2006/main" count="551" uniqueCount="400">
  <si>
    <t>Rovatszám</t>
  </si>
  <si>
    <t>KIEMELT ELŐIRÁNYZATOK</t>
  </si>
  <si>
    <t>B1.</t>
  </si>
  <si>
    <t>Működési célú tám. ÁH-on belülről</t>
  </si>
  <si>
    <t>B11.</t>
  </si>
  <si>
    <t>Önkormányzat működési támogatásai</t>
  </si>
  <si>
    <t>Önkormányzat általános támogatása</t>
  </si>
  <si>
    <t>Települési önkormányzat köznev. feladatainak tám.</t>
  </si>
  <si>
    <t>Önkormányzat szociális és gyermekjóléti feladatainak tám.</t>
  </si>
  <si>
    <t>Önkormányzat kulturális feladatainak tám.</t>
  </si>
  <si>
    <t>B16.</t>
  </si>
  <si>
    <t>Egyéb működési célú támogatások bevételei ÁH-on belül</t>
  </si>
  <si>
    <t>B2.</t>
  </si>
  <si>
    <t>Felhalmozási célú támogatások ÁH-on belül</t>
  </si>
  <si>
    <t>B3.</t>
  </si>
  <si>
    <t>Közhatalmi bevételek</t>
  </si>
  <si>
    <t>B35.</t>
  </si>
  <si>
    <t>Termékek és szolgáltatások adói</t>
  </si>
  <si>
    <t>B351.</t>
  </si>
  <si>
    <t>Értékesítési forgalmi adók</t>
  </si>
  <si>
    <t>Iparűzési adó (állandó jellegű)</t>
  </si>
  <si>
    <t>B354.</t>
  </si>
  <si>
    <t>Gépjárműadók</t>
  </si>
  <si>
    <t>B355.</t>
  </si>
  <si>
    <t>Egyéb áruhasználati és szolgáltatási adók</t>
  </si>
  <si>
    <t>B36.</t>
  </si>
  <si>
    <t>Egyéb közhatalmi bevételek</t>
  </si>
  <si>
    <t>B4.</t>
  </si>
  <si>
    <t>Működési bevételek</t>
  </si>
  <si>
    <t>B402.</t>
  </si>
  <si>
    <t>B404.</t>
  </si>
  <si>
    <t>Tulajdonosi bevételek</t>
  </si>
  <si>
    <t>B405.</t>
  </si>
  <si>
    <t>Ellátási díjak</t>
  </si>
  <si>
    <t>B406.</t>
  </si>
  <si>
    <t>Kiszámlázott ÁFA</t>
  </si>
  <si>
    <t>B407.</t>
  </si>
  <si>
    <t>Általános forgalmi adó visszatérítése</t>
  </si>
  <si>
    <t>B408.</t>
  </si>
  <si>
    <t>Kamatbevételek</t>
  </si>
  <si>
    <t>B410.</t>
  </si>
  <si>
    <t>Egyéb működési bevételek</t>
  </si>
  <si>
    <t>B5.</t>
  </si>
  <si>
    <t>Felhalmozási bevételek</t>
  </si>
  <si>
    <t>B6.</t>
  </si>
  <si>
    <t>Működési célú átvett pénzeszközök</t>
  </si>
  <si>
    <t>Működési célú kölcsönök visszatér. ÁH-on kívül</t>
  </si>
  <si>
    <t>B7.</t>
  </si>
  <si>
    <t>Költségvetési bevételek összesen</t>
  </si>
  <si>
    <t>B8.</t>
  </si>
  <si>
    <t>Finanszírozási bevételek</t>
  </si>
  <si>
    <t>B813.</t>
  </si>
  <si>
    <t>Előző év költségvetési maradvány igénybevétele</t>
  </si>
  <si>
    <t>Bevételek összesen</t>
  </si>
  <si>
    <t>K1.</t>
  </si>
  <si>
    <t>Személyi juttatások</t>
  </si>
  <si>
    <t>K11.</t>
  </si>
  <si>
    <t>Foglalkoztatottak személyi juttatásai</t>
  </si>
  <si>
    <t>Törvény szerinti illetmények, munkabérek</t>
  </si>
  <si>
    <t>Béren kívüli juttatások</t>
  </si>
  <si>
    <t>Közlekedés költségtérítés</t>
  </si>
  <si>
    <t>Egyéb költségtérítés</t>
  </si>
  <si>
    <t>Foglalkoztatottak egyéb személyi juttatásai</t>
  </si>
  <si>
    <t>K12.</t>
  </si>
  <si>
    <t>Külső személyi juttatások</t>
  </si>
  <si>
    <t>Választott tisztségviselők juttatásai</t>
  </si>
  <si>
    <t>Munkavégzésre irányuló egyéb jogviszonyban nem saját fogl.-nak fizetett juttatás</t>
  </si>
  <si>
    <t>Egyéb külső személyi juttatások</t>
  </si>
  <si>
    <t>K2.</t>
  </si>
  <si>
    <t>K3.</t>
  </si>
  <si>
    <t>Dologi kiadások</t>
  </si>
  <si>
    <t>K31.</t>
  </si>
  <si>
    <t>Készletbeszerzés</t>
  </si>
  <si>
    <t>K32.</t>
  </si>
  <si>
    <t>Kommunikációs szolgáltatások</t>
  </si>
  <si>
    <t>K33.</t>
  </si>
  <si>
    <t>Szolgáltatási kiadások</t>
  </si>
  <si>
    <t>Közüzemi díj</t>
  </si>
  <si>
    <t>Egyéb szolgáltatások</t>
  </si>
  <si>
    <t>K34.</t>
  </si>
  <si>
    <t>Kiküldetések, reklám- és propagandaköltség</t>
  </si>
  <si>
    <t>K35.</t>
  </si>
  <si>
    <t>Különféle befizetések, egyéb dologi kiadások</t>
  </si>
  <si>
    <t>Előzetesen felszámított és fizetendő Áfa</t>
  </si>
  <si>
    <t>Egyéb dologi kiadások</t>
  </si>
  <si>
    <t>K4.</t>
  </si>
  <si>
    <t>Ellátottak pénzbeli juttatásai</t>
  </si>
  <si>
    <t>K5.</t>
  </si>
  <si>
    <t>K6.</t>
  </si>
  <si>
    <t>Beruházások</t>
  </si>
  <si>
    <t>K7.</t>
  </si>
  <si>
    <t>Felújítások</t>
  </si>
  <si>
    <t>K8.</t>
  </si>
  <si>
    <t>Költségvetési kiadások összesen</t>
  </si>
  <si>
    <t>K9.</t>
  </si>
  <si>
    <t>Finanszírozási kiadások</t>
  </si>
  <si>
    <t>Központi, irányító szervi támogatás</t>
  </si>
  <si>
    <t>Kiadások összesen</t>
  </si>
  <si>
    <t>A</t>
  </si>
  <si>
    <t>B</t>
  </si>
  <si>
    <t>C</t>
  </si>
  <si>
    <t>D</t>
  </si>
  <si>
    <t>E</t>
  </si>
  <si>
    <t>Kiadások</t>
  </si>
  <si>
    <t>Szakfeladat</t>
  </si>
  <si>
    <t>COFOG</t>
  </si>
  <si>
    <t>Felhalmozási és tőkejellegű kiadás megnevezése</t>
  </si>
  <si>
    <t>Felhalmozási és tőkejellegű bevétel megnevezése</t>
  </si>
  <si>
    <t>999000</t>
  </si>
  <si>
    <t>045160</t>
  </si>
  <si>
    <t>562913</t>
  </si>
  <si>
    <t>096020</t>
  </si>
  <si>
    <t>066020</t>
  </si>
  <si>
    <t>680001</t>
  </si>
  <si>
    <t>013350</t>
  </si>
  <si>
    <t>052020</t>
  </si>
  <si>
    <t>910502</t>
  </si>
  <si>
    <t>082091</t>
  </si>
  <si>
    <t xml:space="preserve">   NKA pályázat (Népi Műemlékház felújítása)</t>
  </si>
  <si>
    <t xml:space="preserve">   IPA pályázati támogatás (Parasztporta)</t>
  </si>
  <si>
    <t>931102</t>
  </si>
  <si>
    <t>081030</t>
  </si>
  <si>
    <t xml:space="preserve">    Szennyvízrendszer felújítási költsége</t>
  </si>
  <si>
    <t>ÖSSZESEN: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</si>
  <si>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</si>
  <si>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</si>
  <si>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</si>
  <si>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</si>
  <si>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</si>
  <si>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</si>
  <si>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</si>
  <si>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</si>
  <si>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</si>
  <si>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Családi támogatások</t>
  </si>
  <si>
    <t>Lakhatással kapcsolatos ellátások</t>
  </si>
  <si>
    <t>Egyéb nem intézményi ellátások</t>
  </si>
  <si>
    <t>Egyéb működési célú kiadások</t>
  </si>
  <si>
    <t>Szolgáltatások ellenértéke</t>
  </si>
  <si>
    <t>B62.</t>
  </si>
  <si>
    <t>B73.</t>
  </si>
  <si>
    <t xml:space="preserve">Egyéb felhalmozási célú pénzeszközök </t>
  </si>
  <si>
    <t>B7+ B8</t>
  </si>
  <si>
    <t>B111.</t>
  </si>
  <si>
    <t>B112.</t>
  </si>
  <si>
    <t>B113.</t>
  </si>
  <si>
    <t>B114.</t>
  </si>
  <si>
    <t>B115.</t>
  </si>
  <si>
    <t>K1101.</t>
  </si>
  <si>
    <t>K1107.</t>
  </si>
  <si>
    <t>K1109.</t>
  </si>
  <si>
    <t>K1110.</t>
  </si>
  <si>
    <t>K1113.</t>
  </si>
  <si>
    <t>K121.</t>
  </si>
  <si>
    <t>K122.</t>
  </si>
  <si>
    <t>K123.</t>
  </si>
  <si>
    <t>K321.</t>
  </si>
  <si>
    <t>K322.</t>
  </si>
  <si>
    <t>Informatikai szolgáltatások igénybevétele</t>
  </si>
  <si>
    <t>Egyéb kommunikációs szolgáltatások</t>
  </si>
  <si>
    <t>K311.</t>
  </si>
  <si>
    <t>K312.</t>
  </si>
  <si>
    <t>Szakmai anyag beszerzés</t>
  </si>
  <si>
    <t>Üzemeltetési anyag beszerzés</t>
  </si>
  <si>
    <t>K331.</t>
  </si>
  <si>
    <t>K332.</t>
  </si>
  <si>
    <t>Vásárolt élelmezés</t>
  </si>
  <si>
    <t>K334.</t>
  </si>
  <si>
    <t>Karbantartás, kisjavítási szolgáltatások</t>
  </si>
  <si>
    <t>K336.</t>
  </si>
  <si>
    <t>K337.</t>
  </si>
  <si>
    <t>Szakmai tevékenységet segítő szolgáltatások</t>
  </si>
  <si>
    <t>K351.</t>
  </si>
  <si>
    <t>K355.</t>
  </si>
  <si>
    <t>Munkaadót terhelő járulékok és szociális hozzájárulási adó</t>
  </si>
  <si>
    <t>K42.</t>
  </si>
  <si>
    <t>B25.</t>
  </si>
  <si>
    <t>K45.</t>
  </si>
  <si>
    <t>Foglalkoztatással, munkanélküliséggel kapcsolatos ellátások</t>
  </si>
  <si>
    <t>K46.</t>
  </si>
  <si>
    <t>K48.</t>
  </si>
  <si>
    <t>K502.</t>
  </si>
  <si>
    <t>Elvonások és befizetések</t>
  </si>
  <si>
    <t>K506.</t>
  </si>
  <si>
    <t>K508.</t>
  </si>
  <si>
    <t>K511.</t>
  </si>
  <si>
    <t>Működési célú visszatérítendő támogatások ÁHT-n kívülre</t>
  </si>
  <si>
    <t>Egyéb működési célú támogatások ÁHT-n kívülre</t>
  </si>
  <si>
    <t>K62.</t>
  </si>
  <si>
    <t>K64.</t>
  </si>
  <si>
    <t>K67.</t>
  </si>
  <si>
    <t>Ingatlanok beszerzése, létesítése</t>
  </si>
  <si>
    <t>Beruházási célú áfa</t>
  </si>
  <si>
    <t>K71.</t>
  </si>
  <si>
    <t>K74.</t>
  </si>
  <si>
    <t>Ingatlanok felújítása</t>
  </si>
  <si>
    <t>Felújítási célú áfa</t>
  </si>
  <si>
    <t>K915</t>
  </si>
  <si>
    <t>Egyéb felhalmozási célú kiadások</t>
  </si>
  <si>
    <t>K1.-K8.</t>
  </si>
  <si>
    <t>B1.-B7.</t>
  </si>
  <si>
    <t>K8.+ K9.</t>
  </si>
  <si>
    <t xml:space="preserve">Csesztreg Község Önkormányzata </t>
  </si>
  <si>
    <t>Felhalmozási és tőkejellegű bevételek és kiadások</t>
  </si>
  <si>
    <t xml:space="preserve">Csesztreg Község Önkormányzatának elemi bevételei </t>
  </si>
  <si>
    <t>Csesztreg Község Önkormányzatának elemi kiadásai</t>
  </si>
  <si>
    <t>Egyéb felhalmozási célú támogatás bevétele ÁH-on belül</t>
  </si>
  <si>
    <t>Felhalmozási célú átvett pénzeszközök</t>
  </si>
  <si>
    <t>K1102.</t>
  </si>
  <si>
    <t xml:space="preserve">Normatív jutalmak </t>
  </si>
  <si>
    <t>Egyéb működési célú kiadások ÁHT-n belülre</t>
  </si>
  <si>
    <t>K914.</t>
  </si>
  <si>
    <t>Államháztartáson belüli megelőgezések visszafizetése</t>
  </si>
  <si>
    <t>2015.</t>
  </si>
  <si>
    <t xml:space="preserve">2015. </t>
  </si>
  <si>
    <t>Megnevezés</t>
  </si>
  <si>
    <t>Tartalékok</t>
  </si>
  <si>
    <t>10.</t>
  </si>
  <si>
    <t>11.</t>
  </si>
  <si>
    <t>12.</t>
  </si>
  <si>
    <t>13.</t>
  </si>
  <si>
    <t>14.</t>
  </si>
  <si>
    <t>15.</t>
  </si>
  <si>
    <t>K513.</t>
  </si>
  <si>
    <t>Tartalékok előirányzata</t>
  </si>
  <si>
    <t>K61.</t>
  </si>
  <si>
    <t>Immateriális javak beszerzése, létesítése</t>
  </si>
  <si>
    <t>Eredeti előirányzat 2015.</t>
  </si>
  <si>
    <t xml:space="preserve">B403. </t>
  </si>
  <si>
    <t>Közvetített szolgáltatások ellenértéke</t>
  </si>
  <si>
    <t>B52.</t>
  </si>
  <si>
    <t>Ingatlanok értékesítése</t>
  </si>
  <si>
    <t>B63.</t>
  </si>
  <si>
    <t>Egyéb működési célú átvett pénzeszközök</t>
  </si>
  <si>
    <t>Egyéb működési célú támogatások</t>
  </si>
  <si>
    <t>Bérlakások tervezési díja</t>
  </si>
  <si>
    <t>Községrendezési terv</t>
  </si>
  <si>
    <t xml:space="preserve">    Térfigyelő kamera</t>
  </si>
  <si>
    <t xml:space="preserve">    Háziorvosi szolgálati lakás felújítása </t>
  </si>
  <si>
    <t xml:space="preserve">    Focipálya lelátó</t>
  </si>
  <si>
    <t xml:space="preserve">    Tóparti fejlesztések</t>
  </si>
  <si>
    <t xml:space="preserve">    Sószoba kialakítása</t>
  </si>
  <si>
    <t xml:space="preserve">   Előző évi költségvetési maradvány </t>
  </si>
  <si>
    <t xml:space="preserve">   MVH pályázat (Helyi termékpiac kialakítása)</t>
  </si>
  <si>
    <t xml:space="preserve">   Tulajdonosi bevételek (Zalavíz)</t>
  </si>
  <si>
    <t xml:space="preserve">Megnevezés </t>
  </si>
  <si>
    <t xml:space="preserve">MŰKÖDÉSI CÉLÚ BEVÉTELEK </t>
  </si>
  <si>
    <t>Önkormányzat</t>
  </si>
  <si>
    <t>1.1. Működési célú támogatás aht-n belül</t>
  </si>
  <si>
    <t>1.2. Közhatalmi bevételek</t>
  </si>
  <si>
    <t xml:space="preserve">1.3. Működési bevételek </t>
  </si>
  <si>
    <t>1.4. Működési célú átvett pénzeszközök</t>
  </si>
  <si>
    <t>Önkormányzat összesen</t>
  </si>
  <si>
    <t>1.6 Elvonások, befizetések</t>
  </si>
  <si>
    <t>Közös Önkormányzati Hivatal</t>
  </si>
  <si>
    <t>Közös Önkormányzati Hivatal össz.</t>
  </si>
  <si>
    <t xml:space="preserve">Költségvetési működési bevételek összesen </t>
  </si>
  <si>
    <t xml:space="preserve">Költségvetési működési  célú kiadások </t>
  </si>
  <si>
    <t>Működési célú bevételek összesen</t>
  </si>
  <si>
    <t>Működési célú kiadások összesen</t>
  </si>
  <si>
    <t>FELHALMOZÁSI CÉLÚ BEVÉTELEK</t>
  </si>
  <si>
    <t xml:space="preserve">Költségvetési felhalmozási bevételek </t>
  </si>
  <si>
    <t xml:space="preserve">Költségvetési felhalmozási célú kiadások </t>
  </si>
  <si>
    <t>1.5. Felhalmozási c. támogatás áht.belül</t>
  </si>
  <si>
    <t xml:space="preserve">1.8 Beruházások </t>
  </si>
  <si>
    <t xml:space="preserve">1.6. Felhalmozási bevételek </t>
  </si>
  <si>
    <t>1.9 Felújítások</t>
  </si>
  <si>
    <t>1.7. Felhalmozási célú kölcs. visszatérülése</t>
  </si>
  <si>
    <t>1.10 Felhalm.célú pénzeszköz átadás</t>
  </si>
  <si>
    <t>1.8. Egyéb felhalm.célú átvett pénzeszköz</t>
  </si>
  <si>
    <t>1.11. Felhalm célú kölcsön</t>
  </si>
  <si>
    <t>2.4. Beruházási kiadás</t>
  </si>
  <si>
    <t xml:space="preserve">Költségvetési felhalmozási bevételek összes. </t>
  </si>
  <si>
    <t>Költségvetési felhalmozási célú kiadások össz.</t>
  </si>
  <si>
    <t xml:space="preserve">Felhalmozási célú finanszírozási kiadások </t>
  </si>
  <si>
    <t xml:space="preserve">Felhalm. finanszírozási bevételek összesen </t>
  </si>
  <si>
    <t>Felhalmozási célú bevételek összesen</t>
  </si>
  <si>
    <t xml:space="preserve">Bevételek főösszege </t>
  </si>
  <si>
    <t xml:space="preserve">Kiadások főösszege </t>
  </si>
  <si>
    <r>
      <t>FELHALMOZÁSI CÉLÚ KIADÁSOK</t>
    </r>
    <r>
      <rPr>
        <i/>
        <sz val="11"/>
        <rFont val="Times New Roman"/>
        <family val="1"/>
      </rPr>
      <t xml:space="preserve"> </t>
    </r>
  </si>
  <si>
    <t xml:space="preserve">2.1. Működési bevételek </t>
  </si>
  <si>
    <t xml:space="preserve">Működési célú finanszírozási bevételek  </t>
  </si>
  <si>
    <t xml:space="preserve">Felhalmozási célú finanszírozási bevételek </t>
  </si>
  <si>
    <t xml:space="preserve">2.2. Előző évi   pénzmaradvány </t>
  </si>
  <si>
    <t>1.9. Előző évi költségvetési maradvány</t>
  </si>
  <si>
    <t>Felhalmozási célú kiadások összesen</t>
  </si>
  <si>
    <t xml:space="preserve">Működési célú finanszírozási kiadások </t>
  </si>
  <si>
    <t>1.1. Személyi juttatások</t>
  </si>
  <si>
    <t>1.2. Munkaadókat terhelő járulékok és szociális hozzájárulási adó</t>
  </si>
  <si>
    <t>1.3. Dologi kiadások</t>
  </si>
  <si>
    <t>1.4. Ellátottak pénzbeli juttatásai</t>
  </si>
  <si>
    <t>1.5. Egyéb működési célú kiadások</t>
  </si>
  <si>
    <t>A K5 rovaton (működési célú kiadás) könyvelendő felhalmozási célú céltartalék a mérlegszerű bemutatásban a fejlesztési kiadások között szerepel!</t>
  </si>
  <si>
    <t>2.1. Személyi juttatások</t>
  </si>
  <si>
    <t>2.2. Munkaadókat terhelő járulékok és szociális hozzájárulási adó</t>
  </si>
  <si>
    <t>2.3. Dologi kiadások</t>
  </si>
  <si>
    <t>Összesen</t>
  </si>
  <si>
    <t>Közös Önkormányzati Hivatal összesen:</t>
  </si>
  <si>
    <t>S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</si>
  <si>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</si>
  <si>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</si>
  <si>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</si>
  <si>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</si>
  <si>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</si>
  <si>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</si>
  <si>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</si>
  <si>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</si>
  <si>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</si>
  <si>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</si>
  <si>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</si>
  <si>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</si>
  <si>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Nyitó pénzkészlet</t>
  </si>
  <si>
    <t>Pénzmaradvány</t>
  </si>
  <si>
    <t>Bevételek összesen :</t>
  </si>
  <si>
    <t>Munkaadót terhelő járulékok</t>
  </si>
  <si>
    <t>Felújítás</t>
  </si>
  <si>
    <t>Beruházás</t>
  </si>
  <si>
    <t>Tartalék</t>
  </si>
  <si>
    <t>Kiadások összesen:</t>
  </si>
  <si>
    <t>Záró pénzkészlet</t>
  </si>
  <si>
    <t>Működési célú átvett pénzeszközök, kölcsönök visszatérülése</t>
  </si>
  <si>
    <t>Önkormányzat költségvetési támogatása</t>
  </si>
  <si>
    <t>1.12 Tartalékok</t>
  </si>
  <si>
    <t>Működési célú támogatások</t>
  </si>
  <si>
    <t>Felhalmozási célú támogatások</t>
  </si>
  <si>
    <t>Adatok ezer Ft-ban</t>
  </si>
  <si>
    <t>1. számú melléklet</t>
  </si>
  <si>
    <t>CSESZTREG KÖZSÉG ÖNKORMÁNYZATA ÉS INTÉZMÉNYE</t>
  </si>
  <si>
    <t>2015. ÉVI MŰKÖDÉSI ÉS FELHALMOZÁSI CÉLÚ BEVÉTELEI ÉS KIADÁSAI</t>
  </si>
  <si>
    <t>2,a melléklet</t>
  </si>
  <si>
    <t>2,b melléklet</t>
  </si>
  <si>
    <t xml:space="preserve">    Adatok ezer Ft-ban</t>
  </si>
  <si>
    <t>CSESZTREG KÖZSÉG ÖNKORMÁNYZATA ÉS INTÉZMÉNYE 2015. ÉVI ELŐIRÁNYZAT FELHASZNÁLÁSI ÜTEMTERVE</t>
  </si>
  <si>
    <t>Módosított előirányzat 05.31.</t>
  </si>
  <si>
    <t>Működési célú költségvetési támogatás és kieg. tám.</t>
  </si>
  <si>
    <t>K335.</t>
  </si>
  <si>
    <t>Közvetített szolgáltatások</t>
  </si>
  <si>
    <t>Egyéb tárgyi eszközök beszerzése, létesítése</t>
  </si>
  <si>
    <t>Módosított előirányzat 05.31</t>
  </si>
  <si>
    <t>Községgazdálkodáshoz szükséges tárgyi eszközök beszerzése (Damilos fűnyíró)</t>
  </si>
  <si>
    <t xml:space="preserve">     Ipartelephez autóbuszforduló tervezési díja</t>
  </si>
  <si>
    <t xml:space="preserve">     Egyéb (kis értékű) tárgyi eszközök</t>
  </si>
  <si>
    <t>F</t>
  </si>
  <si>
    <t>G</t>
  </si>
  <si>
    <t>H</t>
  </si>
  <si>
    <t>2.4. Egyéb működési célú támogatások</t>
  </si>
  <si>
    <t>4. számú melléklet</t>
  </si>
  <si>
    <t>Módosítás 07.15.</t>
  </si>
  <si>
    <t>Módosított előirányzat 07.15.</t>
  </si>
  <si>
    <t>Felhalmozási célú önkormányzati támogatások</t>
  </si>
  <si>
    <t>ebből: Közművelődési érdekeltésgnövelő támogatáshoz kapcsolódó beruházás</t>
  </si>
  <si>
    <t>ebből: Közművelődési érdekeltéségnövelő támogatáshoz kapcsolódó beruházás áfa</t>
  </si>
  <si>
    <t>Sorszám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</si>
  <si>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</si>
  <si>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</si>
  <si>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</si>
  <si>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</si>
  <si>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</si>
  <si>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</si>
  <si>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</si>
  <si>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</si>
  <si>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</si>
  <si>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</si>
  <si>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</si>
  <si>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</si>
  <si>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</si>
  <si>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</si>
  <si>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</si>
  <si>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</si>
  <si>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</si>
  <si>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</si>
  <si>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</si>
  <si>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</si>
  <si>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</si>
  <si>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</si>
  <si>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</si>
  <si>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</si>
  <si>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</si>
  <si>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</si>
  <si>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</si>
  <si>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</si>
  <si>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</si>
  <si>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</si>
  <si>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</si>
  <si>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</si>
  <si>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</si>
  <si>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</si>
  <si>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</si>
  <si>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</si>
  <si>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</si>
  <si>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</si>
  <si>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</si>
  <si>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</si>
  <si>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</si>
  <si>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 xml:space="preserve"> Közművelődési érdekeltségnövelő támogatáshoz kapcsolódó beruházás</t>
  </si>
  <si>
    <t>3. számú melléklet</t>
  </si>
  <si>
    <t>B21.</t>
  </si>
  <si>
    <t>I</t>
  </si>
  <si>
    <t>J</t>
  </si>
  <si>
    <t>K</t>
  </si>
  <si>
    <t xml:space="preserve">   Felhalmozási célú önkormányzati támogatás (közművelődési érdekeltségnövelő támogatás)</t>
  </si>
</sst>
</file>

<file path=xl/styles.xml><?xml version="1.0" encoding="utf-8"?>
<styleSheet xmlns="http://schemas.openxmlformats.org/spreadsheetml/2006/main">
  <numFmts count="4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#,##0.0"/>
    <numFmt numFmtId="168" formatCode="0.0000"/>
    <numFmt numFmtId="169" formatCode="0.000"/>
    <numFmt numFmtId="170" formatCode="0.0"/>
    <numFmt numFmtId="171" formatCode="&quot;öS&quot;\ #,##0;\-&quot;öS&quot;\ #,##0"/>
    <numFmt numFmtId="172" formatCode="&quot;öS&quot;\ #,##0;[Red]\-&quot;öS&quot;\ #,##0"/>
    <numFmt numFmtId="173" formatCode="&quot;öS&quot;\ #,##0.00;\-&quot;öS&quot;\ #,##0.00"/>
    <numFmt numFmtId="174" formatCode="&quot;öS&quot;\ #,##0.00;[Red]\-&quot;öS&quot;\ #,##0.00"/>
    <numFmt numFmtId="175" formatCode="_-&quot;öS&quot;\ * #,##0_-;\-&quot;öS&quot;\ * #,##0_-;_-&quot;öS&quot;\ * &quot;-&quot;_-;_-@_-"/>
    <numFmt numFmtId="176" formatCode="_-* #,##0_-;\-* #,##0_-;_-* &quot;-&quot;_-;_-@_-"/>
    <numFmt numFmtId="177" formatCode="_-&quot;öS&quot;\ * #,##0.00_-;\-&quot;öS&quot;\ * #,##0.00_-;_-&quot;öS&quot;\ * &quot;-&quot;??_-;_-@_-"/>
    <numFmt numFmtId="178" formatCode="_-* #,##0.00_-;\-* #,##0.00_-;_-* &quot;-&quot;??_-;_-@_-"/>
    <numFmt numFmtId="179" formatCode="#,##0.00\ &quot;Ft&quot;"/>
    <numFmt numFmtId="180" formatCode="#,###"/>
    <numFmt numFmtId="181" formatCode="_-* #,##0.0\ _F_t_-;\-* #,##0.0\ _F_t_-;_-* &quot;-&quot;??\ _F_t_-;_-@_-"/>
    <numFmt numFmtId="182" formatCode="_-* #,##0\ _F_t_-;\-* #,##0\ _F_t_-;_-* &quot;-&quot;??\ _F_t_-;_-@_-"/>
    <numFmt numFmtId="183" formatCode="#"/>
    <numFmt numFmtId="184" formatCode="[$-40E]yyyy\.\ mmmm\ d\."/>
    <numFmt numFmtId="185" formatCode="[$€-2]\ #\ ##,000_);[Red]\([$€-2]\ #\ ##,000\)"/>
    <numFmt numFmtId="186" formatCode="0&quot;.&quot;"/>
    <numFmt numFmtId="187" formatCode="0.0%"/>
    <numFmt numFmtId="188" formatCode="#,##0.000"/>
    <numFmt numFmtId="189" formatCode="0.0000000"/>
    <numFmt numFmtId="190" formatCode="0.000000"/>
    <numFmt numFmtId="191" formatCode="0.00000"/>
    <numFmt numFmtId="192" formatCode="_-* #,##0.000\ _F_t_-;\-* #,##0.000\ _F_t_-;_-* &quot;-&quot;??\ _F_t_-;_-@_-"/>
    <numFmt numFmtId="193" formatCode="_-* #,##0.0000\ _F_t_-;\-* #,##0.0000\ _F_t_-;_-* &quot;-&quot;??\ _F_t_-;_-@_-"/>
    <numFmt numFmtId="194" formatCode="_-* #,##0.00000\ _F_t_-;\-* #,##0.00000\ _F_t_-;_-* &quot;-&quot;??\ _F_t_-;_-@_-"/>
    <numFmt numFmtId="195" formatCode="_-* #,##0.000000\ _F_t_-;\-* #,##0.000000\ _F_t_-;_-* &quot;-&quot;??\ _F_t_-;_-@_-"/>
    <numFmt numFmtId="196" formatCode="&quot;H-&quot;0000"/>
    <numFmt numFmtId="197" formatCode="_-* #,##0.0\ &quot;Ft&quot;_-;\-* #,##0.0\ &quot;Ft&quot;_-;_-* &quot;-&quot;??\ &quot;Ft&quot;_-;_-@_-"/>
    <numFmt numFmtId="198" formatCode="_-* #,##0\ &quot;Ft&quot;_-;\-* #,##0\ &quot;Ft&quot;_-;_-* &quot;-&quot;??\ &quot;Ft&quot;_-;_-@_-"/>
  </numFmts>
  <fonts count="59">
    <font>
      <sz val="10"/>
      <name val="Arial"/>
      <family val="0"/>
    </font>
    <font>
      <sz val="10"/>
      <name val="Times New Roman"/>
      <family val="1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0"/>
      <name val="Arial CE"/>
      <family val="0"/>
    </font>
    <font>
      <sz val="10"/>
      <name val="Times New Roman CE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Arial CE"/>
      <family val="0"/>
    </font>
    <font>
      <sz val="11"/>
      <color indexed="60"/>
      <name val="Calibri"/>
      <family val="2"/>
    </font>
    <font>
      <sz val="10"/>
      <name val="MS Sans Serif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 CE"/>
      <family val="0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sz val="8"/>
      <name val="Arial"/>
      <family val="0"/>
    </font>
    <font>
      <b/>
      <sz val="12"/>
      <color indexed="8"/>
      <name val="Times New Roman"/>
      <family val="1"/>
    </font>
    <font>
      <sz val="12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1.5"/>
      <color indexed="8"/>
      <name val="Times New Roman"/>
      <family val="1"/>
    </font>
    <font>
      <sz val="11.5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sz val="14"/>
      <name val="Times New Roman CE"/>
      <family val="0"/>
    </font>
    <font>
      <b/>
      <sz val="14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 CE"/>
      <family val="0"/>
    </font>
    <font>
      <b/>
      <sz val="13"/>
      <color indexed="8"/>
      <name val="Times New Roman"/>
      <family val="1"/>
    </font>
    <font>
      <sz val="11"/>
      <name val="Arial CE"/>
      <family val="0"/>
    </font>
    <font>
      <sz val="10"/>
      <color indexed="48"/>
      <name val="Arial CE"/>
      <family val="0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b/>
      <i/>
      <sz val="13"/>
      <name val="Times New Roman"/>
      <family val="1"/>
    </font>
    <font>
      <b/>
      <sz val="13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i/>
      <sz val="8"/>
      <color indexed="8"/>
      <name val="Times New Roman"/>
      <family val="1"/>
    </font>
    <font>
      <sz val="8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 style="thick"/>
      <bottom style="thick"/>
    </border>
    <border>
      <left style="medium"/>
      <right style="thin"/>
      <top style="medium"/>
      <bottom style="thick"/>
    </border>
    <border>
      <left style="thin"/>
      <right style="thin"/>
      <top style="medium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ck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7" borderId="1" applyNumberFormat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1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9" fillId="21" borderId="2" applyNumberFormat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7" fillId="7" borderId="1" applyNumberFormat="0" applyAlignment="0" applyProtection="0"/>
    <xf numFmtId="0" fontId="15" fillId="22" borderId="7" applyNumberFormat="0" applyFont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18" fillId="4" borderId="0" applyNumberFormat="0" applyBorder="0" applyAlignment="0" applyProtection="0"/>
    <xf numFmtId="0" fontId="21" fillId="20" borderId="8" applyNumberFormat="0" applyAlignment="0" applyProtection="0"/>
    <xf numFmtId="0" fontId="22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15" fillId="0" borderId="0">
      <alignment/>
      <protection/>
    </xf>
    <xf numFmtId="0" fontId="3" fillId="22" borderId="7" applyNumberFormat="0" applyFont="0" applyAlignment="0" applyProtection="0"/>
    <xf numFmtId="0" fontId="21" fillId="20" borderId="8" applyNumberFormat="0" applyAlignment="0" applyProtection="0"/>
    <xf numFmtId="0" fontId="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3" borderId="0" applyNumberFormat="0" applyBorder="0" applyAlignment="0" applyProtection="0"/>
    <xf numFmtId="0" fontId="23" fillId="23" borderId="0" applyNumberFormat="0" applyBorder="0" applyAlignment="0" applyProtection="0"/>
    <xf numFmtId="0" fontId="8" fillId="20" borderId="1" applyNumberFormat="0" applyAlignment="0" applyProtection="0"/>
    <xf numFmtId="9" fontId="0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81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6" fillId="0" borderId="0" xfId="99">
      <alignment/>
      <protection/>
    </xf>
    <xf numFmtId="0" fontId="16" fillId="0" borderId="0" xfId="99" applyFont="1" applyBorder="1" applyAlignment="1">
      <alignment horizontal="center"/>
      <protection/>
    </xf>
    <xf numFmtId="0" fontId="27" fillId="0" borderId="10" xfId="99" applyFont="1" applyBorder="1" applyAlignment="1">
      <alignment vertical="center" wrapText="1"/>
      <protection/>
    </xf>
    <xf numFmtId="0" fontId="27" fillId="0" borderId="11" xfId="99" applyFont="1" applyBorder="1" applyAlignment="1">
      <alignment horizontal="center" vertical="center" wrapText="1"/>
      <protection/>
    </xf>
    <xf numFmtId="0" fontId="27" fillId="0" borderId="11" xfId="99" applyFont="1" applyBorder="1" applyAlignment="1">
      <alignment vertical="center" wrapText="1"/>
      <protection/>
    </xf>
    <xf numFmtId="0" fontId="27" fillId="0" borderId="12" xfId="99" applyFont="1" applyBorder="1" applyAlignment="1">
      <alignment vertical="center" wrapText="1"/>
      <protection/>
    </xf>
    <xf numFmtId="49" fontId="16" fillId="0" borderId="13" xfId="99" applyNumberFormat="1" applyFont="1" applyBorder="1" applyAlignment="1">
      <alignment horizontal="right"/>
      <protection/>
    </xf>
    <xf numFmtId="49" fontId="16" fillId="0" borderId="14" xfId="99" applyNumberFormat="1" applyFont="1" applyBorder="1" applyAlignment="1">
      <alignment horizontal="right"/>
      <protection/>
    </xf>
    <xf numFmtId="180" fontId="16" fillId="0" borderId="14" xfId="99" applyNumberFormat="1" applyFont="1" applyFill="1" applyBorder="1" applyAlignment="1" applyProtection="1">
      <alignment horizontal="left" vertical="center" wrapText="1" indent="1"/>
      <protection locked="0"/>
    </xf>
    <xf numFmtId="0" fontId="16" fillId="0" borderId="15" xfId="99" applyFont="1" applyBorder="1">
      <alignment/>
      <protection/>
    </xf>
    <xf numFmtId="0" fontId="16" fillId="0" borderId="13" xfId="99" applyBorder="1">
      <alignment/>
      <protection/>
    </xf>
    <xf numFmtId="0" fontId="16" fillId="0" borderId="14" xfId="99" applyFont="1" applyBorder="1" applyAlignment="1">
      <alignment wrapText="1"/>
      <protection/>
    </xf>
    <xf numFmtId="0" fontId="16" fillId="0" borderId="15" xfId="99" applyFont="1" applyBorder="1" applyAlignment="1">
      <alignment vertical="center" wrapText="1"/>
      <protection/>
    </xf>
    <xf numFmtId="0" fontId="16" fillId="0" borderId="14" xfId="99" applyFont="1" applyBorder="1">
      <alignment/>
      <protection/>
    </xf>
    <xf numFmtId="0" fontId="16" fillId="0" borderId="16" xfId="99" applyFont="1" applyBorder="1">
      <alignment/>
      <protection/>
    </xf>
    <xf numFmtId="0" fontId="16" fillId="0" borderId="17" xfId="99" applyFont="1" applyBorder="1">
      <alignment/>
      <protection/>
    </xf>
    <xf numFmtId="49" fontId="16" fillId="0" borderId="18" xfId="99" applyNumberFormat="1" applyBorder="1">
      <alignment/>
      <protection/>
    </xf>
    <xf numFmtId="49" fontId="16" fillId="0" borderId="17" xfId="99" applyNumberFormat="1" applyBorder="1">
      <alignment/>
      <protection/>
    </xf>
    <xf numFmtId="0" fontId="27" fillId="0" borderId="19" xfId="99" applyFont="1" applyBorder="1" applyAlignment="1">
      <alignment horizontal="left"/>
      <protection/>
    </xf>
    <xf numFmtId="0" fontId="27" fillId="0" borderId="20" xfId="99" applyFont="1" applyBorder="1" applyAlignment="1">
      <alignment horizontal="left"/>
      <protection/>
    </xf>
    <xf numFmtId="0" fontId="27" fillId="0" borderId="21" xfId="99" applyFont="1" applyBorder="1" applyAlignment="1">
      <alignment horizontal="left"/>
      <protection/>
    </xf>
    <xf numFmtId="0" fontId="25" fillId="0" borderId="0" xfId="0" applyFont="1" applyAlignment="1">
      <alignment horizontal="center" wrapText="1"/>
    </xf>
    <xf numFmtId="0" fontId="28" fillId="0" borderId="0" xfId="0" applyFont="1" applyAlignment="1">
      <alignment wrapText="1"/>
    </xf>
    <xf numFmtId="0" fontId="29" fillId="0" borderId="0" xfId="0" applyFont="1" applyAlignment="1">
      <alignment wrapText="1"/>
    </xf>
    <xf numFmtId="0" fontId="26" fillId="0" borderId="0" xfId="0" applyFont="1" applyAlignment="1">
      <alignment horizontal="center" wrapText="1"/>
    </xf>
    <xf numFmtId="0" fontId="25" fillId="0" borderId="0" xfId="0" applyFont="1" applyAlignment="1">
      <alignment wrapText="1"/>
    </xf>
    <xf numFmtId="0" fontId="33" fillId="0" borderId="0" xfId="0" applyFont="1" applyAlignment="1">
      <alignment/>
    </xf>
    <xf numFmtId="0" fontId="1" fillId="0" borderId="0" xfId="0" applyFont="1" applyAlignment="1">
      <alignment/>
    </xf>
    <xf numFmtId="0" fontId="34" fillId="0" borderId="0" xfId="0" applyFont="1" applyAlignment="1">
      <alignment/>
    </xf>
    <xf numFmtId="0" fontId="38" fillId="0" borderId="0" xfId="0" applyFont="1" applyAlignment="1">
      <alignment/>
    </xf>
    <xf numFmtId="0" fontId="29" fillId="0" borderId="14" xfId="0" applyFont="1" applyBorder="1" applyAlignment="1">
      <alignment wrapText="1"/>
    </xf>
    <xf numFmtId="0" fontId="25" fillId="0" borderId="14" xfId="0" applyFont="1" applyBorder="1" applyAlignment="1">
      <alignment wrapText="1"/>
    </xf>
    <xf numFmtId="0" fontId="35" fillId="0" borderId="14" xfId="0" applyFont="1" applyBorder="1" applyAlignment="1">
      <alignment wrapText="1"/>
    </xf>
    <xf numFmtId="0" fontId="32" fillId="0" borderId="14" xfId="0" applyFont="1" applyBorder="1" applyAlignment="1">
      <alignment wrapText="1"/>
    </xf>
    <xf numFmtId="0" fontId="32" fillId="0" borderId="22" xfId="0" applyFont="1" applyBorder="1" applyAlignment="1">
      <alignment wrapText="1"/>
    </xf>
    <xf numFmtId="0" fontId="25" fillId="0" borderId="23" xfId="0" applyFont="1" applyBorder="1" applyAlignment="1">
      <alignment wrapText="1"/>
    </xf>
    <xf numFmtId="0" fontId="25" fillId="0" borderId="24" xfId="0" applyFont="1" applyBorder="1" applyAlignment="1">
      <alignment horizontal="center" wrapText="1"/>
    </xf>
    <xf numFmtId="0" fontId="26" fillId="0" borderId="24" xfId="0" applyFont="1" applyBorder="1" applyAlignment="1">
      <alignment horizontal="center" wrapText="1"/>
    </xf>
    <xf numFmtId="0" fontId="43" fillId="0" borderId="0" xfId="99" applyFont="1" applyAlignment="1">
      <alignment horizontal="center"/>
      <protection/>
    </xf>
    <xf numFmtId="0" fontId="16" fillId="0" borderId="0" xfId="99" applyFont="1" applyBorder="1" applyAlignment="1">
      <alignment horizontal="right"/>
      <protection/>
    </xf>
    <xf numFmtId="3" fontId="16" fillId="0" borderId="14" xfId="99" applyNumberFormat="1" applyFont="1" applyBorder="1">
      <alignment/>
      <protection/>
    </xf>
    <xf numFmtId="3" fontId="16" fillId="0" borderId="17" xfId="99" applyNumberFormat="1" applyFont="1" applyBorder="1">
      <alignment/>
      <protection/>
    </xf>
    <xf numFmtId="3" fontId="27" fillId="0" borderId="20" xfId="99" applyNumberFormat="1" applyFont="1" applyBorder="1">
      <alignment/>
      <protection/>
    </xf>
    <xf numFmtId="3" fontId="16" fillId="0" borderId="14" xfId="99" applyNumberFormat="1" applyFont="1" applyFill="1" applyBorder="1" applyAlignment="1" applyProtection="1">
      <alignment vertical="center" wrapText="1"/>
      <protection locked="0"/>
    </xf>
    <xf numFmtId="3" fontId="25" fillId="0" borderId="14" xfId="0" applyNumberFormat="1" applyFont="1" applyBorder="1" applyAlignment="1">
      <alignment horizontal="right" wrapText="1"/>
    </xf>
    <xf numFmtId="3" fontId="29" fillId="0" borderId="14" xfId="0" applyNumberFormat="1" applyFont="1" applyBorder="1" applyAlignment="1">
      <alignment horizontal="right" wrapText="1"/>
    </xf>
    <xf numFmtId="0" fontId="1" fillId="0" borderId="14" xfId="0" applyFont="1" applyBorder="1" applyAlignment="1">
      <alignment wrapText="1"/>
    </xf>
    <xf numFmtId="3" fontId="1" fillId="0" borderId="14" xfId="0" applyNumberFormat="1" applyFont="1" applyBorder="1" applyAlignment="1">
      <alignment horizontal="right" wrapText="1"/>
    </xf>
    <xf numFmtId="0" fontId="29" fillId="0" borderId="14" xfId="0" applyFont="1" applyBorder="1" applyAlignment="1">
      <alignment horizontal="right" wrapText="1"/>
    </xf>
    <xf numFmtId="0" fontId="25" fillId="0" borderId="14" xfId="0" applyFont="1" applyBorder="1" applyAlignment="1">
      <alignment horizontal="right" wrapText="1"/>
    </xf>
    <xf numFmtId="3" fontId="32" fillId="0" borderId="14" xfId="0" applyNumberFormat="1" applyFont="1" applyBorder="1" applyAlignment="1">
      <alignment horizontal="right" wrapText="1"/>
    </xf>
    <xf numFmtId="3" fontId="32" fillId="0" borderId="22" xfId="0" applyNumberFormat="1" applyFont="1" applyBorder="1" applyAlignment="1">
      <alignment horizontal="right" wrapText="1"/>
    </xf>
    <xf numFmtId="3" fontId="25" fillId="0" borderId="23" xfId="0" applyNumberFormat="1" applyFont="1" applyBorder="1" applyAlignment="1">
      <alignment horizontal="right" wrapText="1"/>
    </xf>
    <xf numFmtId="0" fontId="29" fillId="0" borderId="23" xfId="0" applyFont="1" applyBorder="1" applyAlignment="1">
      <alignment wrapText="1"/>
    </xf>
    <xf numFmtId="3" fontId="29" fillId="0" borderId="23" xfId="0" applyNumberFormat="1" applyFont="1" applyBorder="1" applyAlignment="1">
      <alignment horizontal="right" wrapText="1"/>
    </xf>
    <xf numFmtId="0" fontId="29" fillId="0" borderId="13" xfId="0" applyFont="1" applyBorder="1" applyAlignment="1">
      <alignment wrapText="1"/>
    </xf>
    <xf numFmtId="0" fontId="37" fillId="0" borderId="14" xfId="0" applyFont="1" applyBorder="1" applyAlignment="1">
      <alignment wrapText="1"/>
    </xf>
    <xf numFmtId="0" fontId="37" fillId="0" borderId="20" xfId="0" applyFont="1" applyBorder="1" applyAlignment="1">
      <alignment wrapText="1"/>
    </xf>
    <xf numFmtId="0" fontId="30" fillId="0" borderId="25" xfId="0" applyFont="1" applyBorder="1" applyAlignment="1">
      <alignment horizontal="center" wrapText="1"/>
    </xf>
    <xf numFmtId="0" fontId="25" fillId="0" borderId="26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45" fillId="0" borderId="27" xfId="0" applyFont="1" applyBorder="1" applyAlignment="1">
      <alignment horizontal="center" wrapText="1"/>
    </xf>
    <xf numFmtId="0" fontId="45" fillId="0" borderId="28" xfId="0" applyFont="1" applyBorder="1" applyAlignment="1">
      <alignment horizontal="center" wrapText="1"/>
    </xf>
    <xf numFmtId="0" fontId="46" fillId="0" borderId="13" xfId="99" applyFont="1" applyBorder="1" applyAlignment="1">
      <alignment horizontal="center"/>
      <protection/>
    </xf>
    <xf numFmtId="0" fontId="46" fillId="0" borderId="14" xfId="99" applyFont="1" applyBorder="1" applyAlignment="1">
      <alignment horizontal="center"/>
      <protection/>
    </xf>
    <xf numFmtId="0" fontId="46" fillId="0" borderId="15" xfId="99" applyFont="1" applyBorder="1" applyAlignment="1">
      <alignment horizontal="center"/>
      <protection/>
    </xf>
    <xf numFmtId="0" fontId="46" fillId="0" borderId="0" xfId="99" applyFont="1">
      <alignment/>
      <protection/>
    </xf>
    <xf numFmtId="3" fontId="47" fillId="0" borderId="14" xfId="0" applyNumberFormat="1" applyFont="1" applyBorder="1" applyAlignment="1">
      <alignment horizontal="right" wrapText="1"/>
    </xf>
    <xf numFmtId="3" fontId="47" fillId="0" borderId="22" xfId="0" applyNumberFormat="1" applyFont="1" applyBorder="1" applyAlignment="1">
      <alignment horizontal="right" wrapText="1"/>
    </xf>
    <xf numFmtId="0" fontId="15" fillId="0" borderId="0" xfId="102">
      <alignment/>
      <protection/>
    </xf>
    <xf numFmtId="0" fontId="48" fillId="0" borderId="0" xfId="102" applyFont="1">
      <alignment/>
      <protection/>
    </xf>
    <xf numFmtId="0" fontId="15" fillId="0" borderId="0" xfId="102" applyBorder="1">
      <alignment/>
      <protection/>
    </xf>
    <xf numFmtId="0" fontId="49" fillId="0" borderId="0" xfId="102" applyFont="1" applyBorder="1">
      <alignment/>
      <protection/>
    </xf>
    <xf numFmtId="0" fontId="41" fillId="0" borderId="14" xfId="102" applyFont="1" applyBorder="1" applyAlignment="1">
      <alignment horizontal="left" vertical="center"/>
      <protection/>
    </xf>
    <xf numFmtId="3" fontId="40" fillId="0" borderId="14" xfId="102" applyNumberFormat="1" applyFont="1" applyBorder="1" applyAlignment="1">
      <alignment vertical="center"/>
      <protection/>
    </xf>
    <xf numFmtId="0" fontId="50" fillId="0" borderId="14" xfId="102" applyFont="1" applyBorder="1" applyAlignment="1">
      <alignment horizontal="left" vertical="center"/>
      <protection/>
    </xf>
    <xf numFmtId="3" fontId="50" fillId="0" borderId="14" xfId="102" applyNumberFormat="1" applyFont="1" applyBorder="1" applyAlignment="1">
      <alignment vertical="center"/>
      <protection/>
    </xf>
    <xf numFmtId="3" fontId="50" fillId="0" borderId="14" xfId="102" applyNumberFormat="1" applyFont="1" applyBorder="1" applyAlignment="1">
      <alignment horizontal="right" vertical="center"/>
      <protection/>
    </xf>
    <xf numFmtId="0" fontId="40" fillId="0" borderId="15" xfId="102" applyFont="1" applyBorder="1" applyAlignment="1">
      <alignment horizontal="left" vertical="center"/>
      <protection/>
    </xf>
    <xf numFmtId="3" fontId="41" fillId="0" borderId="14" xfId="102" applyNumberFormat="1" applyFont="1" applyBorder="1" applyAlignment="1">
      <alignment horizontal="right" vertical="center"/>
      <protection/>
    </xf>
    <xf numFmtId="0" fontId="41" fillId="0" borderId="15" xfId="102" applyFont="1" applyBorder="1" applyAlignment="1">
      <alignment horizontal="left" vertical="center"/>
      <protection/>
    </xf>
    <xf numFmtId="3" fontId="40" fillId="0" borderId="14" xfId="102" applyNumberFormat="1" applyFont="1" applyBorder="1" applyAlignment="1">
      <alignment horizontal="right" vertical="center"/>
      <protection/>
    </xf>
    <xf numFmtId="0" fontId="40" fillId="0" borderId="14" xfId="102" applyFont="1" applyBorder="1" applyAlignment="1">
      <alignment horizontal="left" vertical="center"/>
      <protection/>
    </xf>
    <xf numFmtId="3" fontId="41" fillId="0" borderId="14" xfId="102" applyNumberFormat="1" applyFont="1" applyBorder="1" applyAlignment="1">
      <alignment vertical="center"/>
      <protection/>
    </xf>
    <xf numFmtId="0" fontId="51" fillId="0" borderId="15" xfId="102" applyFont="1" applyBorder="1" applyAlignment="1">
      <alignment horizontal="center" vertical="center"/>
      <protection/>
    </xf>
    <xf numFmtId="3" fontId="50" fillId="0" borderId="14" xfId="102" applyNumberFormat="1" applyFont="1" applyFill="1" applyBorder="1" applyAlignment="1">
      <alignment vertical="center"/>
      <protection/>
    </xf>
    <xf numFmtId="0" fontId="41" fillId="0" borderId="15" xfId="102" applyFont="1" applyBorder="1" applyAlignment="1">
      <alignment vertical="center"/>
      <protection/>
    </xf>
    <xf numFmtId="0" fontId="35" fillId="0" borderId="15" xfId="102" applyFont="1" applyBorder="1" applyAlignment="1">
      <alignment vertical="center"/>
      <protection/>
    </xf>
    <xf numFmtId="16" fontId="40" fillId="0" borderId="15" xfId="102" applyNumberFormat="1" applyFont="1" applyBorder="1" applyAlignment="1">
      <alignment horizontal="left" vertical="center"/>
      <protection/>
    </xf>
    <xf numFmtId="3" fontId="40" fillId="0" borderId="14" xfId="100" applyNumberFormat="1" applyFont="1" applyBorder="1" applyAlignment="1">
      <alignment horizontal="right"/>
      <protection/>
    </xf>
    <xf numFmtId="0" fontId="40" fillId="0" borderId="14" xfId="100" applyFont="1" applyBorder="1" applyAlignment="1">
      <alignment horizontal="left"/>
      <protection/>
    </xf>
    <xf numFmtId="3" fontId="51" fillId="0" borderId="14" xfId="102" applyNumberFormat="1" applyFont="1" applyBorder="1" applyAlignment="1">
      <alignment horizontal="right" vertical="center"/>
      <protection/>
    </xf>
    <xf numFmtId="0" fontId="51" fillId="0" borderId="15" xfId="102" applyFont="1" applyBorder="1" applyAlignment="1">
      <alignment horizontal="left" vertical="center"/>
      <protection/>
    </xf>
    <xf numFmtId="0" fontId="15" fillId="0" borderId="14" xfId="102" applyBorder="1">
      <alignment/>
      <protection/>
    </xf>
    <xf numFmtId="0" fontId="51" fillId="0" borderId="14" xfId="102" applyFont="1" applyBorder="1" applyAlignment="1">
      <alignment horizontal="left" vertical="center"/>
      <protection/>
    </xf>
    <xf numFmtId="3" fontId="51" fillId="0" borderId="14" xfId="102" applyNumberFormat="1" applyFont="1" applyBorder="1" applyAlignment="1">
      <alignment vertical="center"/>
      <protection/>
    </xf>
    <xf numFmtId="0" fontId="41" fillId="0" borderId="15" xfId="102" applyFont="1" applyBorder="1" applyAlignment="1">
      <alignment horizontal="center" vertical="center"/>
      <protection/>
    </xf>
    <xf numFmtId="0" fontId="34" fillId="0" borderId="14" xfId="102" applyFont="1" applyBorder="1" applyAlignment="1">
      <alignment vertical="center"/>
      <protection/>
    </xf>
    <xf numFmtId="3" fontId="34" fillId="0" borderId="14" xfId="102" applyNumberFormat="1" applyFont="1" applyBorder="1" applyAlignment="1">
      <alignment vertical="center"/>
      <protection/>
    </xf>
    <xf numFmtId="0" fontId="41" fillId="0" borderId="29" xfId="102" applyFont="1" applyBorder="1" applyAlignment="1">
      <alignment horizontal="center" vertical="center"/>
      <protection/>
    </xf>
    <xf numFmtId="3" fontId="51" fillId="0" borderId="14" xfId="102" applyNumberFormat="1" applyFont="1" applyBorder="1">
      <alignment/>
      <protection/>
    </xf>
    <xf numFmtId="3" fontId="42" fillId="0" borderId="14" xfId="102" applyNumberFormat="1" applyFont="1" applyBorder="1" applyAlignment="1">
      <alignment vertical="center"/>
      <protection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42" fillId="0" borderId="15" xfId="102" applyFont="1" applyBorder="1" applyAlignment="1">
      <alignment vertical="center"/>
      <protection/>
    </xf>
    <xf numFmtId="3" fontId="53" fillId="24" borderId="14" xfId="102" applyNumberFormat="1" applyFont="1" applyFill="1" applyBorder="1" applyAlignment="1">
      <alignment horizontal="right" vertical="center"/>
      <protection/>
    </xf>
    <xf numFmtId="3" fontId="53" fillId="24" borderId="14" xfId="102" applyNumberFormat="1" applyFont="1" applyFill="1" applyBorder="1">
      <alignment/>
      <protection/>
    </xf>
    <xf numFmtId="3" fontId="54" fillId="24" borderId="14" xfId="102" applyNumberFormat="1" applyFont="1" applyFill="1" applyBorder="1" applyAlignment="1">
      <alignment vertical="center"/>
      <protection/>
    </xf>
    <xf numFmtId="0" fontId="15" fillId="24" borderId="0" xfId="102" applyFill="1">
      <alignment/>
      <protection/>
    </xf>
    <xf numFmtId="0" fontId="41" fillId="20" borderId="30" xfId="102" applyFont="1" applyFill="1" applyBorder="1" applyAlignment="1">
      <alignment horizontal="center" vertical="center"/>
      <protection/>
    </xf>
    <xf numFmtId="0" fontId="41" fillId="20" borderId="31" xfId="102" applyFont="1" applyFill="1" applyBorder="1" applyAlignment="1">
      <alignment horizontal="center" vertical="center"/>
      <protection/>
    </xf>
    <xf numFmtId="0" fontId="41" fillId="20" borderId="31" xfId="102" applyFont="1" applyFill="1" applyBorder="1" applyAlignment="1">
      <alignment horizontal="center" vertical="center" wrapText="1"/>
      <protection/>
    </xf>
    <xf numFmtId="0" fontId="41" fillId="0" borderId="13" xfId="102" applyFont="1" applyBorder="1" applyAlignment="1">
      <alignment horizontal="center" vertical="center"/>
      <protection/>
    </xf>
    <xf numFmtId="0" fontId="51" fillId="0" borderId="32" xfId="102" applyFont="1" applyBorder="1" applyAlignment="1">
      <alignment horizontal="center" vertical="center"/>
      <protection/>
    </xf>
    <xf numFmtId="0" fontId="41" fillId="0" borderId="32" xfId="102" applyFont="1" applyBorder="1" applyAlignment="1">
      <alignment horizontal="left" vertical="center"/>
      <protection/>
    </xf>
    <xf numFmtId="0" fontId="40" fillId="0" borderId="13" xfId="102" applyFont="1" applyBorder="1" applyAlignment="1">
      <alignment horizontal="center" vertical="center"/>
      <protection/>
    </xf>
    <xf numFmtId="0" fontId="40" fillId="0" borderId="32" xfId="102" applyFont="1" applyBorder="1" applyAlignment="1">
      <alignment horizontal="center" vertical="center"/>
      <protection/>
    </xf>
    <xf numFmtId="0" fontId="42" fillId="0" borderId="32" xfId="102" applyFont="1" applyBorder="1" applyAlignment="1">
      <alignment vertical="center"/>
      <protection/>
    </xf>
    <xf numFmtId="0" fontId="35" fillId="0" borderId="32" xfId="102" applyFont="1" applyBorder="1" applyAlignment="1">
      <alignment vertical="center"/>
      <protection/>
    </xf>
    <xf numFmtId="0" fontId="41" fillId="0" borderId="32" xfId="102" applyFont="1" applyBorder="1" applyAlignment="1">
      <alignment horizontal="center" vertical="center"/>
      <protection/>
    </xf>
    <xf numFmtId="3" fontId="44" fillId="20" borderId="20" xfId="102" applyNumberFormat="1" applyFont="1" applyFill="1" applyBorder="1" applyAlignment="1">
      <alignment vertical="center"/>
      <protection/>
    </xf>
    <xf numFmtId="0" fontId="44" fillId="20" borderId="21" xfId="102" applyFont="1" applyFill="1" applyBorder="1" applyAlignment="1">
      <alignment horizontal="left" vertical="center"/>
      <protection/>
    </xf>
    <xf numFmtId="0" fontId="0" fillId="0" borderId="0" xfId="98">
      <alignment/>
      <protection/>
    </xf>
    <xf numFmtId="0" fontId="33" fillId="0" borderId="0" xfId="98" applyFont="1">
      <alignment/>
      <protection/>
    </xf>
    <xf numFmtId="0" fontId="39" fillId="20" borderId="14" xfId="98" applyFont="1" applyFill="1" applyBorder="1" applyAlignment="1">
      <alignment horizontal="center" vertical="center" wrapText="1"/>
      <protection/>
    </xf>
    <xf numFmtId="0" fontId="41" fillId="20" borderId="14" xfId="98" applyFont="1" applyFill="1" applyBorder="1" applyAlignment="1">
      <alignment horizontal="center" vertical="center"/>
      <protection/>
    </xf>
    <xf numFmtId="0" fontId="1" fillId="0" borderId="14" xfId="98" applyFont="1" applyBorder="1">
      <alignment/>
      <protection/>
    </xf>
    <xf numFmtId="0" fontId="41" fillId="0" borderId="14" xfId="98" applyFont="1" applyBorder="1" applyAlignment="1">
      <alignment horizontal="left"/>
      <protection/>
    </xf>
    <xf numFmtId="0" fontId="40" fillId="0" borderId="14" xfId="98" applyFont="1" applyBorder="1">
      <alignment/>
      <protection/>
    </xf>
    <xf numFmtId="3" fontId="40" fillId="0" borderId="14" xfId="98" applyNumberFormat="1" applyFont="1" applyBorder="1">
      <alignment/>
      <protection/>
    </xf>
    <xf numFmtId="0" fontId="1" fillId="0" borderId="14" xfId="98" applyFont="1" applyBorder="1" applyAlignment="1">
      <alignment horizontal="center"/>
      <protection/>
    </xf>
    <xf numFmtId="0" fontId="40" fillId="0" borderId="14" xfId="98" applyFont="1" applyBorder="1" applyAlignment="1">
      <alignment horizontal="left" vertical="distributed"/>
      <protection/>
    </xf>
    <xf numFmtId="3" fontId="34" fillId="0" borderId="14" xfId="98" applyNumberFormat="1" applyFont="1" applyBorder="1">
      <alignment/>
      <protection/>
    </xf>
    <xf numFmtId="3" fontId="41" fillId="0" borderId="14" xfId="98" applyNumberFormat="1" applyFont="1" applyBorder="1">
      <alignment/>
      <protection/>
    </xf>
    <xf numFmtId="0" fontId="34" fillId="0" borderId="33" xfId="98" applyFont="1" applyBorder="1" applyAlignment="1">
      <alignment horizontal="left" wrapText="1"/>
      <protection/>
    </xf>
    <xf numFmtId="0" fontId="34" fillId="0" borderId="14" xfId="98" applyFont="1" applyBorder="1">
      <alignment/>
      <protection/>
    </xf>
    <xf numFmtId="0" fontId="40" fillId="0" borderId="14" xfId="98" applyFont="1" applyBorder="1" applyAlignment="1">
      <alignment horizontal="left"/>
      <protection/>
    </xf>
    <xf numFmtId="0" fontId="40" fillId="0" borderId="33" xfId="98" applyFont="1" applyBorder="1" applyAlignment="1">
      <alignment horizontal="left"/>
      <protection/>
    </xf>
    <xf numFmtId="0" fontId="40" fillId="0" borderId="33" xfId="98" applyFont="1" applyBorder="1" applyAlignment="1">
      <alignment horizontal="left" vertical="distributed"/>
      <protection/>
    </xf>
    <xf numFmtId="3" fontId="1" fillId="0" borderId="14" xfId="98" applyNumberFormat="1" applyFont="1" applyBorder="1">
      <alignment/>
      <protection/>
    </xf>
    <xf numFmtId="0" fontId="53" fillId="24" borderId="13" xfId="102" applyFont="1" applyFill="1" applyBorder="1" applyAlignment="1">
      <alignment horizontal="left" vertical="center"/>
      <protection/>
    </xf>
    <xf numFmtId="0" fontId="53" fillId="24" borderId="14" xfId="102" applyFont="1" applyFill="1" applyBorder="1" applyAlignment="1">
      <alignment horizontal="left" vertical="center"/>
      <protection/>
    </xf>
    <xf numFmtId="0" fontId="55" fillId="0" borderId="14" xfId="98" applyFont="1" applyBorder="1" applyAlignment="1">
      <alignment horizontal="center"/>
      <protection/>
    </xf>
    <xf numFmtId="0" fontId="51" fillId="0" borderId="14" xfId="98" applyFont="1" applyBorder="1" applyAlignment="1">
      <alignment horizontal="left"/>
      <protection/>
    </xf>
    <xf numFmtId="3" fontId="42" fillId="0" borderId="14" xfId="98" applyNumberFormat="1" applyFont="1" applyBorder="1">
      <alignment/>
      <protection/>
    </xf>
    <xf numFmtId="3" fontId="51" fillId="0" borderId="14" xfId="98" applyNumberFormat="1" applyFont="1" applyBorder="1">
      <alignment/>
      <protection/>
    </xf>
    <xf numFmtId="0" fontId="56" fillId="0" borderId="0" xfId="98" applyFont="1">
      <alignment/>
      <protection/>
    </xf>
    <xf numFmtId="0" fontId="0" fillId="0" borderId="0" xfId="98" applyFont="1">
      <alignment/>
      <protection/>
    </xf>
    <xf numFmtId="0" fontId="1" fillId="0" borderId="0" xfId="102" applyFont="1">
      <alignment/>
      <protection/>
    </xf>
    <xf numFmtId="0" fontId="39" fillId="0" borderId="0" xfId="102" applyFont="1" applyAlignment="1">
      <alignment horizontal="right"/>
      <protection/>
    </xf>
    <xf numFmtId="0" fontId="44" fillId="0" borderId="0" xfId="102" applyFont="1" applyAlignment="1">
      <alignment horizontal="center"/>
      <protection/>
    </xf>
    <xf numFmtId="0" fontId="44" fillId="0" borderId="0" xfId="102" applyFont="1" applyAlignment="1">
      <alignment horizontal="right"/>
      <protection/>
    </xf>
    <xf numFmtId="0" fontId="27" fillId="0" borderId="0" xfId="99" applyFont="1" applyAlignment="1">
      <alignment horizontal="right"/>
      <protection/>
    </xf>
    <xf numFmtId="0" fontId="1" fillId="0" borderId="0" xfId="102" applyFont="1" applyAlignment="1">
      <alignment/>
      <protection/>
    </xf>
    <xf numFmtId="0" fontId="41" fillId="0" borderId="0" xfId="102" applyFont="1" applyAlignment="1">
      <alignment/>
      <protection/>
    </xf>
    <xf numFmtId="0" fontId="35" fillId="0" borderId="0" xfId="102" applyFont="1" applyAlignment="1">
      <alignment horizontal="right"/>
      <protection/>
    </xf>
    <xf numFmtId="0" fontId="45" fillId="0" borderId="34" xfId="0" applyFont="1" applyBorder="1" applyAlignment="1">
      <alignment horizontal="center" wrapText="1"/>
    </xf>
    <xf numFmtId="0" fontId="57" fillId="0" borderId="14" xfId="0" applyFont="1" applyBorder="1" applyAlignment="1">
      <alignment wrapText="1"/>
    </xf>
    <xf numFmtId="3" fontId="57" fillId="0" borderId="23" xfId="0" applyNumberFormat="1" applyFont="1" applyBorder="1" applyAlignment="1">
      <alignment horizontal="right" wrapText="1"/>
    </xf>
    <xf numFmtId="3" fontId="57" fillId="0" borderId="14" xfId="0" applyNumberFormat="1" applyFont="1" applyBorder="1" applyAlignment="1">
      <alignment horizontal="right" wrapText="1"/>
    </xf>
    <xf numFmtId="0" fontId="28" fillId="0" borderId="35" xfId="0" applyFont="1" applyBorder="1" applyAlignment="1">
      <alignment wrapText="1"/>
    </xf>
    <xf numFmtId="0" fontId="30" fillId="0" borderId="36" xfId="0" applyFont="1" applyBorder="1" applyAlignment="1">
      <alignment horizontal="center" wrapText="1"/>
    </xf>
    <xf numFmtId="0" fontId="25" fillId="0" borderId="37" xfId="0" applyFont="1" applyBorder="1" applyAlignment="1">
      <alignment wrapText="1"/>
    </xf>
    <xf numFmtId="0" fontId="29" fillId="0" borderId="15" xfId="0" applyFont="1" applyBorder="1" applyAlignment="1">
      <alignment wrapText="1"/>
    </xf>
    <xf numFmtId="0" fontId="25" fillId="0" borderId="15" xfId="0" applyFont="1" applyBorder="1" applyAlignment="1">
      <alignment wrapText="1"/>
    </xf>
    <xf numFmtId="0" fontId="37" fillId="0" borderId="15" xfId="0" applyFont="1" applyBorder="1" applyAlignment="1">
      <alignment wrapText="1"/>
    </xf>
    <xf numFmtId="0" fontId="37" fillId="0" borderId="21" xfId="0" applyFont="1" applyBorder="1" applyAlignment="1">
      <alignment wrapText="1"/>
    </xf>
    <xf numFmtId="0" fontId="0" fillId="0" borderId="38" xfId="0" applyBorder="1" applyAlignment="1">
      <alignment/>
    </xf>
    <xf numFmtId="0" fontId="4" fillId="0" borderId="38" xfId="0" applyFont="1" applyBorder="1" applyAlignment="1">
      <alignment wrapText="1"/>
    </xf>
    <xf numFmtId="0" fontId="30" fillId="0" borderId="39" xfId="0" applyFont="1" applyBorder="1" applyAlignment="1">
      <alignment horizontal="center" wrapText="1"/>
    </xf>
    <xf numFmtId="0" fontId="29" fillId="0" borderId="37" xfId="0" applyFont="1" applyBorder="1" applyAlignment="1">
      <alignment wrapText="1"/>
    </xf>
    <xf numFmtId="0" fontId="32" fillId="0" borderId="15" xfId="0" applyFont="1" applyBorder="1" applyAlignment="1">
      <alignment wrapText="1"/>
    </xf>
    <xf numFmtId="0" fontId="32" fillId="0" borderId="40" xfId="0" applyFont="1" applyBorder="1" applyAlignment="1">
      <alignment wrapText="1"/>
    </xf>
    <xf numFmtId="0" fontId="25" fillId="0" borderId="0" xfId="0" applyFont="1" applyBorder="1" applyAlignment="1">
      <alignment wrapText="1"/>
    </xf>
    <xf numFmtId="0" fontId="29" fillId="0" borderId="41" xfId="0" applyFont="1" applyBorder="1" applyAlignment="1">
      <alignment wrapText="1"/>
    </xf>
    <xf numFmtId="0" fontId="16" fillId="0" borderId="15" xfId="99" applyFont="1" applyBorder="1" applyAlignment="1">
      <alignment wrapText="1"/>
      <protection/>
    </xf>
    <xf numFmtId="0" fontId="16" fillId="0" borderId="15" xfId="99" applyFont="1" applyBorder="1" applyAlignment="1">
      <alignment/>
      <protection/>
    </xf>
    <xf numFmtId="3" fontId="40" fillId="0" borderId="42" xfId="102" applyNumberFormat="1" applyFont="1" applyBorder="1" applyAlignment="1">
      <alignment vertical="center"/>
      <protection/>
    </xf>
    <xf numFmtId="3" fontId="51" fillId="0" borderId="42" xfId="102" applyNumberFormat="1" applyFont="1" applyBorder="1" applyAlignment="1">
      <alignment vertical="center"/>
      <protection/>
    </xf>
    <xf numFmtId="3" fontId="41" fillId="0" borderId="42" xfId="102" applyNumberFormat="1" applyFont="1" applyBorder="1" applyAlignment="1">
      <alignment vertical="center"/>
      <protection/>
    </xf>
    <xf numFmtId="3" fontId="53" fillId="24" borderId="42" xfId="102" applyNumberFormat="1" applyFont="1" applyFill="1" applyBorder="1">
      <alignment/>
      <protection/>
    </xf>
    <xf numFmtId="3" fontId="50" fillId="0" borderId="42" xfId="102" applyNumberFormat="1" applyFont="1" applyFill="1" applyBorder="1">
      <alignment/>
      <protection/>
    </xf>
    <xf numFmtId="3" fontId="42" fillId="0" borderId="42" xfId="102" applyNumberFormat="1" applyFont="1" applyBorder="1" applyAlignment="1">
      <alignment vertical="center"/>
      <protection/>
    </xf>
    <xf numFmtId="3" fontId="50" fillId="0" borderId="42" xfId="102" applyNumberFormat="1" applyFont="1" applyBorder="1" applyAlignment="1">
      <alignment vertical="center"/>
      <protection/>
    </xf>
    <xf numFmtId="3" fontId="44" fillId="20" borderId="43" xfId="102" applyNumberFormat="1" applyFont="1" applyFill="1" applyBorder="1" applyAlignment="1">
      <alignment vertical="center"/>
      <protection/>
    </xf>
    <xf numFmtId="0" fontId="39" fillId="0" borderId="38" xfId="102" applyFont="1" applyBorder="1" applyAlignment="1">
      <alignment horizontal="right"/>
      <protection/>
    </xf>
    <xf numFmtId="0" fontId="15" fillId="0" borderId="38" xfId="102" applyBorder="1">
      <alignment/>
      <protection/>
    </xf>
    <xf numFmtId="3" fontId="53" fillId="24" borderId="15" xfId="102" applyNumberFormat="1" applyFont="1" applyFill="1" applyBorder="1" applyAlignment="1">
      <alignment horizontal="right" vertical="center"/>
      <protection/>
    </xf>
    <xf numFmtId="0" fontId="35" fillId="0" borderId="29" xfId="102" applyFont="1" applyFill="1" applyBorder="1" applyAlignment="1">
      <alignment vertical="center"/>
      <protection/>
    </xf>
    <xf numFmtId="0" fontId="15" fillId="0" borderId="44" xfId="102" applyBorder="1">
      <alignment/>
      <protection/>
    </xf>
    <xf numFmtId="0" fontId="35" fillId="0" borderId="29" xfId="102" applyFont="1" applyFill="1" applyBorder="1" applyAlignment="1">
      <alignment vertical="center" wrapText="1"/>
      <protection/>
    </xf>
    <xf numFmtId="3" fontId="40" fillId="0" borderId="42" xfId="102" applyNumberFormat="1" applyFont="1" applyBorder="1" applyAlignment="1">
      <alignment vertical="center" wrapText="1"/>
      <protection/>
    </xf>
    <xf numFmtId="3" fontId="51" fillId="0" borderId="42" xfId="102" applyNumberFormat="1" applyFont="1" applyBorder="1" applyAlignment="1">
      <alignment vertical="center" wrapText="1"/>
      <protection/>
    </xf>
    <xf numFmtId="0" fontId="51" fillId="0" borderId="15" xfId="102" applyFont="1" applyBorder="1" applyAlignment="1">
      <alignment horizontal="left" vertical="center" wrapText="1"/>
      <protection/>
    </xf>
    <xf numFmtId="3" fontId="41" fillId="0" borderId="42" xfId="102" applyNumberFormat="1" applyFont="1" applyBorder="1" applyAlignment="1">
      <alignment vertical="center" wrapText="1"/>
      <protection/>
    </xf>
    <xf numFmtId="0" fontId="41" fillId="0" borderId="15" xfId="102" applyFont="1" applyBorder="1" applyAlignment="1">
      <alignment horizontal="left" wrapText="1"/>
      <protection/>
    </xf>
    <xf numFmtId="0" fontId="41" fillId="0" borderId="15" xfId="102" applyFont="1" applyBorder="1" applyAlignment="1">
      <alignment horizontal="left" vertical="center" wrapText="1"/>
      <protection/>
    </xf>
    <xf numFmtId="3" fontId="53" fillId="24" borderId="42" xfId="102" applyNumberFormat="1" applyFont="1" applyFill="1" applyBorder="1" applyAlignment="1">
      <alignment wrapText="1"/>
      <protection/>
    </xf>
    <xf numFmtId="3" fontId="42" fillId="0" borderId="42" xfId="102" applyNumberFormat="1" applyFont="1" applyBorder="1" applyAlignment="1">
      <alignment vertical="center" wrapText="1"/>
      <protection/>
    </xf>
    <xf numFmtId="0" fontId="35" fillId="0" borderId="15" xfId="102" applyFont="1" applyFill="1" applyBorder="1" applyAlignment="1">
      <alignment horizontal="left" vertical="center" wrapText="1"/>
      <protection/>
    </xf>
    <xf numFmtId="0" fontId="41" fillId="0" borderId="15" xfId="102" applyFont="1" applyBorder="1" applyAlignment="1">
      <alignment vertical="center" wrapText="1"/>
      <protection/>
    </xf>
    <xf numFmtId="3" fontId="50" fillId="0" borderId="42" xfId="102" applyNumberFormat="1" applyFont="1" applyBorder="1" applyAlignment="1">
      <alignment vertical="center" wrapText="1"/>
      <protection/>
    </xf>
    <xf numFmtId="0" fontId="41" fillId="0" borderId="29" xfId="102" applyFont="1" applyBorder="1" applyAlignment="1">
      <alignment horizontal="center" vertical="center" wrapText="1"/>
      <protection/>
    </xf>
    <xf numFmtId="0" fontId="51" fillId="0" borderId="15" xfId="102" applyFont="1" applyBorder="1" applyAlignment="1">
      <alignment vertical="center" wrapText="1"/>
      <protection/>
    </xf>
    <xf numFmtId="0" fontId="35" fillId="0" borderId="15" xfId="102" applyFont="1" applyFill="1" applyBorder="1" applyAlignment="1">
      <alignment vertical="center" wrapText="1"/>
      <protection/>
    </xf>
    <xf numFmtId="0" fontId="53" fillId="24" borderId="15" xfId="102" applyFont="1" applyFill="1" applyBorder="1" applyAlignment="1">
      <alignment vertical="center" wrapText="1"/>
      <protection/>
    </xf>
    <xf numFmtId="0" fontId="52" fillId="0" borderId="15" xfId="102" applyFont="1" applyFill="1" applyBorder="1" applyAlignment="1">
      <alignment vertical="center" wrapText="1"/>
      <protection/>
    </xf>
    <xf numFmtId="0" fontId="42" fillId="0" borderId="15" xfId="102" applyFont="1" applyFill="1" applyBorder="1" applyAlignment="1">
      <alignment vertical="center" wrapText="1"/>
      <protection/>
    </xf>
    <xf numFmtId="3" fontId="41" fillId="0" borderId="42" xfId="102" applyNumberFormat="1" applyFont="1" applyBorder="1" applyAlignment="1">
      <alignment horizontal="center" vertical="center" wrapText="1"/>
      <protection/>
    </xf>
    <xf numFmtId="0" fontId="53" fillId="24" borderId="15" xfId="102" applyFont="1" applyFill="1" applyBorder="1" applyAlignment="1">
      <alignment vertical="center"/>
      <protection/>
    </xf>
    <xf numFmtId="0" fontId="41" fillId="20" borderId="45" xfId="102" applyFont="1" applyFill="1" applyBorder="1" applyAlignment="1">
      <alignment horizontal="center" vertical="center"/>
      <protection/>
    </xf>
    <xf numFmtId="0" fontId="41" fillId="0" borderId="15" xfId="102" applyFont="1" applyFill="1" applyBorder="1" applyAlignment="1">
      <alignment wrapText="1"/>
      <protection/>
    </xf>
    <xf numFmtId="0" fontId="40" fillId="0" borderId="15" xfId="102" applyFont="1" applyBorder="1" applyAlignment="1">
      <alignment horizontal="left" vertical="center" wrapText="1"/>
      <protection/>
    </xf>
    <xf numFmtId="0" fontId="40" fillId="0" borderId="38" xfId="102" applyFont="1" applyFill="1" applyBorder="1" applyAlignment="1">
      <alignment horizontal="left" vertical="center" wrapText="1"/>
      <protection/>
    </xf>
    <xf numFmtId="0" fontId="51" fillId="0" borderId="29" xfId="102" applyFont="1" applyBorder="1" applyAlignment="1">
      <alignment wrapText="1"/>
      <protection/>
    </xf>
    <xf numFmtId="0" fontId="51" fillId="0" borderId="29" xfId="102" applyFont="1" applyBorder="1" applyAlignment="1">
      <alignment horizontal="left" vertical="center" wrapText="1"/>
      <protection/>
    </xf>
    <xf numFmtId="0" fontId="53" fillId="24" borderId="15" xfId="102" applyFont="1" applyFill="1" applyBorder="1" applyAlignment="1">
      <alignment horizontal="left" vertical="center" wrapText="1"/>
      <protection/>
    </xf>
    <xf numFmtId="0" fontId="40" fillId="0" borderId="15" xfId="102" applyFont="1" applyFill="1" applyBorder="1" applyAlignment="1">
      <alignment horizontal="left" vertical="center" wrapText="1"/>
      <protection/>
    </xf>
    <xf numFmtId="0" fontId="51" fillId="0" borderId="15" xfId="102" applyFont="1" applyFill="1" applyBorder="1" applyAlignment="1">
      <alignment horizontal="left" vertical="center" wrapText="1"/>
      <protection/>
    </xf>
    <xf numFmtId="0" fontId="42" fillId="0" borderId="29" xfId="102" applyFont="1" applyFill="1" applyBorder="1" applyAlignment="1">
      <alignment vertical="center" wrapText="1"/>
      <protection/>
    </xf>
    <xf numFmtId="0" fontId="53" fillId="24" borderId="29" xfId="102" applyFont="1" applyFill="1" applyBorder="1" applyAlignment="1">
      <alignment vertical="center"/>
      <protection/>
    </xf>
    <xf numFmtId="0" fontId="15" fillId="0" borderId="46" xfId="102" applyBorder="1" applyAlignment="1">
      <alignment wrapText="1"/>
      <protection/>
    </xf>
    <xf numFmtId="0" fontId="41" fillId="20" borderId="45" xfId="102" applyFont="1" applyFill="1" applyBorder="1" applyAlignment="1">
      <alignment horizontal="center" vertical="center" wrapText="1"/>
      <protection/>
    </xf>
    <xf numFmtId="3" fontId="40" fillId="0" borderId="15" xfId="102" applyNumberFormat="1" applyFont="1" applyBorder="1" applyAlignment="1">
      <alignment vertical="center"/>
      <protection/>
    </xf>
    <xf numFmtId="3" fontId="51" fillId="0" borderId="15" xfId="102" applyNumberFormat="1" applyFont="1" applyBorder="1" applyAlignment="1">
      <alignment vertical="center"/>
      <protection/>
    </xf>
    <xf numFmtId="3" fontId="41" fillId="0" borderId="15" xfId="102" applyNumberFormat="1" applyFont="1" applyBorder="1" applyAlignment="1">
      <alignment vertical="center"/>
      <protection/>
    </xf>
    <xf numFmtId="3" fontId="53" fillId="24" borderId="15" xfId="102" applyNumberFormat="1" applyFont="1" applyFill="1" applyBorder="1">
      <alignment/>
      <protection/>
    </xf>
    <xf numFmtId="3" fontId="50" fillId="0" borderId="15" xfId="102" applyNumberFormat="1" applyFont="1" applyFill="1" applyBorder="1">
      <alignment/>
      <protection/>
    </xf>
    <xf numFmtId="3" fontId="42" fillId="0" borderId="15" xfId="102" applyNumberFormat="1" applyFont="1" applyBorder="1" applyAlignment="1">
      <alignment vertical="center"/>
      <protection/>
    </xf>
    <xf numFmtId="3" fontId="50" fillId="0" borderId="15" xfId="102" applyNumberFormat="1" applyFont="1" applyBorder="1" applyAlignment="1">
      <alignment vertical="center"/>
      <protection/>
    </xf>
    <xf numFmtId="3" fontId="44" fillId="20" borderId="21" xfId="102" applyNumberFormat="1" applyFont="1" applyFill="1" applyBorder="1" applyAlignment="1">
      <alignment vertical="center"/>
      <protection/>
    </xf>
    <xf numFmtId="0" fontId="35" fillId="0" borderId="15" xfId="102" applyFont="1" applyFill="1" applyBorder="1" applyAlignment="1">
      <alignment vertical="center"/>
      <protection/>
    </xf>
    <xf numFmtId="3" fontId="51" fillId="0" borderId="42" xfId="102" applyNumberFormat="1" applyFont="1" applyBorder="1" applyAlignment="1">
      <alignment horizontal="right" vertical="center"/>
      <protection/>
    </xf>
    <xf numFmtId="0" fontId="51" fillId="0" borderId="42" xfId="102" applyFont="1" applyBorder="1" applyAlignment="1">
      <alignment horizontal="right" vertical="center" wrapText="1"/>
      <protection/>
    </xf>
    <xf numFmtId="3" fontId="53" fillId="24" borderId="42" xfId="102" applyNumberFormat="1" applyFont="1" applyFill="1" applyBorder="1" applyAlignment="1">
      <alignment vertical="center" wrapText="1"/>
      <protection/>
    </xf>
    <xf numFmtId="0" fontId="35" fillId="0" borderId="42" xfId="102" applyFont="1" applyFill="1" applyBorder="1" applyAlignment="1">
      <alignment vertical="center" wrapText="1"/>
      <protection/>
    </xf>
    <xf numFmtId="3" fontId="42" fillId="0" borderId="42" xfId="102" applyNumberFormat="1" applyFont="1" applyFill="1" applyBorder="1" applyAlignment="1">
      <alignment vertical="center" wrapText="1"/>
      <protection/>
    </xf>
    <xf numFmtId="3" fontId="53" fillId="24" borderId="42" xfId="102" applyNumberFormat="1" applyFont="1" applyFill="1" applyBorder="1" applyAlignment="1">
      <alignment vertical="center"/>
      <protection/>
    </xf>
    <xf numFmtId="3" fontId="40" fillId="0" borderId="15" xfId="100" applyNumberFormat="1" applyFont="1" applyBorder="1" applyAlignment="1">
      <alignment horizontal="right"/>
      <protection/>
    </xf>
    <xf numFmtId="3" fontId="40" fillId="0" borderId="15" xfId="102" applyNumberFormat="1" applyFont="1" applyBorder="1" applyAlignment="1">
      <alignment horizontal="right" vertical="center"/>
      <protection/>
    </xf>
    <xf numFmtId="3" fontId="51" fillId="0" borderId="15" xfId="102" applyNumberFormat="1" applyFont="1" applyBorder="1" applyAlignment="1">
      <alignment horizontal="right" vertical="center"/>
      <protection/>
    </xf>
    <xf numFmtId="3" fontId="50" fillId="0" borderId="15" xfId="102" applyNumberFormat="1" applyFont="1" applyBorder="1" applyAlignment="1">
      <alignment horizontal="right" vertical="center"/>
      <protection/>
    </xf>
    <xf numFmtId="0" fontId="15" fillId="0" borderId="15" xfId="102" applyBorder="1">
      <alignment/>
      <protection/>
    </xf>
    <xf numFmtId="3" fontId="41" fillId="0" borderId="15" xfId="102" applyNumberFormat="1" applyFont="1" applyBorder="1" applyAlignment="1">
      <alignment horizontal="right" vertical="center"/>
      <protection/>
    </xf>
    <xf numFmtId="3" fontId="50" fillId="0" borderId="15" xfId="102" applyNumberFormat="1" applyFont="1" applyFill="1" applyBorder="1" applyAlignment="1">
      <alignment vertical="center"/>
      <protection/>
    </xf>
    <xf numFmtId="3" fontId="51" fillId="0" borderId="15" xfId="102" applyNumberFormat="1" applyFont="1" applyBorder="1">
      <alignment/>
      <protection/>
    </xf>
    <xf numFmtId="3" fontId="34" fillId="0" borderId="15" xfId="102" applyNumberFormat="1" applyFont="1" applyBorder="1" applyAlignment="1">
      <alignment vertical="center"/>
      <protection/>
    </xf>
    <xf numFmtId="3" fontId="54" fillId="24" borderId="15" xfId="102" applyNumberFormat="1" applyFont="1" applyFill="1" applyBorder="1" applyAlignment="1">
      <alignment vertical="center"/>
      <protection/>
    </xf>
    <xf numFmtId="0" fontId="51" fillId="0" borderId="13" xfId="102" applyFont="1" applyBorder="1" applyAlignment="1">
      <alignment vertical="center" wrapText="1"/>
      <protection/>
    </xf>
    <xf numFmtId="0" fontId="58" fillId="0" borderId="35" xfId="0" applyFont="1" applyBorder="1" applyAlignment="1">
      <alignment wrapText="1"/>
    </xf>
    <xf numFmtId="0" fontId="58" fillId="0" borderId="13" xfId="0" applyFont="1" applyBorder="1" applyAlignment="1">
      <alignment wrapText="1"/>
    </xf>
    <xf numFmtId="0" fontId="58" fillId="0" borderId="19" xfId="0" applyFont="1" applyBorder="1" applyAlignment="1">
      <alignment wrapText="1"/>
    </xf>
    <xf numFmtId="0" fontId="41" fillId="20" borderId="47" xfId="102" applyFont="1" applyFill="1" applyBorder="1" applyAlignment="1">
      <alignment horizontal="center" vertical="center" wrapText="1"/>
      <protection/>
    </xf>
    <xf numFmtId="0" fontId="51" fillId="0" borderId="32" xfId="102" applyFont="1" applyBorder="1" applyAlignment="1">
      <alignment horizontal="left" vertical="center"/>
      <protection/>
    </xf>
    <xf numFmtId="0" fontId="51" fillId="0" borderId="15" xfId="102" applyFont="1" applyBorder="1" applyAlignment="1">
      <alignment horizontal="left" vertical="center"/>
      <protection/>
    </xf>
    <xf numFmtId="0" fontId="35" fillId="0" borderId="13" xfId="102" applyFont="1" applyFill="1" applyBorder="1" applyAlignment="1">
      <alignment horizontal="left" vertical="center"/>
      <protection/>
    </xf>
    <xf numFmtId="0" fontId="52" fillId="0" borderId="14" xfId="102" applyFont="1" applyFill="1" applyBorder="1" applyAlignment="1">
      <alignment horizontal="left" vertical="center"/>
      <protection/>
    </xf>
    <xf numFmtId="0" fontId="44" fillId="0" borderId="0" xfId="102" applyFont="1" applyAlignment="1">
      <alignment horizontal="center"/>
      <protection/>
    </xf>
    <xf numFmtId="0" fontId="35" fillId="0" borderId="32" xfId="102" applyFont="1" applyFill="1" applyBorder="1" applyAlignment="1">
      <alignment horizontal="left" vertical="center"/>
      <protection/>
    </xf>
    <xf numFmtId="0" fontId="35" fillId="0" borderId="29" xfId="102" applyFont="1" applyFill="1" applyBorder="1" applyAlignment="1">
      <alignment horizontal="left" vertical="center"/>
      <protection/>
    </xf>
    <xf numFmtId="0" fontId="35" fillId="0" borderId="15" xfId="102" applyFont="1" applyFill="1" applyBorder="1" applyAlignment="1">
      <alignment horizontal="left" vertical="center"/>
      <protection/>
    </xf>
    <xf numFmtId="0" fontId="1" fillId="0" borderId="41" xfId="102" applyFont="1" applyBorder="1" applyAlignment="1">
      <alignment horizontal="center"/>
      <protection/>
    </xf>
    <xf numFmtId="0" fontId="44" fillId="20" borderId="19" xfId="102" applyFont="1" applyFill="1" applyBorder="1" applyAlignment="1">
      <alignment horizontal="left" vertical="center"/>
      <protection/>
    </xf>
    <xf numFmtId="0" fontId="44" fillId="20" borderId="20" xfId="102" applyFont="1" applyFill="1" applyBorder="1" applyAlignment="1">
      <alignment horizontal="left" vertical="center"/>
      <protection/>
    </xf>
    <xf numFmtId="0" fontId="53" fillId="24" borderId="32" xfId="102" applyFont="1" applyFill="1" applyBorder="1" applyAlignment="1">
      <alignment horizontal="left" vertical="center"/>
      <protection/>
    </xf>
    <xf numFmtId="0" fontId="53" fillId="24" borderId="15" xfId="102" applyFont="1" applyFill="1" applyBorder="1" applyAlignment="1">
      <alignment horizontal="left" vertical="center"/>
      <protection/>
    </xf>
    <xf numFmtId="0" fontId="53" fillId="24" borderId="13" xfId="102" applyFont="1" applyFill="1" applyBorder="1" applyAlignment="1">
      <alignment horizontal="left" vertical="center"/>
      <protection/>
    </xf>
    <xf numFmtId="0" fontId="53" fillId="24" borderId="14" xfId="102" applyFont="1" applyFill="1" applyBorder="1" applyAlignment="1">
      <alignment horizontal="left" vertical="center"/>
      <protection/>
    </xf>
    <xf numFmtId="0" fontId="35" fillId="0" borderId="14" xfId="102" applyFont="1" applyFill="1" applyBorder="1" applyAlignment="1">
      <alignment horizontal="left" vertical="center"/>
      <protection/>
    </xf>
    <xf numFmtId="0" fontId="51" fillId="0" borderId="32" xfId="102" applyFont="1" applyBorder="1" applyAlignment="1">
      <alignment horizontal="center" vertical="center"/>
      <protection/>
    </xf>
    <xf numFmtId="0" fontId="51" fillId="0" borderId="15" xfId="102" applyFont="1" applyBorder="1" applyAlignment="1">
      <alignment horizontal="center" vertical="center"/>
      <protection/>
    </xf>
    <xf numFmtId="0" fontId="36" fillId="0" borderId="0" xfId="0" applyFont="1" applyAlignment="1">
      <alignment horizontal="center" wrapText="1"/>
    </xf>
    <xf numFmtId="0" fontId="25" fillId="0" borderId="0" xfId="0" applyFont="1" applyAlignment="1">
      <alignment horizontal="center" wrapText="1"/>
    </xf>
    <xf numFmtId="0" fontId="29" fillId="0" borderId="48" xfId="0" applyFont="1" applyBorder="1" applyAlignment="1">
      <alignment horizontal="center" wrapText="1"/>
    </xf>
    <xf numFmtId="0" fontId="29" fillId="0" borderId="48" xfId="0" applyFont="1" applyBorder="1" applyAlignment="1">
      <alignment horizontal="right" wrapText="1"/>
    </xf>
    <xf numFmtId="0" fontId="43" fillId="0" borderId="0" xfId="99" applyFont="1" applyAlignment="1">
      <alignment horizontal="center"/>
      <protection/>
    </xf>
    <xf numFmtId="0" fontId="41" fillId="0" borderId="0" xfId="102" applyFont="1" applyAlignment="1">
      <alignment horizontal="center"/>
      <protection/>
    </xf>
    <xf numFmtId="0" fontId="1" fillId="0" borderId="49" xfId="102" applyFont="1" applyBorder="1" applyAlignment="1">
      <alignment horizontal="center"/>
      <protection/>
    </xf>
  </cellXfs>
  <cellStyles count="10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Ellenőrzőcella" xfId="66"/>
    <cellStyle name="Explanatory Text" xfId="67"/>
    <cellStyle name="Comma" xfId="68"/>
    <cellStyle name="Comma [0]" xfId="69"/>
    <cellStyle name="Ezres 2" xfId="70"/>
    <cellStyle name="Ezres 3" xfId="71"/>
    <cellStyle name="Figyelmeztetés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Hivatkozott cella" xfId="79"/>
    <cellStyle name="Input" xfId="80"/>
    <cellStyle name="Jegyzet" xfId="81"/>
    <cellStyle name="Jelölőszín (1)" xfId="82"/>
    <cellStyle name="Jelölőszín (2)" xfId="83"/>
    <cellStyle name="Jelölőszín (3)" xfId="84"/>
    <cellStyle name="Jelölőszín (4)" xfId="85"/>
    <cellStyle name="Jelölőszín (5)" xfId="86"/>
    <cellStyle name="Jelölőszín (6)" xfId="87"/>
    <cellStyle name="Jó" xfId="88"/>
    <cellStyle name="Kimenet" xfId="89"/>
    <cellStyle name="Followed Hyperlink" xfId="90"/>
    <cellStyle name="Linked Cell" xfId="91"/>
    <cellStyle name="Magyarázó szöveg" xfId="92"/>
    <cellStyle name="Neutral" xfId="93"/>
    <cellStyle name="Normál 2" xfId="94"/>
    <cellStyle name="Normál 3" xfId="95"/>
    <cellStyle name="Normál 4" xfId="96"/>
    <cellStyle name="Normál 5" xfId="97"/>
    <cellStyle name="Normál_11szm" xfId="98"/>
    <cellStyle name="Normál_12.sz.mell.2013.évi fejlesztés" xfId="99"/>
    <cellStyle name="Normál_3aszm" xfId="100"/>
    <cellStyle name="Normal_tanusitv" xfId="101"/>
    <cellStyle name="Normál_Zalakaros" xfId="102"/>
    <cellStyle name="Note" xfId="103"/>
    <cellStyle name="Output" xfId="104"/>
    <cellStyle name="Összesen" xfId="105"/>
    <cellStyle name="Currency" xfId="106"/>
    <cellStyle name="Currency [0]" xfId="107"/>
    <cellStyle name="Rossz" xfId="108"/>
    <cellStyle name="Semleges" xfId="109"/>
    <cellStyle name="Számítás" xfId="110"/>
    <cellStyle name="Percent" xfId="111"/>
    <cellStyle name="Százalék 2" xfId="112"/>
    <cellStyle name="Title" xfId="113"/>
    <cellStyle name="Total" xfId="114"/>
    <cellStyle name="Warning Text" xfId="1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IV227"/>
  <sheetViews>
    <sheetView tabSelected="1" view="pageLayout" zoomScale="80" zoomScaleSheetLayoutView="100" zoomScalePageLayoutView="80" workbookViewId="0" topLeftCell="A1">
      <selection activeCell="E35" sqref="E35"/>
    </sheetView>
  </sheetViews>
  <sheetFormatPr defaultColWidth="9.140625" defaultRowHeight="12.75"/>
  <cols>
    <col min="1" max="1" width="4.57421875" style="72" customWidth="1"/>
    <col min="2" max="2" width="44.8515625" style="72" customWidth="1"/>
    <col min="3" max="3" width="13.00390625" style="72" customWidth="1"/>
    <col min="4" max="4" width="13.140625" style="72" customWidth="1"/>
    <col min="5" max="5" width="12.57421875" style="72" customWidth="1"/>
    <col min="6" max="6" width="13.140625" style="72" customWidth="1"/>
    <col min="7" max="7" width="44.421875" style="72" customWidth="1"/>
    <col min="8" max="8" width="13.7109375" style="72" customWidth="1"/>
    <col min="9" max="9" width="14.28125" style="72" customWidth="1"/>
    <col min="10" max="10" width="13.140625" style="189" customWidth="1"/>
    <col min="11" max="11" width="13.140625" style="72" customWidth="1"/>
    <col min="12" max="16384" width="9.140625" style="72" customWidth="1"/>
  </cols>
  <sheetData>
    <row r="1" spans="1:10" ht="18.75">
      <c r="A1" s="260" t="s">
        <v>326</v>
      </c>
      <c r="B1" s="260"/>
      <c r="C1" s="260"/>
      <c r="D1" s="260"/>
      <c r="E1" s="260"/>
      <c r="F1" s="260"/>
      <c r="G1" s="260"/>
      <c r="H1" s="260"/>
      <c r="I1" s="260"/>
      <c r="J1" s="260"/>
    </row>
    <row r="2" spans="1:10" ht="18.75">
      <c r="A2" s="260" t="s">
        <v>327</v>
      </c>
      <c r="B2" s="260"/>
      <c r="C2" s="260"/>
      <c r="D2" s="260"/>
      <c r="E2" s="260"/>
      <c r="F2" s="260"/>
      <c r="G2" s="260"/>
      <c r="H2" s="260"/>
      <c r="I2" s="260"/>
      <c r="J2" s="260"/>
    </row>
    <row r="3" spans="1:11" ht="18.75">
      <c r="A3" s="153"/>
      <c r="B3" s="153"/>
      <c r="C3" s="153"/>
      <c r="D3" s="153"/>
      <c r="E3" s="153"/>
      <c r="F3" s="152"/>
      <c r="G3" s="153"/>
      <c r="H3" s="153"/>
      <c r="I3" s="154"/>
      <c r="J3" s="188"/>
      <c r="K3" s="152" t="s">
        <v>325</v>
      </c>
    </row>
    <row r="4" spans="9:11" ht="13.5" thickBot="1">
      <c r="I4" s="264" t="s">
        <v>324</v>
      </c>
      <c r="J4" s="264"/>
      <c r="K4" s="264"/>
    </row>
    <row r="5" spans="1:11" ht="47.25" customHeight="1">
      <c r="A5" s="112"/>
      <c r="B5" s="113" t="s">
        <v>244</v>
      </c>
      <c r="C5" s="114" t="s">
        <v>226</v>
      </c>
      <c r="D5" s="114" t="s">
        <v>332</v>
      </c>
      <c r="E5" s="114" t="s">
        <v>346</v>
      </c>
      <c r="F5" s="255" t="s">
        <v>347</v>
      </c>
      <c r="G5" s="213" t="s">
        <v>244</v>
      </c>
      <c r="H5" s="114" t="s">
        <v>226</v>
      </c>
      <c r="I5" s="114" t="s">
        <v>337</v>
      </c>
      <c r="J5" s="225" t="s">
        <v>346</v>
      </c>
      <c r="K5" s="255" t="s">
        <v>347</v>
      </c>
    </row>
    <row r="6" spans="1:11" ht="15" customHeight="1">
      <c r="A6" s="261" t="s">
        <v>245</v>
      </c>
      <c r="B6" s="262"/>
      <c r="C6" s="262"/>
      <c r="D6" s="262"/>
      <c r="E6" s="263"/>
      <c r="F6" s="224"/>
      <c r="G6" s="193"/>
      <c r="H6" s="234"/>
      <c r="I6" s="234"/>
      <c r="J6" s="191"/>
      <c r="K6" s="192"/>
    </row>
    <row r="7" spans="1:11" ht="15" customHeight="1">
      <c r="A7" s="115" t="s">
        <v>98</v>
      </c>
      <c r="B7" s="76" t="s">
        <v>246</v>
      </c>
      <c r="C7" s="77"/>
      <c r="D7" s="77"/>
      <c r="E7" s="77"/>
      <c r="F7" s="194"/>
      <c r="G7" s="214" t="s">
        <v>246</v>
      </c>
      <c r="H7" s="77"/>
      <c r="I7" s="226"/>
      <c r="J7" s="226"/>
      <c r="K7" s="180"/>
    </row>
    <row r="8" spans="1:11" ht="15" customHeight="1">
      <c r="A8" s="115"/>
      <c r="B8" s="85" t="s">
        <v>247</v>
      </c>
      <c r="C8" s="92">
        <v>154468</v>
      </c>
      <c r="D8" s="241">
        <v>154468</v>
      </c>
      <c r="E8" s="92">
        <v>0</v>
      </c>
      <c r="F8" s="194">
        <f aca="true" t="shared" si="0" ref="F8:F13">D8+E8</f>
        <v>154468</v>
      </c>
      <c r="G8" s="215" t="s">
        <v>286</v>
      </c>
      <c r="H8" s="77">
        <v>48814</v>
      </c>
      <c r="I8" s="226">
        <v>49725</v>
      </c>
      <c r="J8" s="226">
        <v>0</v>
      </c>
      <c r="K8" s="180">
        <f aca="true" t="shared" si="1" ref="K8:K13">I8+J8</f>
        <v>49725</v>
      </c>
    </row>
    <row r="9" spans="1:11" ht="27" customHeight="1">
      <c r="A9" s="115"/>
      <c r="B9" s="93" t="s">
        <v>248</v>
      </c>
      <c r="C9" s="84">
        <v>52310</v>
      </c>
      <c r="D9" s="242">
        <v>56750</v>
      </c>
      <c r="E9" s="92">
        <v>1671</v>
      </c>
      <c r="F9" s="194">
        <f t="shared" si="0"/>
        <v>58421</v>
      </c>
      <c r="G9" s="216" t="s">
        <v>287</v>
      </c>
      <c r="H9" s="77">
        <v>11607</v>
      </c>
      <c r="I9" s="226">
        <v>11761</v>
      </c>
      <c r="J9" s="226">
        <v>0</v>
      </c>
      <c r="K9" s="180">
        <f t="shared" si="1"/>
        <v>11761</v>
      </c>
    </row>
    <row r="10" spans="1:11" ht="15" customHeight="1">
      <c r="A10" s="115"/>
      <c r="B10" s="85" t="s">
        <v>249</v>
      </c>
      <c r="C10" s="84">
        <v>38857</v>
      </c>
      <c r="D10" s="242">
        <v>39022</v>
      </c>
      <c r="E10" s="92">
        <v>0</v>
      </c>
      <c r="F10" s="194">
        <f t="shared" si="0"/>
        <v>39022</v>
      </c>
      <c r="G10" s="215" t="s">
        <v>288</v>
      </c>
      <c r="H10" s="77">
        <v>63168</v>
      </c>
      <c r="I10" s="226">
        <v>63168</v>
      </c>
      <c r="J10" s="226">
        <v>0</v>
      </c>
      <c r="K10" s="180">
        <f t="shared" si="1"/>
        <v>63168</v>
      </c>
    </row>
    <row r="11" spans="1:11" ht="15" customHeight="1">
      <c r="A11" s="115"/>
      <c r="B11" s="85" t="s">
        <v>250</v>
      </c>
      <c r="C11" s="84">
        <v>50</v>
      </c>
      <c r="D11" s="242">
        <v>50</v>
      </c>
      <c r="E11" s="92">
        <v>0</v>
      </c>
      <c r="F11" s="194">
        <f t="shared" si="0"/>
        <v>50</v>
      </c>
      <c r="G11" s="215" t="s">
        <v>289</v>
      </c>
      <c r="H11" s="77">
        <v>7640</v>
      </c>
      <c r="I11" s="226">
        <v>7640</v>
      </c>
      <c r="J11" s="226">
        <v>0</v>
      </c>
      <c r="K11" s="180">
        <f t="shared" si="1"/>
        <v>7640</v>
      </c>
    </row>
    <row r="12" spans="1:11" ht="15" customHeight="1">
      <c r="A12" s="115"/>
      <c r="B12" s="95"/>
      <c r="C12" s="94"/>
      <c r="D12" s="243"/>
      <c r="E12" s="94"/>
      <c r="F12" s="194">
        <f t="shared" si="0"/>
        <v>0</v>
      </c>
      <c r="G12" s="215" t="s">
        <v>290</v>
      </c>
      <c r="H12" s="77">
        <v>47848</v>
      </c>
      <c r="I12" s="226">
        <v>48035</v>
      </c>
      <c r="J12" s="226">
        <v>0</v>
      </c>
      <c r="K12" s="180">
        <f t="shared" si="1"/>
        <v>48035</v>
      </c>
    </row>
    <row r="13" spans="1:11" ht="15" customHeight="1">
      <c r="A13" s="115"/>
      <c r="B13" s="83"/>
      <c r="C13" s="84"/>
      <c r="D13" s="242"/>
      <c r="E13" s="84"/>
      <c r="F13" s="194">
        <f t="shared" si="0"/>
        <v>0</v>
      </c>
      <c r="G13" s="215" t="s">
        <v>252</v>
      </c>
      <c r="H13" s="77">
        <v>29</v>
      </c>
      <c r="I13" s="226">
        <v>29</v>
      </c>
      <c r="J13" s="226">
        <v>0</v>
      </c>
      <c r="K13" s="180">
        <f t="shared" si="1"/>
        <v>29</v>
      </c>
    </row>
    <row r="14" spans="1:11" ht="15" customHeight="1">
      <c r="A14" s="115"/>
      <c r="B14" s="78"/>
      <c r="C14" s="80"/>
      <c r="D14" s="244"/>
      <c r="E14" s="80"/>
      <c r="F14" s="194"/>
      <c r="G14" s="215"/>
      <c r="H14" s="77"/>
      <c r="I14" s="226"/>
      <c r="J14" s="226"/>
      <c r="K14" s="180"/>
    </row>
    <row r="15" spans="1:11" ht="15" customHeight="1">
      <c r="A15" s="115"/>
      <c r="B15" s="95" t="s">
        <v>251</v>
      </c>
      <c r="C15" s="94">
        <f>SUM(C8:C11)</f>
        <v>245685</v>
      </c>
      <c r="D15" s="243">
        <v>250290</v>
      </c>
      <c r="E15" s="94">
        <f>SUM(E8:E11)</f>
        <v>1671</v>
      </c>
      <c r="F15" s="195">
        <f>SUM(F8:F14)</f>
        <v>251961</v>
      </c>
      <c r="G15" s="196" t="s">
        <v>251</v>
      </c>
      <c r="H15" s="98">
        <f>SUM(H8:H14)</f>
        <v>179106</v>
      </c>
      <c r="I15" s="227">
        <v>180358</v>
      </c>
      <c r="J15" s="227">
        <f>SUM(J8:J14)</f>
        <v>0</v>
      </c>
      <c r="K15" s="181">
        <f>SUM(K8:K14)</f>
        <v>180358</v>
      </c>
    </row>
    <row r="16" spans="1:11" ht="15" customHeight="1">
      <c r="A16" s="115"/>
      <c r="B16" s="95"/>
      <c r="C16" s="94"/>
      <c r="D16" s="243"/>
      <c r="E16" s="94"/>
      <c r="F16" s="195"/>
      <c r="G16" s="196"/>
      <c r="H16" s="98"/>
      <c r="I16" s="227"/>
      <c r="J16" s="227"/>
      <c r="K16" s="181"/>
    </row>
    <row r="17" spans="1:11" ht="15" customHeight="1">
      <c r="A17" s="115" t="s">
        <v>99</v>
      </c>
      <c r="B17" s="83" t="s">
        <v>253</v>
      </c>
      <c r="C17" s="84"/>
      <c r="D17" s="242"/>
      <c r="E17" s="84"/>
      <c r="F17" s="194"/>
      <c r="G17" s="199" t="s">
        <v>253</v>
      </c>
      <c r="H17" s="77"/>
      <c r="I17" s="226"/>
      <c r="J17" s="226"/>
      <c r="K17" s="180"/>
    </row>
    <row r="18" spans="1:11" ht="15" customHeight="1">
      <c r="A18" s="115"/>
      <c r="B18" s="85" t="s">
        <v>279</v>
      </c>
      <c r="C18" s="84">
        <v>50</v>
      </c>
      <c r="D18" s="242">
        <v>110</v>
      </c>
      <c r="E18" s="84">
        <v>0</v>
      </c>
      <c r="F18" s="194">
        <f>D18+E18</f>
        <v>110</v>
      </c>
      <c r="G18" s="215" t="s">
        <v>292</v>
      </c>
      <c r="H18" s="77">
        <v>31749</v>
      </c>
      <c r="I18" s="226">
        <v>31349</v>
      </c>
      <c r="J18" s="226">
        <v>0</v>
      </c>
      <c r="K18" s="180">
        <f>I18+J18</f>
        <v>31349</v>
      </c>
    </row>
    <row r="19" spans="1:11" ht="15" customHeight="1">
      <c r="A19" s="115"/>
      <c r="B19" s="95" t="s">
        <v>254</v>
      </c>
      <c r="C19" s="94">
        <f>C18</f>
        <v>50</v>
      </c>
      <c r="D19" s="243">
        <v>110</v>
      </c>
      <c r="E19" s="94">
        <f>E18</f>
        <v>0</v>
      </c>
      <c r="F19" s="235">
        <f>F18</f>
        <v>110</v>
      </c>
      <c r="G19" s="216" t="s">
        <v>293</v>
      </c>
      <c r="H19" s="77">
        <v>8500</v>
      </c>
      <c r="I19" s="226">
        <v>8471</v>
      </c>
      <c r="J19" s="226">
        <v>0</v>
      </c>
      <c r="K19" s="180">
        <f>I19+J19</f>
        <v>8471</v>
      </c>
    </row>
    <row r="20" spans="1:11" ht="15" customHeight="1">
      <c r="A20" s="115"/>
      <c r="B20" s="96"/>
      <c r="C20" s="96"/>
      <c r="D20" s="245"/>
      <c r="E20" s="96"/>
      <c r="F20" s="194">
        <f>D20+E20</f>
        <v>0</v>
      </c>
      <c r="G20" s="215" t="s">
        <v>294</v>
      </c>
      <c r="H20" s="77">
        <v>7595</v>
      </c>
      <c r="I20" s="226">
        <v>7563</v>
      </c>
      <c r="J20" s="226">
        <v>0</v>
      </c>
      <c r="K20" s="180">
        <f>I20+J20</f>
        <v>7563</v>
      </c>
    </row>
    <row r="21" spans="1:11" ht="15" customHeight="1">
      <c r="A21" s="115"/>
      <c r="B21" s="96"/>
      <c r="C21" s="96"/>
      <c r="D21" s="245"/>
      <c r="E21" s="96"/>
      <c r="F21" s="194">
        <f>D21+E21</f>
        <v>0</v>
      </c>
      <c r="G21" s="215" t="s">
        <v>344</v>
      </c>
      <c r="H21" s="77">
        <v>0</v>
      </c>
      <c r="I21" s="226">
        <v>489</v>
      </c>
      <c r="J21" s="226">
        <v>0</v>
      </c>
      <c r="K21" s="180">
        <f>I21+J21</f>
        <v>489</v>
      </c>
    </row>
    <row r="22" spans="1:11" ht="15" customHeight="1">
      <c r="A22" s="272"/>
      <c r="B22" s="273"/>
      <c r="C22" s="82"/>
      <c r="D22" s="246"/>
      <c r="E22" s="82"/>
      <c r="F22" s="195"/>
      <c r="G22" s="196" t="s">
        <v>254</v>
      </c>
      <c r="H22" s="98">
        <f>SUM(H18:H20)</f>
        <v>47844</v>
      </c>
      <c r="I22" s="227">
        <v>47872</v>
      </c>
      <c r="J22" s="227">
        <f>SUM(J18:J21)</f>
        <v>0</v>
      </c>
      <c r="K22" s="181">
        <f>SUM(K18:K21)</f>
        <v>47872</v>
      </c>
    </row>
    <row r="23" spans="1:11" ht="15" customHeight="1">
      <c r="A23" s="116"/>
      <c r="B23" s="87"/>
      <c r="C23" s="82"/>
      <c r="D23" s="246"/>
      <c r="E23" s="82"/>
      <c r="F23" s="195"/>
      <c r="G23" s="196"/>
      <c r="H23" s="98"/>
      <c r="I23" s="227"/>
      <c r="J23" s="227"/>
      <c r="K23" s="181"/>
    </row>
    <row r="24" spans="1:11" ht="15" customHeight="1">
      <c r="A24" s="256" t="s">
        <v>255</v>
      </c>
      <c r="B24" s="257"/>
      <c r="C24" s="94">
        <f>C15+C19</f>
        <v>245735</v>
      </c>
      <c r="D24" s="243">
        <v>250400</v>
      </c>
      <c r="E24" s="94">
        <f>E15+E19</f>
        <v>1671</v>
      </c>
      <c r="F24" s="235">
        <f>F15+F19</f>
        <v>252071</v>
      </c>
      <c r="G24" s="217" t="s">
        <v>256</v>
      </c>
      <c r="H24" s="98">
        <f>H15+H22</f>
        <v>226950</v>
      </c>
      <c r="I24" s="227">
        <v>228230</v>
      </c>
      <c r="J24" s="227">
        <f>J15+J22</f>
        <v>0</v>
      </c>
      <c r="K24" s="181">
        <f>K15+K22</f>
        <v>228230</v>
      </c>
    </row>
    <row r="25" spans="1:11" ht="15" customHeight="1">
      <c r="A25" s="116"/>
      <c r="B25" s="87"/>
      <c r="C25" s="82"/>
      <c r="D25" s="246"/>
      <c r="E25" s="82"/>
      <c r="F25" s="197"/>
      <c r="G25" s="198"/>
      <c r="H25" s="86"/>
      <c r="I25" s="228"/>
      <c r="J25" s="228"/>
      <c r="K25" s="182"/>
    </row>
    <row r="26" spans="1:11" ht="15" customHeight="1">
      <c r="A26" s="256" t="s">
        <v>280</v>
      </c>
      <c r="B26" s="257"/>
      <c r="C26" s="94">
        <v>0</v>
      </c>
      <c r="D26" s="243">
        <v>0</v>
      </c>
      <c r="E26" s="94">
        <v>0</v>
      </c>
      <c r="F26" s="236">
        <v>0</v>
      </c>
      <c r="G26" s="218" t="s">
        <v>285</v>
      </c>
      <c r="H26" s="98">
        <v>3606</v>
      </c>
      <c r="I26" s="227">
        <v>3606</v>
      </c>
      <c r="J26" s="227">
        <v>3606</v>
      </c>
      <c r="K26" s="181">
        <v>3606</v>
      </c>
    </row>
    <row r="27" spans="1:11" ht="15" customHeight="1">
      <c r="A27" s="117"/>
      <c r="B27" s="83"/>
      <c r="C27" s="84"/>
      <c r="D27" s="242"/>
      <c r="E27" s="84"/>
      <c r="F27" s="197"/>
      <c r="G27" s="199"/>
      <c r="H27" s="86"/>
      <c r="I27" s="228"/>
      <c r="J27" s="228"/>
      <c r="K27" s="182"/>
    </row>
    <row r="28" spans="1:11" ht="15" customHeight="1">
      <c r="A28" s="269" t="s">
        <v>257</v>
      </c>
      <c r="B28" s="270"/>
      <c r="C28" s="108">
        <f>C24+C26</f>
        <v>245735</v>
      </c>
      <c r="D28" s="190">
        <v>250400</v>
      </c>
      <c r="E28" s="108">
        <f>E24+E26</f>
        <v>1671</v>
      </c>
      <c r="F28" s="237">
        <f>F24</f>
        <v>252071</v>
      </c>
      <c r="G28" s="208" t="s">
        <v>258</v>
      </c>
      <c r="H28" s="109">
        <f>H24+H26</f>
        <v>230556</v>
      </c>
      <c r="I28" s="229">
        <v>231836</v>
      </c>
      <c r="J28" s="229">
        <f>J24+J26</f>
        <v>3606</v>
      </c>
      <c r="K28" s="183">
        <f>K24+K26</f>
        <v>231836</v>
      </c>
    </row>
    <row r="29" spans="1:11" ht="15" customHeight="1">
      <c r="A29" s="143"/>
      <c r="B29" s="144"/>
      <c r="C29" s="108"/>
      <c r="D29" s="190"/>
      <c r="E29" s="108"/>
      <c r="F29" s="200"/>
      <c r="G29" s="219"/>
      <c r="H29" s="109"/>
      <c r="I29" s="229"/>
      <c r="J29" s="229"/>
      <c r="K29" s="183"/>
    </row>
    <row r="30" spans="1:11" ht="15" customHeight="1">
      <c r="A30" s="258" t="s">
        <v>259</v>
      </c>
      <c r="B30" s="259"/>
      <c r="C30" s="88"/>
      <c r="D30" s="247"/>
      <c r="E30" s="88"/>
      <c r="F30" s="238"/>
      <c r="G30" s="193" t="s">
        <v>278</v>
      </c>
      <c r="H30" s="209"/>
      <c r="I30" s="230"/>
      <c r="J30" s="230"/>
      <c r="K30" s="184"/>
    </row>
    <row r="31" spans="1:11" ht="15" customHeight="1">
      <c r="A31" s="258" t="s">
        <v>260</v>
      </c>
      <c r="B31" s="271"/>
      <c r="C31" s="88"/>
      <c r="D31" s="247"/>
      <c r="E31" s="88"/>
      <c r="F31" s="238"/>
      <c r="G31" s="193" t="s">
        <v>261</v>
      </c>
      <c r="H31" s="207"/>
      <c r="I31" s="230"/>
      <c r="J31" s="230"/>
      <c r="K31" s="184"/>
    </row>
    <row r="32" spans="1:11" ht="15" customHeight="1">
      <c r="A32" s="115" t="s">
        <v>98</v>
      </c>
      <c r="B32" s="89" t="s">
        <v>246</v>
      </c>
      <c r="C32" s="77"/>
      <c r="D32" s="226"/>
      <c r="E32" s="77"/>
      <c r="F32" s="194"/>
      <c r="G32" s="214" t="s">
        <v>246</v>
      </c>
      <c r="H32" s="77"/>
      <c r="I32" s="226"/>
      <c r="J32" s="226"/>
      <c r="K32" s="180"/>
    </row>
    <row r="33" spans="1:11" ht="15" customHeight="1">
      <c r="A33" s="118"/>
      <c r="B33" s="81" t="s">
        <v>262</v>
      </c>
      <c r="C33" s="77">
        <v>13864</v>
      </c>
      <c r="D33" s="226">
        <v>13864</v>
      </c>
      <c r="E33" s="77">
        <v>3707</v>
      </c>
      <c r="F33" s="194">
        <f>D33+E33</f>
        <v>17571</v>
      </c>
      <c r="G33" s="215" t="s">
        <v>263</v>
      </c>
      <c r="H33" s="77">
        <v>12055</v>
      </c>
      <c r="I33" s="226">
        <v>11833</v>
      </c>
      <c r="J33" s="226">
        <v>5053</v>
      </c>
      <c r="K33" s="180">
        <f>I33+J33</f>
        <v>16886</v>
      </c>
    </row>
    <row r="34" spans="1:11" ht="15" customHeight="1">
      <c r="A34" s="118"/>
      <c r="B34" s="81" t="s">
        <v>264</v>
      </c>
      <c r="C34" s="77">
        <v>0</v>
      </c>
      <c r="D34" s="226">
        <v>0</v>
      </c>
      <c r="E34" s="77">
        <v>0</v>
      </c>
      <c r="F34" s="194">
        <f>D34+E34</f>
        <v>0</v>
      </c>
      <c r="G34" s="220" t="s">
        <v>265</v>
      </c>
      <c r="H34" s="77">
        <v>6765</v>
      </c>
      <c r="I34" s="226">
        <v>10340</v>
      </c>
      <c r="J34" s="226">
        <v>325</v>
      </c>
      <c r="K34" s="180">
        <f>I34+J34</f>
        <v>10665</v>
      </c>
    </row>
    <row r="35" spans="1:11" ht="15" customHeight="1">
      <c r="A35" s="118"/>
      <c r="B35" s="81" t="s">
        <v>266</v>
      </c>
      <c r="C35" s="77">
        <v>0</v>
      </c>
      <c r="D35" s="226">
        <v>0</v>
      </c>
      <c r="E35" s="77">
        <v>0</v>
      </c>
      <c r="F35" s="194">
        <f>D35+E35</f>
        <v>0</v>
      </c>
      <c r="G35" s="220" t="s">
        <v>267</v>
      </c>
      <c r="H35" s="77">
        <v>0</v>
      </c>
      <c r="I35" s="226">
        <v>0</v>
      </c>
      <c r="J35" s="226">
        <f>H35+I35</f>
        <v>0</v>
      </c>
      <c r="K35" s="180">
        <f>I35+J35</f>
        <v>0</v>
      </c>
    </row>
    <row r="36" spans="1:11" ht="15" customHeight="1">
      <c r="A36" s="118"/>
      <c r="B36" s="81" t="s">
        <v>268</v>
      </c>
      <c r="C36" s="77">
        <v>0</v>
      </c>
      <c r="D36" s="226">
        <v>0</v>
      </c>
      <c r="E36" s="77">
        <v>0</v>
      </c>
      <c r="F36" s="194">
        <f>D36+E36</f>
        <v>0</v>
      </c>
      <c r="G36" s="215" t="s">
        <v>269</v>
      </c>
      <c r="H36" s="77">
        <v>0</v>
      </c>
      <c r="I36" s="226">
        <v>0</v>
      </c>
      <c r="J36" s="226">
        <f>H36+I36</f>
        <v>0</v>
      </c>
      <c r="K36" s="180">
        <f>I36+J36</f>
        <v>0</v>
      </c>
    </row>
    <row r="37" spans="1:11" ht="15" customHeight="1">
      <c r="A37" s="118"/>
      <c r="B37" s="97"/>
      <c r="C37" s="103"/>
      <c r="D37" s="248"/>
      <c r="E37" s="103"/>
      <c r="F37" s="194">
        <f>D37+E37</f>
        <v>0</v>
      </c>
      <c r="G37" s="215" t="s">
        <v>321</v>
      </c>
      <c r="H37" s="77">
        <v>20605</v>
      </c>
      <c r="I37" s="226">
        <v>20605</v>
      </c>
      <c r="J37" s="226">
        <v>0</v>
      </c>
      <c r="K37" s="180">
        <f>I37+J37</f>
        <v>20605</v>
      </c>
    </row>
    <row r="38" spans="1:11" s="73" customFormat="1" ht="15.75">
      <c r="A38" s="118"/>
      <c r="B38" s="97" t="s">
        <v>251</v>
      </c>
      <c r="C38" s="103">
        <f>SUM(C33:C36)</f>
        <v>13864</v>
      </c>
      <c r="D38" s="248">
        <v>13864</v>
      </c>
      <c r="E38" s="103">
        <f>SUM(E33:E36)</f>
        <v>3707</v>
      </c>
      <c r="F38" s="201">
        <f>SUM(F33:F37)</f>
        <v>17571</v>
      </c>
      <c r="G38" s="196" t="s">
        <v>251</v>
      </c>
      <c r="H38" s="104">
        <f>SUM(H33:H37)</f>
        <v>39425</v>
      </c>
      <c r="I38" s="227">
        <v>42778</v>
      </c>
      <c r="J38" s="231">
        <f>SUM(J33:J37)</f>
        <v>5378</v>
      </c>
      <c r="K38" s="185">
        <f>SUM(K33:K37)</f>
        <v>48156</v>
      </c>
    </row>
    <row r="39" spans="1:11" s="73" customFormat="1" ht="15.75">
      <c r="A39" s="118"/>
      <c r="B39" s="97"/>
      <c r="C39" s="103"/>
      <c r="D39" s="248"/>
      <c r="E39" s="103"/>
      <c r="F39" s="201"/>
      <c r="G39" s="196"/>
      <c r="H39" s="104"/>
      <c r="I39" s="231"/>
      <c r="J39" s="231"/>
      <c r="K39" s="185"/>
    </row>
    <row r="40" spans="1:11" s="73" customFormat="1" ht="15.75">
      <c r="A40" s="115" t="s">
        <v>99</v>
      </c>
      <c r="B40" s="76" t="s">
        <v>253</v>
      </c>
      <c r="C40" s="86">
        <v>0</v>
      </c>
      <c r="D40" s="228">
        <v>0</v>
      </c>
      <c r="E40" s="86">
        <v>0</v>
      </c>
      <c r="F40" s="194"/>
      <c r="G40" s="199" t="s">
        <v>253</v>
      </c>
      <c r="H40" s="77"/>
      <c r="I40" s="226"/>
      <c r="J40" s="226"/>
      <c r="K40" s="180"/>
    </row>
    <row r="41" spans="1:11" s="73" customFormat="1" ht="15.75">
      <c r="A41" s="118"/>
      <c r="B41" s="95"/>
      <c r="C41" s="98"/>
      <c r="D41" s="227"/>
      <c r="E41" s="98"/>
      <c r="F41" s="194">
        <f>E41+D41</f>
        <v>0</v>
      </c>
      <c r="G41" s="220" t="s">
        <v>270</v>
      </c>
      <c r="H41" s="77">
        <v>0</v>
      </c>
      <c r="I41" s="226">
        <v>32</v>
      </c>
      <c r="J41" s="226">
        <v>0</v>
      </c>
      <c r="K41" s="180">
        <f>J41+I41</f>
        <v>32</v>
      </c>
    </row>
    <row r="42" spans="1:11" s="73" customFormat="1" ht="15.75">
      <c r="A42" s="118"/>
      <c r="B42" s="95" t="s">
        <v>254</v>
      </c>
      <c r="C42" s="98">
        <f>C41</f>
        <v>0</v>
      </c>
      <c r="D42" s="227">
        <v>0</v>
      </c>
      <c r="E42" s="98">
        <f>E41</f>
        <v>0</v>
      </c>
      <c r="F42" s="195">
        <f>SUM(F41)</f>
        <v>0</v>
      </c>
      <c r="G42" s="221" t="s">
        <v>296</v>
      </c>
      <c r="H42" s="98">
        <f>SUM(H41)</f>
        <v>0</v>
      </c>
      <c r="I42" s="227">
        <v>32</v>
      </c>
      <c r="J42" s="227">
        <f>SUM(J41)</f>
        <v>0</v>
      </c>
      <c r="K42" s="181">
        <f>SUM(K41)</f>
        <v>32</v>
      </c>
    </row>
    <row r="43" spans="1:11" s="73" customFormat="1" ht="15.75">
      <c r="A43" s="119"/>
      <c r="B43" s="95"/>
      <c r="C43" s="98"/>
      <c r="D43" s="227"/>
      <c r="E43" s="98"/>
      <c r="F43" s="195"/>
      <c r="G43" s="221"/>
      <c r="H43" s="98"/>
      <c r="I43" s="227"/>
      <c r="J43" s="227"/>
      <c r="K43" s="181"/>
    </row>
    <row r="44" spans="1:11" ht="15" customHeight="1">
      <c r="A44" s="120" t="s">
        <v>271</v>
      </c>
      <c r="B44" s="107"/>
      <c r="C44" s="94">
        <f>C38+C42</f>
        <v>13864</v>
      </c>
      <c r="D44" s="243">
        <v>13864</v>
      </c>
      <c r="E44" s="94">
        <f>E38+E42</f>
        <v>3707</v>
      </c>
      <c r="F44" s="239">
        <f>F38</f>
        <v>17571</v>
      </c>
      <c r="G44" s="222" t="s">
        <v>272</v>
      </c>
      <c r="H44" s="210"/>
      <c r="I44" s="227">
        <v>42810</v>
      </c>
      <c r="J44" s="227">
        <f>J38+J42</f>
        <v>5378</v>
      </c>
      <c r="K44" s="181">
        <f>K38+K42</f>
        <v>48188</v>
      </c>
    </row>
    <row r="45" spans="1:11" ht="15" customHeight="1">
      <c r="A45" s="121"/>
      <c r="B45" s="90"/>
      <c r="C45" s="82"/>
      <c r="D45" s="246"/>
      <c r="E45" s="82"/>
      <c r="F45" s="197"/>
      <c r="G45" s="202"/>
      <c r="H45" s="86"/>
      <c r="I45" s="228"/>
      <c r="J45" s="228"/>
      <c r="K45" s="182"/>
    </row>
    <row r="46" spans="1:11" ht="15" customHeight="1">
      <c r="A46" s="120" t="s">
        <v>281</v>
      </c>
      <c r="B46" s="90"/>
      <c r="C46" s="82"/>
      <c r="D46" s="246"/>
      <c r="E46" s="82"/>
      <c r="F46" s="238"/>
      <c r="G46" s="193" t="s">
        <v>273</v>
      </c>
      <c r="H46" s="86"/>
      <c r="I46" s="228"/>
      <c r="J46" s="228"/>
      <c r="K46" s="182"/>
    </row>
    <row r="47" spans="1:11" ht="15" customHeight="1">
      <c r="A47" s="115" t="s">
        <v>98</v>
      </c>
      <c r="B47" s="89" t="s">
        <v>246</v>
      </c>
      <c r="C47" s="82"/>
      <c r="D47" s="246"/>
      <c r="E47" s="82"/>
      <c r="F47" s="194"/>
      <c r="G47" s="203" t="s">
        <v>246</v>
      </c>
      <c r="H47" s="77">
        <v>0</v>
      </c>
      <c r="I47" s="226">
        <v>0</v>
      </c>
      <c r="J47" s="226">
        <v>0</v>
      </c>
      <c r="K47" s="180">
        <v>0</v>
      </c>
    </row>
    <row r="48" spans="1:11" ht="15" customHeight="1">
      <c r="A48" s="118"/>
      <c r="B48" s="100" t="s">
        <v>283</v>
      </c>
      <c r="C48" s="101">
        <v>10382</v>
      </c>
      <c r="D48" s="249">
        <v>10382</v>
      </c>
      <c r="E48" s="101">
        <v>0</v>
      </c>
      <c r="F48" s="204">
        <v>10382</v>
      </c>
      <c r="G48" s="199"/>
      <c r="H48" s="79"/>
      <c r="I48" s="232"/>
      <c r="J48" s="232"/>
      <c r="K48" s="186"/>
    </row>
    <row r="49" spans="1:11" ht="15" customHeight="1">
      <c r="A49" s="115" t="s">
        <v>99</v>
      </c>
      <c r="B49" s="83" t="s">
        <v>253</v>
      </c>
      <c r="C49" s="86"/>
      <c r="D49" s="228"/>
      <c r="E49" s="86"/>
      <c r="F49" s="204"/>
      <c r="G49" s="199" t="s">
        <v>253</v>
      </c>
      <c r="H49" s="79">
        <v>0</v>
      </c>
      <c r="I49" s="232">
        <v>0</v>
      </c>
      <c r="J49" s="232">
        <v>0</v>
      </c>
      <c r="K49" s="186">
        <v>0</v>
      </c>
    </row>
    <row r="50" spans="1:11" ht="15" customHeight="1">
      <c r="A50" s="118"/>
      <c r="B50" s="91" t="s">
        <v>282</v>
      </c>
      <c r="C50" s="84">
        <v>0</v>
      </c>
      <c r="D50" s="242">
        <v>0</v>
      </c>
      <c r="E50" s="84">
        <v>0</v>
      </c>
      <c r="F50" s="194">
        <v>0</v>
      </c>
      <c r="G50" s="199"/>
      <c r="H50" s="77"/>
      <c r="I50" s="226"/>
      <c r="J50" s="226"/>
      <c r="K50" s="180"/>
    </row>
    <row r="51" spans="1:11" ht="15" customHeight="1">
      <c r="A51" s="256" t="s">
        <v>274</v>
      </c>
      <c r="B51" s="257"/>
      <c r="C51" s="94">
        <f>SUM(C48:C50)</f>
        <v>10382</v>
      </c>
      <c r="D51" s="243">
        <v>10382</v>
      </c>
      <c r="E51" s="94">
        <f>SUM(E48:E50)</f>
        <v>0</v>
      </c>
      <c r="F51" s="195">
        <f>F48</f>
        <v>10382</v>
      </c>
      <c r="G51" s="251" t="s">
        <v>273</v>
      </c>
      <c r="H51" s="206"/>
      <c r="I51" s="227">
        <v>0</v>
      </c>
      <c r="J51" s="227">
        <v>0</v>
      </c>
      <c r="K51" s="181">
        <v>0</v>
      </c>
    </row>
    <row r="52" spans="1:11" ht="15" customHeight="1">
      <c r="A52" s="122"/>
      <c r="B52" s="99"/>
      <c r="C52" s="82"/>
      <c r="D52" s="246"/>
      <c r="E52" s="82"/>
      <c r="F52" s="211"/>
      <c r="G52" s="205"/>
      <c r="H52" s="86"/>
      <c r="I52" s="228"/>
      <c r="J52" s="228"/>
      <c r="K52" s="182"/>
    </row>
    <row r="53" spans="1:11" s="111" customFormat="1" ht="15" customHeight="1">
      <c r="A53" s="267" t="s">
        <v>275</v>
      </c>
      <c r="B53" s="268"/>
      <c r="C53" s="110">
        <f>C44+C51</f>
        <v>24246</v>
      </c>
      <c r="D53" s="250">
        <v>24246</v>
      </c>
      <c r="E53" s="110">
        <f>E44+E51</f>
        <v>3707</v>
      </c>
      <c r="F53" s="240">
        <f>F38+F44</f>
        <v>35142</v>
      </c>
      <c r="G53" s="223" t="s">
        <v>284</v>
      </c>
      <c r="H53" s="212"/>
      <c r="I53" s="229">
        <v>42810</v>
      </c>
      <c r="J53" s="229">
        <f>J44+J51</f>
        <v>5378</v>
      </c>
      <c r="K53" s="183">
        <f>K44+K51</f>
        <v>48188</v>
      </c>
    </row>
    <row r="54" spans="1:11" ht="15" customHeight="1">
      <c r="A54" s="122"/>
      <c r="B54" s="99"/>
      <c r="C54" s="82"/>
      <c r="D54" s="246"/>
      <c r="E54" s="82"/>
      <c r="F54" s="182"/>
      <c r="G54" s="102"/>
      <c r="H54" s="86"/>
      <c r="I54" s="228"/>
      <c r="J54" s="228"/>
      <c r="K54" s="182"/>
    </row>
    <row r="55" spans="1:11" ht="15" customHeight="1" thickBot="1">
      <c r="A55" s="265" t="s">
        <v>276</v>
      </c>
      <c r="B55" s="266"/>
      <c r="C55" s="123">
        <f>C28+C53</f>
        <v>269981</v>
      </c>
      <c r="D55" s="233">
        <v>274646</v>
      </c>
      <c r="E55" s="123">
        <f>E28+E53</f>
        <v>5378</v>
      </c>
      <c r="F55" s="187">
        <f>D55+E55</f>
        <v>280024</v>
      </c>
      <c r="G55" s="124" t="s">
        <v>277</v>
      </c>
      <c r="H55" s="123">
        <f>H28+H53</f>
        <v>230556</v>
      </c>
      <c r="I55" s="233">
        <v>274646</v>
      </c>
      <c r="J55" s="233">
        <f>J28+J53</f>
        <v>8984</v>
      </c>
      <c r="K55" s="187">
        <f>K28+K53</f>
        <v>280024</v>
      </c>
    </row>
    <row r="56" s="74" customFormat="1" ht="12.75">
      <c r="J56" s="189"/>
    </row>
    <row r="57" spans="1:256" ht="15" customHeight="1">
      <c r="A57" s="105"/>
      <c r="C57" s="105"/>
      <c r="D57" s="105"/>
      <c r="E57" s="105"/>
      <c r="F57" s="105"/>
      <c r="G57" s="105"/>
      <c r="H57" s="105"/>
      <c r="I57" s="105"/>
      <c r="J57" s="170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  <c r="AA57" s="105"/>
      <c r="AB57" s="105"/>
      <c r="AC57" s="105"/>
      <c r="AD57" s="105"/>
      <c r="AE57" s="105"/>
      <c r="AF57" s="105"/>
      <c r="AG57" s="105"/>
      <c r="AH57" s="105"/>
      <c r="AI57" s="105"/>
      <c r="AJ57" s="105"/>
      <c r="AK57" s="105"/>
      <c r="AL57" s="105"/>
      <c r="AM57" s="105"/>
      <c r="AN57" s="105"/>
      <c r="AO57" s="105"/>
      <c r="AP57" s="105"/>
      <c r="AQ57" s="105"/>
      <c r="AR57" s="105"/>
      <c r="AS57" s="105"/>
      <c r="AT57" s="105"/>
      <c r="AU57" s="105"/>
      <c r="AV57" s="105"/>
      <c r="AW57" s="105"/>
      <c r="AX57" s="105"/>
      <c r="AY57" s="105"/>
      <c r="AZ57" s="105"/>
      <c r="BA57" s="105"/>
      <c r="BB57" s="105"/>
      <c r="BC57" s="105"/>
      <c r="BD57" s="105"/>
      <c r="BE57" s="105"/>
      <c r="BF57" s="105"/>
      <c r="BG57" s="105"/>
      <c r="BH57" s="105"/>
      <c r="BI57" s="105"/>
      <c r="BJ57" s="105"/>
      <c r="BK57" s="105"/>
      <c r="BL57" s="105"/>
      <c r="BM57" s="105"/>
      <c r="BN57" s="105"/>
      <c r="BO57" s="105"/>
      <c r="BP57" s="105"/>
      <c r="BQ57" s="105"/>
      <c r="BR57" s="105"/>
      <c r="BS57" s="105"/>
      <c r="BT57" s="105"/>
      <c r="BU57" s="105"/>
      <c r="BV57" s="105"/>
      <c r="BW57" s="105"/>
      <c r="BX57" s="105"/>
      <c r="BY57" s="105"/>
      <c r="BZ57" s="105"/>
      <c r="CA57" s="105"/>
      <c r="CB57" s="105"/>
      <c r="CC57" s="105"/>
      <c r="CD57" s="105"/>
      <c r="CE57" s="105"/>
      <c r="CF57" s="105"/>
      <c r="CG57" s="105"/>
      <c r="CH57" s="105"/>
      <c r="CI57" s="105"/>
      <c r="CJ57" s="105"/>
      <c r="CK57" s="105"/>
      <c r="CL57" s="105"/>
      <c r="CM57" s="105"/>
      <c r="CN57" s="105"/>
      <c r="CO57" s="105"/>
      <c r="CP57" s="105"/>
      <c r="CQ57" s="105"/>
      <c r="CR57" s="105"/>
      <c r="CS57" s="105"/>
      <c r="CT57" s="105"/>
      <c r="CU57" s="105"/>
      <c r="CV57" s="105"/>
      <c r="CW57" s="105"/>
      <c r="CX57" s="105"/>
      <c r="CY57" s="105"/>
      <c r="CZ57" s="105"/>
      <c r="DA57" s="105"/>
      <c r="DB57" s="105"/>
      <c r="DC57" s="105"/>
      <c r="DD57" s="105"/>
      <c r="DE57" s="105"/>
      <c r="DF57" s="105"/>
      <c r="DG57" s="105"/>
      <c r="DH57" s="105"/>
      <c r="DI57" s="105"/>
      <c r="DJ57" s="105"/>
      <c r="DK57" s="105"/>
      <c r="DL57" s="105"/>
      <c r="DM57" s="105"/>
      <c r="DN57" s="105"/>
      <c r="DO57" s="105"/>
      <c r="DP57" s="105"/>
      <c r="DQ57" s="105"/>
      <c r="DR57" s="105"/>
      <c r="DS57" s="105"/>
      <c r="DT57" s="105"/>
      <c r="DU57" s="105"/>
      <c r="DV57" s="105"/>
      <c r="DW57" s="105"/>
      <c r="DX57" s="105"/>
      <c r="DY57" s="105"/>
      <c r="DZ57" s="105"/>
      <c r="EA57" s="105"/>
      <c r="EB57" s="105"/>
      <c r="EC57" s="105"/>
      <c r="ED57" s="105"/>
      <c r="EE57" s="105"/>
      <c r="EF57" s="105"/>
      <c r="EG57" s="105"/>
      <c r="EH57" s="105"/>
      <c r="EI57" s="105"/>
      <c r="EJ57" s="105"/>
      <c r="EK57" s="105"/>
      <c r="EL57" s="105"/>
      <c r="EM57" s="105"/>
      <c r="EN57" s="105"/>
      <c r="EO57" s="105"/>
      <c r="EP57" s="105"/>
      <c r="EQ57" s="105"/>
      <c r="ER57" s="105"/>
      <c r="ES57" s="105"/>
      <c r="ET57" s="105"/>
      <c r="EU57" s="105"/>
      <c r="EV57" s="105"/>
      <c r="EW57" s="105"/>
      <c r="EX57" s="105"/>
      <c r="EY57" s="105"/>
      <c r="EZ57" s="105"/>
      <c r="FA57" s="105"/>
      <c r="FB57" s="105"/>
      <c r="FC57" s="105"/>
      <c r="FD57" s="105"/>
      <c r="FE57" s="105"/>
      <c r="FF57" s="105"/>
      <c r="FG57" s="105"/>
      <c r="FH57" s="105"/>
      <c r="FI57" s="105"/>
      <c r="FJ57" s="105"/>
      <c r="FK57" s="105"/>
      <c r="FL57" s="105"/>
      <c r="FM57" s="105"/>
      <c r="FN57" s="105"/>
      <c r="FO57" s="105"/>
      <c r="FP57" s="105"/>
      <c r="FQ57" s="105"/>
      <c r="FR57" s="105"/>
      <c r="FS57" s="105"/>
      <c r="FT57" s="105"/>
      <c r="FU57" s="105"/>
      <c r="FV57" s="105"/>
      <c r="FW57" s="105"/>
      <c r="FX57" s="105"/>
      <c r="FY57" s="105"/>
      <c r="FZ57" s="105"/>
      <c r="GA57" s="105"/>
      <c r="GB57" s="105"/>
      <c r="GC57" s="105"/>
      <c r="GD57" s="105"/>
      <c r="GE57" s="105"/>
      <c r="GF57" s="105"/>
      <c r="GG57" s="105"/>
      <c r="GH57" s="105"/>
      <c r="GI57" s="105"/>
      <c r="GJ57" s="105"/>
      <c r="GK57" s="105"/>
      <c r="GL57" s="105"/>
      <c r="GM57" s="105"/>
      <c r="GN57" s="105"/>
      <c r="GO57" s="105"/>
      <c r="GP57" s="105"/>
      <c r="GQ57" s="105"/>
      <c r="GR57" s="105"/>
      <c r="GS57" s="105"/>
      <c r="GT57" s="105"/>
      <c r="GU57" s="105"/>
      <c r="GV57" s="105"/>
      <c r="GW57" s="105"/>
      <c r="GX57" s="105"/>
      <c r="GY57" s="105"/>
      <c r="GZ57" s="105"/>
      <c r="HA57" s="105"/>
      <c r="HB57" s="105"/>
      <c r="HC57" s="105"/>
      <c r="HD57" s="105"/>
      <c r="HE57" s="105"/>
      <c r="HF57" s="105"/>
      <c r="HG57" s="105"/>
      <c r="HH57" s="105"/>
      <c r="HI57" s="105"/>
      <c r="HJ57" s="105"/>
      <c r="HK57" s="105"/>
      <c r="HL57" s="105"/>
      <c r="HM57" s="105"/>
      <c r="HN57" s="105"/>
      <c r="HO57" s="105"/>
      <c r="HP57" s="105"/>
      <c r="HQ57" s="105"/>
      <c r="HR57" s="105"/>
      <c r="HS57" s="105"/>
      <c r="HT57" s="105"/>
      <c r="HU57" s="105"/>
      <c r="HV57" s="105"/>
      <c r="HW57" s="105"/>
      <c r="HX57" s="105"/>
      <c r="HY57" s="105"/>
      <c r="HZ57" s="105"/>
      <c r="IA57" s="105"/>
      <c r="IB57" s="105"/>
      <c r="IC57" s="105"/>
      <c r="ID57" s="105"/>
      <c r="IE57" s="105"/>
      <c r="IF57" s="105"/>
      <c r="IG57" s="105"/>
      <c r="IH57" s="105"/>
      <c r="II57" s="105"/>
      <c r="IJ57" s="105"/>
      <c r="IK57" s="105"/>
      <c r="IL57" s="105"/>
      <c r="IM57" s="105"/>
      <c r="IN57" s="105"/>
      <c r="IO57" s="105"/>
      <c r="IP57" s="105"/>
      <c r="IQ57" s="105"/>
      <c r="IR57" s="105"/>
      <c r="IS57" s="105"/>
      <c r="IT57" s="105"/>
      <c r="IU57" s="105"/>
      <c r="IV57" s="105"/>
    </row>
    <row r="58" s="74" customFormat="1" ht="12.75">
      <c r="J58" s="189"/>
    </row>
    <row r="59" spans="1:10" s="74" customFormat="1" ht="12.75">
      <c r="A59" s="106" t="s">
        <v>291</v>
      </c>
      <c r="J59" s="106"/>
    </row>
    <row r="60" s="74" customFormat="1" ht="12.75">
      <c r="J60" s="189"/>
    </row>
    <row r="61" s="74" customFormat="1" ht="12.75">
      <c r="J61" s="189"/>
    </row>
    <row r="62" spans="7:10" s="74" customFormat="1" ht="12.75">
      <c r="G62" s="75"/>
      <c r="J62" s="189"/>
    </row>
    <row r="63" s="74" customFormat="1" ht="12.75">
      <c r="J63" s="189"/>
    </row>
    <row r="64" s="74" customFormat="1" ht="12.75">
      <c r="J64" s="189"/>
    </row>
    <row r="65" s="74" customFormat="1" ht="12.75">
      <c r="J65" s="189"/>
    </row>
    <row r="66" s="74" customFormat="1" ht="12.75">
      <c r="J66" s="189"/>
    </row>
    <row r="67" s="74" customFormat="1" ht="12.75">
      <c r="J67" s="189"/>
    </row>
    <row r="68" s="74" customFormat="1" ht="12.75">
      <c r="J68" s="189"/>
    </row>
    <row r="69" s="74" customFormat="1" ht="12.75">
      <c r="J69" s="189"/>
    </row>
    <row r="70" s="74" customFormat="1" ht="12.75">
      <c r="J70" s="189"/>
    </row>
    <row r="71" s="74" customFormat="1" ht="12.75">
      <c r="J71" s="189"/>
    </row>
    <row r="72" s="74" customFormat="1" ht="12.75">
      <c r="J72" s="189"/>
    </row>
    <row r="73" s="74" customFormat="1" ht="12.75">
      <c r="J73" s="189"/>
    </row>
    <row r="74" s="74" customFormat="1" ht="12.75">
      <c r="J74" s="189"/>
    </row>
    <row r="75" s="74" customFormat="1" ht="12.75">
      <c r="J75" s="189"/>
    </row>
    <row r="76" s="74" customFormat="1" ht="12.75">
      <c r="J76" s="189"/>
    </row>
    <row r="77" s="74" customFormat="1" ht="12.75">
      <c r="J77" s="189"/>
    </row>
    <row r="78" s="74" customFormat="1" ht="12.75">
      <c r="J78" s="189"/>
    </row>
    <row r="79" s="74" customFormat="1" ht="12.75">
      <c r="J79" s="189"/>
    </row>
    <row r="80" s="74" customFormat="1" ht="12.75">
      <c r="J80" s="189"/>
    </row>
    <row r="81" s="74" customFormat="1" ht="12.75">
      <c r="J81" s="189"/>
    </row>
    <row r="82" s="74" customFormat="1" ht="12.75">
      <c r="J82" s="189"/>
    </row>
    <row r="83" s="74" customFormat="1" ht="12.75">
      <c r="J83" s="189"/>
    </row>
    <row r="84" s="74" customFormat="1" ht="12.75">
      <c r="J84" s="189"/>
    </row>
    <row r="85" s="74" customFormat="1" ht="12.75">
      <c r="J85" s="189"/>
    </row>
    <row r="86" s="74" customFormat="1" ht="12.75">
      <c r="J86" s="189"/>
    </row>
    <row r="87" s="74" customFormat="1" ht="12.75">
      <c r="J87" s="189"/>
    </row>
    <row r="88" s="74" customFormat="1" ht="12.75">
      <c r="J88" s="189"/>
    </row>
    <row r="89" s="74" customFormat="1" ht="12.75">
      <c r="J89" s="189"/>
    </row>
    <row r="90" s="74" customFormat="1" ht="12.75">
      <c r="J90" s="189"/>
    </row>
    <row r="91" s="74" customFormat="1" ht="12.75">
      <c r="J91" s="189"/>
    </row>
    <row r="92" s="74" customFormat="1" ht="12.75">
      <c r="J92" s="189"/>
    </row>
    <row r="93" s="74" customFormat="1" ht="12.75">
      <c r="J93" s="189"/>
    </row>
    <row r="94" s="74" customFormat="1" ht="12.75">
      <c r="J94" s="189"/>
    </row>
    <row r="95" s="74" customFormat="1" ht="12.75">
      <c r="J95" s="189"/>
    </row>
    <row r="96" s="74" customFormat="1" ht="12.75">
      <c r="J96" s="189"/>
    </row>
    <row r="97" s="74" customFormat="1" ht="12.75">
      <c r="J97" s="189"/>
    </row>
    <row r="98" s="74" customFormat="1" ht="12.75">
      <c r="J98" s="189"/>
    </row>
    <row r="99" s="74" customFormat="1" ht="12.75">
      <c r="J99" s="189"/>
    </row>
    <row r="100" s="74" customFormat="1" ht="12.75">
      <c r="J100" s="189"/>
    </row>
    <row r="101" s="74" customFormat="1" ht="12.75">
      <c r="J101" s="189"/>
    </row>
    <row r="102" s="74" customFormat="1" ht="12.75">
      <c r="J102" s="189"/>
    </row>
    <row r="103" s="74" customFormat="1" ht="12.75">
      <c r="J103" s="189"/>
    </row>
    <row r="104" s="74" customFormat="1" ht="12.75">
      <c r="J104" s="189"/>
    </row>
    <row r="105" s="74" customFormat="1" ht="12.75">
      <c r="J105" s="189"/>
    </row>
    <row r="106" s="74" customFormat="1" ht="12.75">
      <c r="J106" s="189"/>
    </row>
    <row r="107" s="74" customFormat="1" ht="12.75">
      <c r="J107" s="189"/>
    </row>
    <row r="108" s="74" customFormat="1" ht="12.75">
      <c r="J108" s="189"/>
    </row>
    <row r="109" s="74" customFormat="1" ht="12.75">
      <c r="J109" s="189"/>
    </row>
    <row r="110" s="74" customFormat="1" ht="12.75">
      <c r="J110" s="189"/>
    </row>
    <row r="111" s="74" customFormat="1" ht="12.75">
      <c r="J111" s="189"/>
    </row>
    <row r="112" s="74" customFormat="1" ht="12.75">
      <c r="J112" s="189"/>
    </row>
    <row r="113" s="74" customFormat="1" ht="12.75">
      <c r="J113" s="189"/>
    </row>
    <row r="114" s="74" customFormat="1" ht="12.75">
      <c r="J114" s="189"/>
    </row>
    <row r="115" s="74" customFormat="1" ht="12.75">
      <c r="J115" s="189"/>
    </row>
    <row r="116" s="74" customFormat="1" ht="12.75">
      <c r="J116" s="189"/>
    </row>
    <row r="117" s="74" customFormat="1" ht="12.75">
      <c r="J117" s="189"/>
    </row>
    <row r="118" s="74" customFormat="1" ht="12.75">
      <c r="J118" s="189"/>
    </row>
    <row r="119" s="74" customFormat="1" ht="12.75">
      <c r="J119" s="189"/>
    </row>
    <row r="120" s="74" customFormat="1" ht="12.75">
      <c r="J120" s="189"/>
    </row>
    <row r="121" s="74" customFormat="1" ht="12.75">
      <c r="J121" s="189"/>
    </row>
    <row r="122" s="74" customFormat="1" ht="12.75">
      <c r="J122" s="189"/>
    </row>
    <row r="123" s="74" customFormat="1" ht="12.75">
      <c r="J123" s="189"/>
    </row>
    <row r="124" s="74" customFormat="1" ht="12.75">
      <c r="J124" s="189"/>
    </row>
    <row r="125" s="74" customFormat="1" ht="12.75">
      <c r="J125" s="189"/>
    </row>
    <row r="126" s="74" customFormat="1" ht="12.75">
      <c r="J126" s="189"/>
    </row>
    <row r="127" s="74" customFormat="1" ht="12.75">
      <c r="J127" s="189"/>
    </row>
    <row r="128" s="74" customFormat="1" ht="12.75">
      <c r="J128" s="189"/>
    </row>
    <row r="129" s="74" customFormat="1" ht="12.75">
      <c r="J129" s="189"/>
    </row>
    <row r="130" s="74" customFormat="1" ht="12.75">
      <c r="J130" s="189"/>
    </row>
    <row r="131" s="74" customFormat="1" ht="12.75">
      <c r="J131" s="189"/>
    </row>
    <row r="132" s="74" customFormat="1" ht="12.75">
      <c r="J132" s="189"/>
    </row>
    <row r="133" s="74" customFormat="1" ht="12.75">
      <c r="J133" s="189"/>
    </row>
    <row r="134" s="74" customFormat="1" ht="12.75">
      <c r="J134" s="189"/>
    </row>
    <row r="135" s="74" customFormat="1" ht="12.75">
      <c r="J135" s="189"/>
    </row>
    <row r="136" s="74" customFormat="1" ht="12.75">
      <c r="J136" s="189"/>
    </row>
    <row r="137" s="74" customFormat="1" ht="12.75">
      <c r="J137" s="189"/>
    </row>
    <row r="138" s="74" customFormat="1" ht="12.75">
      <c r="J138" s="189"/>
    </row>
    <row r="139" s="74" customFormat="1" ht="12.75">
      <c r="J139" s="189"/>
    </row>
    <row r="140" s="74" customFormat="1" ht="12.75">
      <c r="J140" s="189"/>
    </row>
    <row r="141" s="74" customFormat="1" ht="12.75">
      <c r="J141" s="189"/>
    </row>
    <row r="142" s="74" customFormat="1" ht="12.75">
      <c r="J142" s="189"/>
    </row>
    <row r="143" s="74" customFormat="1" ht="12.75">
      <c r="J143" s="189"/>
    </row>
    <row r="144" s="74" customFormat="1" ht="12.75">
      <c r="J144" s="189"/>
    </row>
    <row r="145" s="74" customFormat="1" ht="12.75">
      <c r="J145" s="189"/>
    </row>
    <row r="146" s="74" customFormat="1" ht="12.75">
      <c r="J146" s="189"/>
    </row>
    <row r="147" s="74" customFormat="1" ht="12.75">
      <c r="J147" s="189"/>
    </row>
    <row r="148" s="74" customFormat="1" ht="12.75">
      <c r="J148" s="189"/>
    </row>
    <row r="149" s="74" customFormat="1" ht="12.75">
      <c r="J149" s="189"/>
    </row>
    <row r="150" s="74" customFormat="1" ht="12.75">
      <c r="J150" s="189"/>
    </row>
    <row r="151" s="74" customFormat="1" ht="12.75">
      <c r="J151" s="189"/>
    </row>
    <row r="152" s="74" customFormat="1" ht="12.75">
      <c r="J152" s="189"/>
    </row>
    <row r="153" s="74" customFormat="1" ht="12.75">
      <c r="J153" s="189"/>
    </row>
    <row r="154" s="74" customFormat="1" ht="12.75">
      <c r="J154" s="189"/>
    </row>
    <row r="155" s="74" customFormat="1" ht="12.75">
      <c r="J155" s="189"/>
    </row>
    <row r="156" s="74" customFormat="1" ht="12.75">
      <c r="J156" s="189"/>
    </row>
    <row r="157" s="74" customFormat="1" ht="12.75">
      <c r="J157" s="189"/>
    </row>
    <row r="158" s="74" customFormat="1" ht="12.75">
      <c r="J158" s="189"/>
    </row>
    <row r="159" s="74" customFormat="1" ht="12.75">
      <c r="J159" s="189"/>
    </row>
    <row r="160" s="74" customFormat="1" ht="12.75">
      <c r="J160" s="189"/>
    </row>
    <row r="161" s="74" customFormat="1" ht="12.75">
      <c r="J161" s="189"/>
    </row>
    <row r="162" s="74" customFormat="1" ht="12.75">
      <c r="J162" s="189"/>
    </row>
    <row r="163" s="74" customFormat="1" ht="12.75">
      <c r="J163" s="189"/>
    </row>
    <row r="164" s="74" customFormat="1" ht="12.75">
      <c r="J164" s="189"/>
    </row>
    <row r="165" s="74" customFormat="1" ht="12.75">
      <c r="J165" s="189"/>
    </row>
    <row r="166" s="74" customFormat="1" ht="12.75">
      <c r="J166" s="189"/>
    </row>
    <row r="167" s="74" customFormat="1" ht="12.75">
      <c r="J167" s="189"/>
    </row>
    <row r="168" s="74" customFormat="1" ht="12.75">
      <c r="J168" s="189"/>
    </row>
    <row r="169" s="74" customFormat="1" ht="12.75">
      <c r="J169" s="189"/>
    </row>
    <row r="170" s="74" customFormat="1" ht="12.75">
      <c r="J170" s="189"/>
    </row>
    <row r="171" s="74" customFormat="1" ht="12.75">
      <c r="J171" s="189"/>
    </row>
    <row r="172" s="74" customFormat="1" ht="12.75">
      <c r="J172" s="189"/>
    </row>
    <row r="173" s="74" customFormat="1" ht="12.75">
      <c r="J173" s="189"/>
    </row>
    <row r="174" s="74" customFormat="1" ht="12.75">
      <c r="J174" s="189"/>
    </row>
    <row r="175" s="74" customFormat="1" ht="12.75">
      <c r="J175" s="189"/>
    </row>
    <row r="176" s="74" customFormat="1" ht="12.75">
      <c r="J176" s="189"/>
    </row>
    <row r="177" s="74" customFormat="1" ht="12.75">
      <c r="J177" s="189"/>
    </row>
    <row r="178" s="74" customFormat="1" ht="12.75">
      <c r="J178" s="189"/>
    </row>
    <row r="179" s="74" customFormat="1" ht="12.75">
      <c r="J179" s="189"/>
    </row>
    <row r="180" s="74" customFormat="1" ht="12.75">
      <c r="J180" s="189"/>
    </row>
    <row r="181" s="74" customFormat="1" ht="12.75">
      <c r="J181" s="189"/>
    </row>
    <row r="182" s="74" customFormat="1" ht="12.75">
      <c r="J182" s="189"/>
    </row>
    <row r="183" s="74" customFormat="1" ht="12.75">
      <c r="J183" s="189"/>
    </row>
    <row r="184" s="74" customFormat="1" ht="12.75">
      <c r="J184" s="189"/>
    </row>
    <row r="185" s="74" customFormat="1" ht="12.75">
      <c r="J185" s="189"/>
    </row>
    <row r="186" s="74" customFormat="1" ht="12.75">
      <c r="J186" s="189"/>
    </row>
    <row r="187" s="74" customFormat="1" ht="12.75">
      <c r="J187" s="189"/>
    </row>
    <row r="188" s="74" customFormat="1" ht="12.75">
      <c r="J188" s="189"/>
    </row>
    <row r="189" s="74" customFormat="1" ht="12.75">
      <c r="J189" s="189"/>
    </row>
    <row r="190" s="74" customFormat="1" ht="12.75">
      <c r="J190" s="189"/>
    </row>
    <row r="191" s="74" customFormat="1" ht="12.75">
      <c r="J191" s="189"/>
    </row>
    <row r="192" s="74" customFormat="1" ht="12.75">
      <c r="J192" s="189"/>
    </row>
    <row r="193" s="74" customFormat="1" ht="12.75">
      <c r="J193" s="189"/>
    </row>
    <row r="194" s="74" customFormat="1" ht="12.75">
      <c r="J194" s="189"/>
    </row>
    <row r="195" s="74" customFormat="1" ht="12.75">
      <c r="J195" s="189"/>
    </row>
    <row r="196" s="74" customFormat="1" ht="12.75">
      <c r="J196" s="189"/>
    </row>
    <row r="197" s="74" customFormat="1" ht="12.75">
      <c r="J197" s="189"/>
    </row>
    <row r="198" s="74" customFormat="1" ht="12.75">
      <c r="J198" s="189"/>
    </row>
    <row r="199" s="74" customFormat="1" ht="12.75">
      <c r="J199" s="189"/>
    </row>
    <row r="200" s="74" customFormat="1" ht="12.75">
      <c r="J200" s="189"/>
    </row>
    <row r="201" s="74" customFormat="1" ht="12.75">
      <c r="J201" s="189"/>
    </row>
    <row r="202" s="74" customFormat="1" ht="12.75">
      <c r="J202" s="189"/>
    </row>
    <row r="203" s="74" customFormat="1" ht="12.75">
      <c r="J203" s="189"/>
    </row>
    <row r="204" s="74" customFormat="1" ht="12.75">
      <c r="J204" s="189"/>
    </row>
    <row r="205" s="74" customFormat="1" ht="12.75">
      <c r="J205" s="189"/>
    </row>
    <row r="206" s="74" customFormat="1" ht="12.75">
      <c r="J206" s="189"/>
    </row>
    <row r="207" s="74" customFormat="1" ht="12.75">
      <c r="J207" s="189"/>
    </row>
    <row r="208" s="74" customFormat="1" ht="12.75">
      <c r="J208" s="189"/>
    </row>
    <row r="209" s="74" customFormat="1" ht="12.75">
      <c r="J209" s="189"/>
    </row>
    <row r="210" s="74" customFormat="1" ht="12.75">
      <c r="J210" s="189"/>
    </row>
    <row r="211" s="74" customFormat="1" ht="12.75">
      <c r="J211" s="189"/>
    </row>
    <row r="212" s="74" customFormat="1" ht="12.75">
      <c r="J212" s="189"/>
    </row>
    <row r="213" s="74" customFormat="1" ht="12.75">
      <c r="J213" s="189"/>
    </row>
    <row r="214" s="74" customFormat="1" ht="12.75">
      <c r="J214" s="189"/>
    </row>
    <row r="215" s="74" customFormat="1" ht="12.75">
      <c r="J215" s="189"/>
    </row>
    <row r="216" s="74" customFormat="1" ht="12.75">
      <c r="J216" s="189"/>
    </row>
    <row r="217" s="74" customFormat="1" ht="12.75">
      <c r="J217" s="189"/>
    </row>
    <row r="218" s="74" customFormat="1" ht="12.75">
      <c r="J218" s="189"/>
    </row>
    <row r="219" s="74" customFormat="1" ht="12.75">
      <c r="J219" s="189"/>
    </row>
    <row r="220" s="74" customFormat="1" ht="12.75">
      <c r="J220" s="189"/>
    </row>
    <row r="221" s="74" customFormat="1" ht="12.75">
      <c r="J221" s="189"/>
    </row>
    <row r="222" s="74" customFormat="1" ht="12.75">
      <c r="J222" s="189"/>
    </row>
    <row r="223" s="74" customFormat="1" ht="12.75">
      <c r="J223" s="189"/>
    </row>
    <row r="224" s="74" customFormat="1" ht="12.75">
      <c r="J224" s="189"/>
    </row>
    <row r="225" s="74" customFormat="1" ht="12.75">
      <c r="J225" s="189"/>
    </row>
    <row r="226" s="74" customFormat="1" ht="12.75">
      <c r="J226" s="189"/>
    </row>
    <row r="227" s="74" customFormat="1" ht="12.75">
      <c r="J227" s="189"/>
    </row>
  </sheetData>
  <sheetProtection/>
  <mergeCells count="13">
    <mergeCell ref="A55:B55"/>
    <mergeCell ref="A53:B53"/>
    <mergeCell ref="A28:B28"/>
    <mergeCell ref="A31:B31"/>
    <mergeCell ref="A51:B51"/>
    <mergeCell ref="A22:B22"/>
    <mergeCell ref="A24:B24"/>
    <mergeCell ref="A26:B26"/>
    <mergeCell ref="A30:B30"/>
    <mergeCell ref="A1:J1"/>
    <mergeCell ref="A2:J2"/>
    <mergeCell ref="A6:E6"/>
    <mergeCell ref="I4:K4"/>
  </mergeCells>
  <printOptions horizontalCentered="1"/>
  <pageMargins left="0.2362204724409449" right="0.2362204724409449" top="0" bottom="0" header="0.19" footer="0.1968503937007874"/>
  <pageSetup fitToHeight="1" fitToWidth="1" horizontalDpi="300" verticalDpi="300" orientation="landscape" paperSize="9" scale="66" r:id="rId1"/>
  <rowBreaks count="1" manualBreakCount="1">
    <brk id="29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5"/>
  <sheetViews>
    <sheetView view="pageBreakPreview" zoomScaleSheetLayoutView="100" zoomScalePageLayoutView="0" workbookViewId="0" topLeftCell="A14">
      <selection activeCell="B17" sqref="B17"/>
    </sheetView>
  </sheetViews>
  <sheetFormatPr defaultColWidth="9.140625" defaultRowHeight="12.75"/>
  <cols>
    <col min="1" max="1" width="4.57421875" style="170" customWidth="1"/>
    <col min="2" max="2" width="6.7109375" style="0" customWidth="1"/>
    <col min="3" max="3" width="47.57421875" style="0" customWidth="1"/>
    <col min="4" max="4" width="11.8515625" style="0" customWidth="1"/>
    <col min="5" max="5" width="13.140625" style="0" customWidth="1"/>
    <col min="6" max="6" width="13.421875" style="0" customWidth="1"/>
    <col min="7" max="7" width="13.140625" style="0" customWidth="1"/>
  </cols>
  <sheetData>
    <row r="1" spans="1:6" ht="30" customHeight="1">
      <c r="A1" s="105"/>
      <c r="B1" s="274" t="s">
        <v>203</v>
      </c>
      <c r="C1" s="274"/>
      <c r="D1" s="274"/>
      <c r="E1" s="274"/>
      <c r="F1" s="274"/>
    </row>
    <row r="2" spans="1:6" ht="18" customHeight="1">
      <c r="A2" s="105"/>
      <c r="B2" s="275" t="s">
        <v>212</v>
      </c>
      <c r="C2" s="275"/>
      <c r="D2" s="275"/>
      <c r="E2" s="275"/>
      <c r="F2" s="275"/>
    </row>
    <row r="3" spans="1:7" ht="17.25" customHeight="1">
      <c r="A3" s="176"/>
      <c r="B3" s="28"/>
      <c r="C3" s="25"/>
      <c r="D3" s="24"/>
      <c r="E3" s="275" t="s">
        <v>328</v>
      </c>
      <c r="F3" s="275"/>
      <c r="G3" s="275"/>
    </row>
    <row r="4" spans="1:7" ht="13.5" customHeight="1" thickBot="1">
      <c r="A4" s="177"/>
      <c r="B4" s="26"/>
      <c r="C4" s="26"/>
      <c r="D4" s="27"/>
      <c r="E4" s="276" t="s">
        <v>324</v>
      </c>
      <c r="F4" s="276"/>
      <c r="G4" s="276"/>
    </row>
    <row r="5" spans="1:7" ht="44.25" customHeight="1" thickBot="1" thickTop="1">
      <c r="A5" s="61" t="s">
        <v>351</v>
      </c>
      <c r="B5" s="172" t="s">
        <v>0</v>
      </c>
      <c r="C5" s="39" t="s">
        <v>1</v>
      </c>
      <c r="D5" s="40" t="s">
        <v>226</v>
      </c>
      <c r="E5" s="40" t="s">
        <v>332</v>
      </c>
      <c r="F5" s="40" t="s">
        <v>346</v>
      </c>
      <c r="G5" s="40" t="s">
        <v>347</v>
      </c>
    </row>
    <row r="6" spans="1:7" ht="12.75" customHeight="1" thickTop="1">
      <c r="A6" s="64" t="s">
        <v>98</v>
      </c>
      <c r="B6" s="159" t="s">
        <v>99</v>
      </c>
      <c r="C6" s="65" t="s">
        <v>100</v>
      </c>
      <c r="D6" s="65" t="s">
        <v>101</v>
      </c>
      <c r="E6" s="65" t="s">
        <v>102</v>
      </c>
      <c r="F6" s="65" t="s">
        <v>341</v>
      </c>
      <c r="G6" s="65" t="s">
        <v>342</v>
      </c>
    </row>
    <row r="7" spans="1:7" ht="21.75" customHeight="1">
      <c r="A7" s="252" t="s">
        <v>124</v>
      </c>
      <c r="B7" s="165" t="s">
        <v>2</v>
      </c>
      <c r="C7" s="38" t="s">
        <v>3</v>
      </c>
      <c r="D7" s="55">
        <f>D8+D14</f>
        <v>154468</v>
      </c>
      <c r="E7" s="55">
        <v>154468</v>
      </c>
      <c r="F7" s="55">
        <f>F8+F14</f>
        <v>0</v>
      </c>
      <c r="G7" s="55">
        <v>154468</v>
      </c>
    </row>
    <row r="8" spans="1:7" s="63" customFormat="1" ht="21.75" customHeight="1">
      <c r="A8" s="253" t="s">
        <v>125</v>
      </c>
      <c r="B8" s="166" t="s">
        <v>4</v>
      </c>
      <c r="C8" s="33" t="s">
        <v>5</v>
      </c>
      <c r="D8" s="48">
        <f>SUM(D9:D13)</f>
        <v>115692</v>
      </c>
      <c r="E8" s="48">
        <v>115692</v>
      </c>
      <c r="F8" s="48">
        <f>SUM(F9:F13)</f>
        <v>0</v>
      </c>
      <c r="G8" s="48">
        <v>115692</v>
      </c>
    </row>
    <row r="9" spans="1:7" s="63" customFormat="1" ht="21.75" customHeight="1" hidden="1">
      <c r="A9" s="252" t="s">
        <v>126</v>
      </c>
      <c r="B9" s="166" t="s">
        <v>142</v>
      </c>
      <c r="C9" s="33" t="s">
        <v>6</v>
      </c>
      <c r="D9" s="48">
        <v>46294</v>
      </c>
      <c r="E9" s="48">
        <v>46294</v>
      </c>
      <c r="F9" s="48">
        <v>0</v>
      </c>
      <c r="G9" s="48">
        <v>46294</v>
      </c>
    </row>
    <row r="10" spans="1:7" s="63" customFormat="1" ht="21.75" customHeight="1" hidden="1">
      <c r="A10" s="253" t="s">
        <v>127</v>
      </c>
      <c r="B10" s="166" t="s">
        <v>143</v>
      </c>
      <c r="C10" s="33" t="s">
        <v>7</v>
      </c>
      <c r="D10" s="48">
        <v>46469</v>
      </c>
      <c r="E10" s="48">
        <v>46469</v>
      </c>
      <c r="F10" s="48">
        <v>0</v>
      </c>
      <c r="G10" s="48">
        <v>46469</v>
      </c>
    </row>
    <row r="11" spans="1:7" s="63" customFormat="1" ht="21.75" customHeight="1" hidden="1">
      <c r="A11" s="252" t="s">
        <v>128</v>
      </c>
      <c r="B11" s="166" t="s">
        <v>144</v>
      </c>
      <c r="C11" s="33" t="s">
        <v>8</v>
      </c>
      <c r="D11" s="48">
        <v>19129</v>
      </c>
      <c r="E11" s="48">
        <v>19129</v>
      </c>
      <c r="F11" s="48">
        <v>0</v>
      </c>
      <c r="G11" s="48">
        <v>19129</v>
      </c>
    </row>
    <row r="12" spans="1:7" s="63" customFormat="1" ht="21.75" customHeight="1" hidden="1">
      <c r="A12" s="253" t="s">
        <v>129</v>
      </c>
      <c r="B12" s="166" t="s">
        <v>145</v>
      </c>
      <c r="C12" s="33" t="s">
        <v>9</v>
      </c>
      <c r="D12" s="48">
        <v>1200</v>
      </c>
      <c r="E12" s="48">
        <v>1200</v>
      </c>
      <c r="F12" s="48">
        <v>0</v>
      </c>
      <c r="G12" s="48">
        <v>1200</v>
      </c>
    </row>
    <row r="13" spans="1:7" s="63" customFormat="1" ht="21.75" customHeight="1" hidden="1">
      <c r="A13" s="252" t="s">
        <v>130</v>
      </c>
      <c r="B13" s="166" t="s">
        <v>146</v>
      </c>
      <c r="C13" s="49" t="s">
        <v>333</v>
      </c>
      <c r="D13" s="50">
        <v>2600</v>
      </c>
      <c r="E13" s="48">
        <v>2600</v>
      </c>
      <c r="F13" s="48">
        <v>0</v>
      </c>
      <c r="G13" s="48">
        <v>2600</v>
      </c>
    </row>
    <row r="14" spans="1:7" s="63" customFormat="1" ht="21.75" customHeight="1">
      <c r="A14" s="253" t="s">
        <v>126</v>
      </c>
      <c r="B14" s="166" t="s">
        <v>10</v>
      </c>
      <c r="C14" s="33" t="s">
        <v>11</v>
      </c>
      <c r="D14" s="48">
        <v>38776</v>
      </c>
      <c r="E14" s="48">
        <v>38776</v>
      </c>
      <c r="F14" s="48">
        <v>0</v>
      </c>
      <c r="G14" s="48">
        <v>38776</v>
      </c>
    </row>
    <row r="15" spans="1:7" ht="21.75" customHeight="1">
      <c r="A15" s="252" t="s">
        <v>127</v>
      </c>
      <c r="B15" s="167" t="s">
        <v>12</v>
      </c>
      <c r="C15" s="34" t="s">
        <v>13</v>
      </c>
      <c r="D15" s="47">
        <f>SUM(D17:D17)</f>
        <v>13864</v>
      </c>
      <c r="E15" s="47">
        <v>13864</v>
      </c>
      <c r="F15" s="47">
        <f>SUM(F16:F17)</f>
        <v>3707</v>
      </c>
      <c r="G15" s="47">
        <f>E15+F15</f>
        <v>17571</v>
      </c>
    </row>
    <row r="16" spans="1:7" ht="21.75" customHeight="1">
      <c r="A16" s="253" t="s">
        <v>128</v>
      </c>
      <c r="B16" s="166" t="s">
        <v>395</v>
      </c>
      <c r="C16" s="33" t="s">
        <v>348</v>
      </c>
      <c r="D16" s="48">
        <v>0</v>
      </c>
      <c r="E16" s="48">
        <v>0</v>
      </c>
      <c r="F16" s="48">
        <v>3707</v>
      </c>
      <c r="G16" s="48">
        <f>E16+F16</f>
        <v>3707</v>
      </c>
    </row>
    <row r="17" spans="1:7" ht="21.75" customHeight="1">
      <c r="A17" s="252" t="s">
        <v>129</v>
      </c>
      <c r="B17" s="166" t="s">
        <v>175</v>
      </c>
      <c r="C17" s="33" t="s">
        <v>205</v>
      </c>
      <c r="D17" s="48">
        <v>13864</v>
      </c>
      <c r="E17" s="48">
        <v>13864</v>
      </c>
      <c r="F17" s="48">
        <v>0</v>
      </c>
      <c r="G17" s="48">
        <f>E17+F17</f>
        <v>13864</v>
      </c>
    </row>
    <row r="18" spans="1:7" ht="21.75" customHeight="1">
      <c r="A18" s="253" t="s">
        <v>130</v>
      </c>
      <c r="B18" s="167" t="s">
        <v>14</v>
      </c>
      <c r="C18" s="34" t="s">
        <v>15</v>
      </c>
      <c r="D18" s="47">
        <f>D19+D24</f>
        <v>52310</v>
      </c>
      <c r="E18" s="47">
        <v>56750</v>
      </c>
      <c r="F18" s="47">
        <f>F19+F24</f>
        <v>1671</v>
      </c>
      <c r="G18" s="47">
        <f>G19+G24</f>
        <v>58421</v>
      </c>
    </row>
    <row r="19" spans="1:7" s="63" customFormat="1" ht="23.25" customHeight="1">
      <c r="A19" s="252" t="s">
        <v>131</v>
      </c>
      <c r="B19" s="166" t="s">
        <v>16</v>
      </c>
      <c r="C19" s="33" t="s">
        <v>17</v>
      </c>
      <c r="D19" s="48">
        <f>D20+D22+D23</f>
        <v>52260</v>
      </c>
      <c r="E19" s="48">
        <v>56700</v>
      </c>
      <c r="F19" s="48">
        <v>1671</v>
      </c>
      <c r="G19" s="48">
        <f>E19+F19</f>
        <v>58371</v>
      </c>
    </row>
    <row r="20" spans="1:7" s="63" customFormat="1" ht="21.75" customHeight="1" hidden="1">
      <c r="A20" s="253" t="s">
        <v>220</v>
      </c>
      <c r="B20" s="166" t="s">
        <v>18</v>
      </c>
      <c r="C20" s="33" t="s">
        <v>19</v>
      </c>
      <c r="D20" s="48">
        <f>D21</f>
        <v>50000</v>
      </c>
      <c r="E20" s="48">
        <v>54440</v>
      </c>
      <c r="F20" s="48">
        <v>1671</v>
      </c>
      <c r="G20" s="48">
        <f>E20+F20</f>
        <v>56111</v>
      </c>
    </row>
    <row r="21" spans="1:7" s="63" customFormat="1" ht="21.75" customHeight="1" hidden="1">
      <c r="A21" s="252" t="s">
        <v>221</v>
      </c>
      <c r="B21" s="166"/>
      <c r="C21" s="33" t="s">
        <v>20</v>
      </c>
      <c r="D21" s="48">
        <v>50000</v>
      </c>
      <c r="E21" s="48">
        <v>54440</v>
      </c>
      <c r="F21" s="48">
        <v>1671</v>
      </c>
      <c r="G21" s="48">
        <f>E21+F21</f>
        <v>56111</v>
      </c>
    </row>
    <row r="22" spans="1:7" s="63" customFormat="1" ht="21.75" customHeight="1" hidden="1">
      <c r="A22" s="253" t="s">
        <v>352</v>
      </c>
      <c r="B22" s="166" t="s">
        <v>21</v>
      </c>
      <c r="C22" s="33" t="s">
        <v>22</v>
      </c>
      <c r="D22" s="48">
        <v>2200</v>
      </c>
      <c r="E22" s="48">
        <v>2200</v>
      </c>
      <c r="F22" s="48">
        <v>0</v>
      </c>
      <c r="G22" s="48">
        <v>2200</v>
      </c>
    </row>
    <row r="23" spans="1:7" s="63" customFormat="1" ht="21.75" customHeight="1" hidden="1">
      <c r="A23" s="252" t="s">
        <v>353</v>
      </c>
      <c r="B23" s="166" t="s">
        <v>23</v>
      </c>
      <c r="C23" s="33" t="s">
        <v>24</v>
      </c>
      <c r="D23" s="48">
        <v>60</v>
      </c>
      <c r="E23" s="48">
        <v>60</v>
      </c>
      <c r="F23" s="48">
        <v>0</v>
      </c>
      <c r="G23" s="48">
        <v>60</v>
      </c>
    </row>
    <row r="24" spans="1:7" s="63" customFormat="1" ht="21.75" customHeight="1">
      <c r="A24" s="253" t="s">
        <v>132</v>
      </c>
      <c r="B24" s="166" t="s">
        <v>25</v>
      </c>
      <c r="C24" s="33" t="s">
        <v>26</v>
      </c>
      <c r="D24" s="48">
        <v>50</v>
      </c>
      <c r="E24" s="48">
        <v>50</v>
      </c>
      <c r="F24" s="48">
        <v>0</v>
      </c>
      <c r="G24" s="48">
        <v>50</v>
      </c>
    </row>
    <row r="25" spans="1:7" ht="21.75" customHeight="1">
      <c r="A25" s="252" t="s">
        <v>216</v>
      </c>
      <c r="B25" s="167" t="s">
        <v>27</v>
      </c>
      <c r="C25" s="34" t="s">
        <v>28</v>
      </c>
      <c r="D25" s="47">
        <f>SUM(D26:D33)</f>
        <v>38857</v>
      </c>
      <c r="E25" s="47">
        <v>39022</v>
      </c>
      <c r="F25" s="47">
        <f>SUM(F26:F33)</f>
        <v>0</v>
      </c>
      <c r="G25" s="47">
        <v>39022</v>
      </c>
    </row>
    <row r="26" spans="1:7" ht="21.75" customHeight="1">
      <c r="A26" s="253" t="s">
        <v>217</v>
      </c>
      <c r="B26" s="166" t="s">
        <v>29</v>
      </c>
      <c r="C26" s="33" t="s">
        <v>137</v>
      </c>
      <c r="D26" s="48">
        <v>8500</v>
      </c>
      <c r="E26" s="48">
        <v>8500</v>
      </c>
      <c r="F26" s="48">
        <v>0</v>
      </c>
      <c r="G26" s="48">
        <v>8500</v>
      </c>
    </row>
    <row r="27" spans="1:7" ht="21.75" customHeight="1">
      <c r="A27" s="252" t="s">
        <v>218</v>
      </c>
      <c r="B27" s="166" t="s">
        <v>227</v>
      </c>
      <c r="C27" s="33" t="s">
        <v>228</v>
      </c>
      <c r="D27" s="48">
        <v>0</v>
      </c>
      <c r="E27" s="48">
        <v>131</v>
      </c>
      <c r="F27" s="48">
        <v>0</v>
      </c>
      <c r="G27" s="48">
        <v>131</v>
      </c>
    </row>
    <row r="28" spans="1:7" ht="21.75" customHeight="1">
      <c r="A28" s="253" t="s">
        <v>219</v>
      </c>
      <c r="B28" s="166" t="s">
        <v>30</v>
      </c>
      <c r="C28" s="33" t="s">
        <v>31</v>
      </c>
      <c r="D28" s="48">
        <v>3500</v>
      </c>
      <c r="E28" s="48">
        <v>3500</v>
      </c>
      <c r="F28" s="48">
        <v>0</v>
      </c>
      <c r="G28" s="48">
        <v>3500</v>
      </c>
    </row>
    <row r="29" spans="1:7" ht="18.75" customHeight="1">
      <c r="A29" s="252" t="s">
        <v>220</v>
      </c>
      <c r="B29" s="166" t="s">
        <v>32</v>
      </c>
      <c r="C29" s="33" t="s">
        <v>33</v>
      </c>
      <c r="D29" s="48">
        <v>10050</v>
      </c>
      <c r="E29" s="48">
        <v>10050</v>
      </c>
      <c r="F29" s="48">
        <v>0</v>
      </c>
      <c r="G29" s="48">
        <v>10050</v>
      </c>
    </row>
    <row r="30" spans="1:7" ht="24.75" customHeight="1">
      <c r="A30" s="253" t="s">
        <v>221</v>
      </c>
      <c r="B30" s="166" t="s">
        <v>34</v>
      </c>
      <c r="C30" s="33" t="s">
        <v>35</v>
      </c>
      <c r="D30" s="48">
        <v>5325</v>
      </c>
      <c r="E30" s="48">
        <v>5359</v>
      </c>
      <c r="F30" s="48">
        <v>0</v>
      </c>
      <c r="G30" s="48">
        <v>5359</v>
      </c>
    </row>
    <row r="31" spans="1:7" ht="21.75" customHeight="1">
      <c r="A31" s="252" t="s">
        <v>352</v>
      </c>
      <c r="B31" s="173" t="s">
        <v>36</v>
      </c>
      <c r="C31" s="56" t="s">
        <v>37</v>
      </c>
      <c r="D31" s="57">
        <v>10982</v>
      </c>
      <c r="E31" s="57">
        <v>10982</v>
      </c>
      <c r="F31" s="48">
        <v>0</v>
      </c>
      <c r="G31" s="57">
        <v>10982</v>
      </c>
    </row>
    <row r="32" spans="1:7" ht="21.75" customHeight="1">
      <c r="A32" s="253" t="s">
        <v>353</v>
      </c>
      <c r="B32" s="166" t="s">
        <v>38</v>
      </c>
      <c r="C32" s="33" t="s">
        <v>39</v>
      </c>
      <c r="D32" s="51">
        <v>200</v>
      </c>
      <c r="E32" s="51">
        <v>200</v>
      </c>
      <c r="F32" s="48">
        <v>0</v>
      </c>
      <c r="G32" s="51">
        <v>200</v>
      </c>
    </row>
    <row r="33" spans="1:7" ht="21.75" customHeight="1">
      <c r="A33" s="252" t="s">
        <v>354</v>
      </c>
      <c r="B33" s="166" t="s">
        <v>40</v>
      </c>
      <c r="C33" s="33" t="s">
        <v>41</v>
      </c>
      <c r="D33" s="33">
        <v>300</v>
      </c>
      <c r="E33" s="33">
        <v>300</v>
      </c>
      <c r="F33" s="48">
        <v>0</v>
      </c>
      <c r="G33" s="33">
        <v>300</v>
      </c>
    </row>
    <row r="34" spans="1:7" ht="21.75" customHeight="1">
      <c r="A34" s="253" t="s">
        <v>355</v>
      </c>
      <c r="B34" s="167" t="s">
        <v>42</v>
      </c>
      <c r="C34" s="34" t="s">
        <v>43</v>
      </c>
      <c r="D34" s="52">
        <v>0</v>
      </c>
      <c r="E34" s="52">
        <v>0</v>
      </c>
      <c r="F34" s="52">
        <v>0</v>
      </c>
      <c r="G34" s="52">
        <v>0</v>
      </c>
    </row>
    <row r="35" spans="1:7" ht="21.75" customHeight="1" hidden="1">
      <c r="A35" s="252" t="s">
        <v>365</v>
      </c>
      <c r="B35" s="166" t="s">
        <v>229</v>
      </c>
      <c r="C35" s="33" t="s">
        <v>230</v>
      </c>
      <c r="D35" s="33">
        <v>0</v>
      </c>
      <c r="E35" s="33">
        <v>0</v>
      </c>
      <c r="F35" s="33">
        <v>0</v>
      </c>
      <c r="G35" s="33">
        <v>0</v>
      </c>
    </row>
    <row r="36" spans="1:7" ht="21.75" customHeight="1">
      <c r="A36" s="253" t="s">
        <v>356</v>
      </c>
      <c r="B36" s="167" t="s">
        <v>44</v>
      </c>
      <c r="C36" s="34" t="s">
        <v>45</v>
      </c>
      <c r="D36" s="47">
        <f>SUM(D37:D37)</f>
        <v>50</v>
      </c>
      <c r="E36" s="47">
        <v>50</v>
      </c>
      <c r="F36" s="47">
        <f>SUM(F37:F37)</f>
        <v>0</v>
      </c>
      <c r="G36" s="47">
        <v>50</v>
      </c>
    </row>
    <row r="37" spans="1:7" ht="21.75" customHeight="1" hidden="1">
      <c r="A37" s="252" t="s">
        <v>367</v>
      </c>
      <c r="B37" s="166" t="s">
        <v>138</v>
      </c>
      <c r="C37" s="33" t="s">
        <v>46</v>
      </c>
      <c r="D37" s="48">
        <v>50</v>
      </c>
      <c r="E37" s="48">
        <v>50</v>
      </c>
      <c r="F37" s="48">
        <v>0</v>
      </c>
      <c r="G37" s="48">
        <v>50</v>
      </c>
    </row>
    <row r="38" spans="1:7" ht="21.75" customHeight="1" hidden="1">
      <c r="A38" s="253" t="s">
        <v>368</v>
      </c>
      <c r="B38" s="166" t="s">
        <v>231</v>
      </c>
      <c r="C38" s="33" t="s">
        <v>232</v>
      </c>
      <c r="D38" s="48">
        <v>0</v>
      </c>
      <c r="E38" s="48">
        <v>0</v>
      </c>
      <c r="F38" s="48">
        <v>0</v>
      </c>
      <c r="G38" s="48">
        <v>0</v>
      </c>
    </row>
    <row r="39" spans="1:7" ht="21.75" customHeight="1">
      <c r="A39" s="252" t="s">
        <v>357</v>
      </c>
      <c r="B39" s="167" t="s">
        <v>47</v>
      </c>
      <c r="C39" s="34" t="s">
        <v>206</v>
      </c>
      <c r="D39" s="34">
        <f>SUM(D40)</f>
        <v>0</v>
      </c>
      <c r="E39" s="34">
        <v>0</v>
      </c>
      <c r="F39" s="34">
        <f>SUM(F40)</f>
        <v>0</v>
      </c>
      <c r="G39" s="34">
        <v>0</v>
      </c>
    </row>
    <row r="40" spans="1:7" ht="21.75" customHeight="1" hidden="1">
      <c r="A40" s="253" t="s">
        <v>370</v>
      </c>
      <c r="B40" s="166" t="s">
        <v>139</v>
      </c>
      <c r="C40" s="33" t="s">
        <v>140</v>
      </c>
      <c r="D40" s="33">
        <v>0</v>
      </c>
      <c r="E40" s="33">
        <v>0</v>
      </c>
      <c r="F40" s="33">
        <v>0</v>
      </c>
      <c r="G40" s="33">
        <v>0</v>
      </c>
    </row>
    <row r="41" spans="1:7" ht="30" customHeight="1">
      <c r="A41" s="252" t="s">
        <v>358</v>
      </c>
      <c r="B41" s="174" t="s">
        <v>199</v>
      </c>
      <c r="C41" s="36" t="s">
        <v>48</v>
      </c>
      <c r="D41" s="53">
        <f>D7+D15+D18+D25+D34+D36+D39</f>
        <v>259549</v>
      </c>
      <c r="E41" s="53">
        <v>264154</v>
      </c>
      <c r="F41" s="53">
        <f>F7+F15+F18+F25+F34+F36+F39</f>
        <v>5378</v>
      </c>
      <c r="G41" s="53">
        <f>G7+G15+G18+G25+G36</f>
        <v>269532</v>
      </c>
    </row>
    <row r="42" spans="1:7" ht="21.75" customHeight="1">
      <c r="A42" s="253" t="s">
        <v>359</v>
      </c>
      <c r="B42" s="167" t="s">
        <v>49</v>
      </c>
      <c r="C42" s="34" t="s">
        <v>50</v>
      </c>
      <c r="D42" s="47">
        <f>SUM(D43:D43)</f>
        <v>10382</v>
      </c>
      <c r="E42" s="47">
        <v>10382</v>
      </c>
      <c r="F42" s="47">
        <f>SUM(F43:F43)</f>
        <v>0</v>
      </c>
      <c r="G42" s="47">
        <v>10382</v>
      </c>
    </row>
    <row r="43" spans="1:7" ht="21.75" customHeight="1">
      <c r="A43" s="252" t="s">
        <v>360</v>
      </c>
      <c r="B43" s="166" t="s">
        <v>51</v>
      </c>
      <c r="C43" s="33" t="s">
        <v>52</v>
      </c>
      <c r="D43" s="48">
        <v>10382</v>
      </c>
      <c r="E43" s="48">
        <v>10382</v>
      </c>
      <c r="F43" s="48">
        <v>0</v>
      </c>
      <c r="G43" s="48">
        <v>10382</v>
      </c>
    </row>
    <row r="44" spans="1:7" s="29" customFormat="1" ht="37.5" customHeight="1" thickBot="1">
      <c r="A44" s="254" t="s">
        <v>361</v>
      </c>
      <c r="B44" s="175" t="s">
        <v>141</v>
      </c>
      <c r="C44" s="37" t="s">
        <v>53</v>
      </c>
      <c r="D44" s="54">
        <f>D41+D42</f>
        <v>269931</v>
      </c>
      <c r="E44" s="54">
        <v>274536</v>
      </c>
      <c r="F44" s="54">
        <f>F41+F42</f>
        <v>5378</v>
      </c>
      <c r="G44" s="54">
        <f>G41+G42</f>
        <v>279914</v>
      </c>
    </row>
    <row r="45" spans="1:7" ht="15">
      <c r="A45" s="163" t="s">
        <v>373</v>
      </c>
      <c r="B45" s="2"/>
      <c r="C45" s="2"/>
      <c r="D45" s="2"/>
      <c r="E45" s="2"/>
      <c r="F45" s="2"/>
      <c r="G45" s="2"/>
    </row>
    <row r="46" ht="12.75">
      <c r="A46" s="58" t="s">
        <v>374</v>
      </c>
    </row>
    <row r="47" ht="15">
      <c r="A47" s="163" t="s">
        <v>375</v>
      </c>
    </row>
    <row r="48" ht="12.75">
      <c r="A48" s="58" t="s">
        <v>376</v>
      </c>
    </row>
    <row r="49" ht="15">
      <c r="A49" s="163" t="s">
        <v>377</v>
      </c>
    </row>
    <row r="50" ht="12.75">
      <c r="A50" s="58" t="s">
        <v>378</v>
      </c>
    </row>
    <row r="51" ht="15">
      <c r="A51" s="163" t="s">
        <v>379</v>
      </c>
    </row>
    <row r="52" ht="12.75">
      <c r="A52" s="58" t="s">
        <v>380</v>
      </c>
    </row>
    <row r="53" ht="15">
      <c r="A53" s="163" t="s">
        <v>381</v>
      </c>
    </row>
    <row r="54" ht="12.75">
      <c r="A54" s="58" t="s">
        <v>382</v>
      </c>
    </row>
    <row r="55" ht="15">
      <c r="A55" s="163" t="s">
        <v>383</v>
      </c>
    </row>
    <row r="56" ht="12.75">
      <c r="A56" s="58" t="s">
        <v>384</v>
      </c>
    </row>
    <row r="57" ht="15">
      <c r="A57" s="163" t="s">
        <v>385</v>
      </c>
    </row>
    <row r="58" ht="12.75">
      <c r="A58" s="58" t="s">
        <v>386</v>
      </c>
    </row>
    <row r="59" ht="15">
      <c r="A59" s="163" t="s">
        <v>387</v>
      </c>
    </row>
    <row r="60" ht="12.75">
      <c r="A60" s="58" t="s">
        <v>388</v>
      </c>
    </row>
    <row r="61" ht="15">
      <c r="A61" s="163" t="s">
        <v>389</v>
      </c>
    </row>
    <row r="62" ht="12.75">
      <c r="A62" s="58" t="s">
        <v>390</v>
      </c>
    </row>
    <row r="63" ht="15">
      <c r="A63" s="163" t="s">
        <v>391</v>
      </c>
    </row>
    <row r="64" ht="12.75">
      <c r="A64" s="58" t="s">
        <v>392</v>
      </c>
    </row>
    <row r="65" ht="12.75">
      <c r="A65" s="171"/>
    </row>
  </sheetData>
  <sheetProtection/>
  <mergeCells count="4">
    <mergeCell ref="B1:F1"/>
    <mergeCell ref="B2:F2"/>
    <mergeCell ref="E3:G3"/>
    <mergeCell ref="E4:G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9" r:id="rId1"/>
  <rowBreaks count="1" manualBreakCount="1">
    <brk id="44" min="1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5"/>
  <sheetViews>
    <sheetView zoomScalePageLayoutView="0" workbookViewId="0" topLeftCell="A1">
      <selection activeCell="A1" sqref="A1:A4"/>
    </sheetView>
  </sheetViews>
  <sheetFormatPr defaultColWidth="9.140625" defaultRowHeight="12.75"/>
  <cols>
    <col min="1" max="1" width="4.57421875" style="170" customWidth="1"/>
    <col min="2" max="2" width="7.140625" style="0" customWidth="1"/>
    <col min="3" max="3" width="45.421875" style="0" customWidth="1"/>
    <col min="4" max="4" width="13.57421875" style="0" customWidth="1"/>
    <col min="5" max="5" width="12.421875" style="0" customWidth="1"/>
    <col min="6" max="6" width="12.8515625" style="0" customWidth="1"/>
    <col min="7" max="7" width="12.421875" style="0" customWidth="1"/>
  </cols>
  <sheetData>
    <row r="1" spans="1:6" ht="30" customHeight="1">
      <c r="A1" s="105"/>
      <c r="B1" s="274" t="s">
        <v>204</v>
      </c>
      <c r="C1" s="274"/>
      <c r="D1" s="274"/>
      <c r="E1" s="274"/>
      <c r="F1" s="274"/>
    </row>
    <row r="2" spans="1:6" ht="18" customHeight="1">
      <c r="A2" s="105"/>
      <c r="B2" s="275" t="s">
        <v>213</v>
      </c>
      <c r="C2" s="275"/>
      <c r="D2" s="275"/>
      <c r="E2" s="275"/>
      <c r="F2" s="275"/>
    </row>
    <row r="3" spans="1:7" ht="19.5" customHeight="1">
      <c r="A3" s="176"/>
      <c r="B3" s="28"/>
      <c r="C3" s="25"/>
      <c r="D3" s="24"/>
      <c r="E3" s="275" t="s">
        <v>329</v>
      </c>
      <c r="F3" s="275"/>
      <c r="G3" s="275"/>
    </row>
    <row r="4" spans="1:7" ht="13.5" customHeight="1" thickBot="1">
      <c r="A4" s="177"/>
      <c r="B4" s="26"/>
      <c r="C4" s="26"/>
      <c r="D4" s="27"/>
      <c r="E4" s="277" t="s">
        <v>324</v>
      </c>
      <c r="F4" s="277"/>
      <c r="G4" s="277"/>
    </row>
    <row r="5" spans="1:7" ht="38.25" customHeight="1" thickBot="1" thickTop="1">
      <c r="A5" s="61" t="s">
        <v>351</v>
      </c>
      <c r="B5" s="164" t="s">
        <v>0</v>
      </c>
      <c r="C5" s="62" t="s">
        <v>1</v>
      </c>
      <c r="D5" s="40" t="s">
        <v>226</v>
      </c>
      <c r="E5" s="40" t="s">
        <v>332</v>
      </c>
      <c r="F5" s="40" t="s">
        <v>346</v>
      </c>
      <c r="G5" s="40" t="s">
        <v>347</v>
      </c>
    </row>
    <row r="6" spans="1:7" ht="12.75" customHeight="1" thickTop="1">
      <c r="A6" s="64" t="s">
        <v>98</v>
      </c>
      <c r="B6" s="159" t="s">
        <v>99</v>
      </c>
      <c r="C6" s="65" t="s">
        <v>100</v>
      </c>
      <c r="D6" s="65" t="s">
        <v>101</v>
      </c>
      <c r="E6" s="65" t="s">
        <v>102</v>
      </c>
      <c r="F6" s="65" t="s">
        <v>341</v>
      </c>
      <c r="G6" s="65" t="s">
        <v>342</v>
      </c>
    </row>
    <row r="7" spans="1:7" s="31" customFormat="1" ht="21.75" customHeight="1">
      <c r="A7" s="252" t="s">
        <v>124</v>
      </c>
      <c r="B7" s="165" t="s">
        <v>54</v>
      </c>
      <c r="C7" s="38" t="s">
        <v>55</v>
      </c>
      <c r="D7" s="55">
        <f>D8+D15</f>
        <v>48814</v>
      </c>
      <c r="E7" s="55">
        <v>49725</v>
      </c>
      <c r="F7" s="55">
        <f>F8+F15</f>
        <v>0</v>
      </c>
      <c r="G7" s="55">
        <v>49725</v>
      </c>
    </row>
    <row r="8" spans="1:7" s="30" customFormat="1" ht="21.75" customHeight="1">
      <c r="A8" s="253" t="s">
        <v>125</v>
      </c>
      <c r="B8" s="166" t="s">
        <v>56</v>
      </c>
      <c r="C8" s="33" t="s">
        <v>57</v>
      </c>
      <c r="D8" s="48">
        <f>SUM(D9:D14)</f>
        <v>43974</v>
      </c>
      <c r="E8" s="48">
        <v>44360</v>
      </c>
      <c r="F8" s="48">
        <f>SUM(F9:F14)</f>
        <v>0</v>
      </c>
      <c r="G8" s="48">
        <v>44360</v>
      </c>
    </row>
    <row r="9" spans="1:7" s="30" customFormat="1" ht="22.5" customHeight="1" hidden="1">
      <c r="A9" s="252" t="s">
        <v>126</v>
      </c>
      <c r="B9" s="166" t="s">
        <v>147</v>
      </c>
      <c r="C9" s="33" t="s">
        <v>58</v>
      </c>
      <c r="D9" s="48">
        <v>38140</v>
      </c>
      <c r="E9" s="48">
        <v>36946</v>
      </c>
      <c r="F9" s="48">
        <v>0</v>
      </c>
      <c r="G9" s="48">
        <v>36946</v>
      </c>
    </row>
    <row r="10" spans="1:7" s="30" customFormat="1" ht="22.5" customHeight="1" hidden="1">
      <c r="A10" s="253" t="s">
        <v>127</v>
      </c>
      <c r="B10" s="166" t="s">
        <v>207</v>
      </c>
      <c r="C10" s="33" t="s">
        <v>208</v>
      </c>
      <c r="D10" s="48">
        <v>1800</v>
      </c>
      <c r="E10" s="48">
        <v>1937</v>
      </c>
      <c r="F10" s="48">
        <v>0</v>
      </c>
      <c r="G10" s="48">
        <v>1937</v>
      </c>
    </row>
    <row r="11" spans="1:7" s="30" customFormat="1" ht="21.75" customHeight="1" hidden="1">
      <c r="A11" s="252" t="s">
        <v>128</v>
      </c>
      <c r="B11" s="166" t="s">
        <v>148</v>
      </c>
      <c r="C11" s="33" t="s">
        <v>59</v>
      </c>
      <c r="D11" s="48">
        <v>2510</v>
      </c>
      <c r="E11" s="48">
        <v>2657</v>
      </c>
      <c r="F11" s="48">
        <v>0</v>
      </c>
      <c r="G11" s="48">
        <v>2657</v>
      </c>
    </row>
    <row r="12" spans="1:7" s="30" customFormat="1" ht="21.75" customHeight="1" hidden="1">
      <c r="A12" s="253" t="s">
        <v>129</v>
      </c>
      <c r="B12" s="166" t="s">
        <v>149</v>
      </c>
      <c r="C12" s="33" t="s">
        <v>60</v>
      </c>
      <c r="D12" s="50">
        <v>62</v>
      </c>
      <c r="E12" s="48">
        <v>62</v>
      </c>
      <c r="F12" s="48">
        <v>0</v>
      </c>
      <c r="G12" s="48">
        <v>62</v>
      </c>
    </row>
    <row r="13" spans="1:7" s="30" customFormat="1" ht="21.75" customHeight="1" hidden="1">
      <c r="A13" s="252" t="s">
        <v>130</v>
      </c>
      <c r="B13" s="166" t="s">
        <v>150</v>
      </c>
      <c r="C13" s="33" t="s">
        <v>61</v>
      </c>
      <c r="D13" s="49">
        <v>1070</v>
      </c>
      <c r="E13" s="48">
        <v>962</v>
      </c>
      <c r="F13" s="48">
        <v>0</v>
      </c>
      <c r="G13" s="48">
        <v>962</v>
      </c>
    </row>
    <row r="14" spans="1:7" s="30" customFormat="1" ht="21.75" customHeight="1" hidden="1">
      <c r="A14" s="253" t="s">
        <v>131</v>
      </c>
      <c r="B14" s="166" t="s">
        <v>151</v>
      </c>
      <c r="C14" s="33" t="s">
        <v>62</v>
      </c>
      <c r="D14" s="49">
        <v>392</v>
      </c>
      <c r="E14" s="48">
        <v>1796</v>
      </c>
      <c r="F14" s="48">
        <v>0</v>
      </c>
      <c r="G14" s="48">
        <v>1796</v>
      </c>
    </row>
    <row r="15" spans="1:7" s="30" customFormat="1" ht="21.75" customHeight="1">
      <c r="A15" s="252" t="s">
        <v>126</v>
      </c>
      <c r="B15" s="166" t="s">
        <v>63</v>
      </c>
      <c r="C15" s="33" t="s">
        <v>64</v>
      </c>
      <c r="D15" s="48">
        <f>SUM(D16:D18)</f>
        <v>4840</v>
      </c>
      <c r="E15" s="48">
        <v>5365</v>
      </c>
      <c r="F15" s="48">
        <f>SUM(F16:F18)</f>
        <v>0</v>
      </c>
      <c r="G15" s="48">
        <v>5365</v>
      </c>
    </row>
    <row r="16" spans="1:7" s="30" customFormat="1" ht="21.75" customHeight="1" hidden="1">
      <c r="A16" s="253" t="s">
        <v>216</v>
      </c>
      <c r="B16" s="166" t="s">
        <v>152</v>
      </c>
      <c r="C16" s="33" t="s">
        <v>65</v>
      </c>
      <c r="D16" s="48">
        <v>3140</v>
      </c>
      <c r="E16" s="48">
        <v>3310</v>
      </c>
      <c r="F16" s="48">
        <v>0</v>
      </c>
      <c r="G16" s="48">
        <v>3310</v>
      </c>
    </row>
    <row r="17" spans="1:7" s="30" customFormat="1" ht="28.5" customHeight="1" hidden="1">
      <c r="A17" s="252" t="s">
        <v>217</v>
      </c>
      <c r="B17" s="166" t="s">
        <v>153</v>
      </c>
      <c r="C17" s="33" t="s">
        <v>66</v>
      </c>
      <c r="D17" s="48">
        <v>1300</v>
      </c>
      <c r="E17" s="48">
        <v>1655</v>
      </c>
      <c r="F17" s="48">
        <v>0</v>
      </c>
      <c r="G17" s="48">
        <v>1655</v>
      </c>
    </row>
    <row r="18" spans="1:7" s="30" customFormat="1" ht="21.75" customHeight="1" hidden="1">
      <c r="A18" s="253" t="s">
        <v>218</v>
      </c>
      <c r="B18" s="166" t="s">
        <v>154</v>
      </c>
      <c r="C18" s="33" t="s">
        <v>67</v>
      </c>
      <c r="D18" s="48">
        <v>400</v>
      </c>
      <c r="E18" s="48">
        <v>400</v>
      </c>
      <c r="F18" s="48">
        <v>0</v>
      </c>
      <c r="G18" s="48">
        <v>400</v>
      </c>
    </row>
    <row r="19" spans="1:7" s="31" customFormat="1" ht="34.5" customHeight="1">
      <c r="A19" s="252" t="s">
        <v>127</v>
      </c>
      <c r="B19" s="167" t="s">
        <v>68</v>
      </c>
      <c r="C19" s="35" t="s">
        <v>173</v>
      </c>
      <c r="D19" s="47">
        <v>11607</v>
      </c>
      <c r="E19" s="47">
        <v>11761</v>
      </c>
      <c r="F19" s="47">
        <v>0</v>
      </c>
      <c r="G19" s="47">
        <v>11761</v>
      </c>
    </row>
    <row r="20" spans="1:7" s="31" customFormat="1" ht="21.75" customHeight="1">
      <c r="A20" s="253" t="s">
        <v>128</v>
      </c>
      <c r="B20" s="167" t="s">
        <v>69</v>
      </c>
      <c r="C20" s="34" t="s">
        <v>70</v>
      </c>
      <c r="D20" s="53">
        <f>D21+D24+D27+D34+D35</f>
        <v>63168</v>
      </c>
      <c r="E20" s="53">
        <v>63168</v>
      </c>
      <c r="F20" s="53">
        <f>F21+F24+F27+F34+F35</f>
        <v>0</v>
      </c>
      <c r="G20" s="53">
        <v>63168</v>
      </c>
    </row>
    <row r="21" spans="1:7" s="30" customFormat="1" ht="21.75" customHeight="1">
      <c r="A21" s="252" t="s">
        <v>129</v>
      </c>
      <c r="B21" s="166" t="s">
        <v>71</v>
      </c>
      <c r="C21" s="33" t="s">
        <v>72</v>
      </c>
      <c r="D21" s="48">
        <f>SUM(D22:D23)</f>
        <v>23082</v>
      </c>
      <c r="E21" s="48">
        <v>23102</v>
      </c>
      <c r="F21" s="48">
        <f>SUM(F22:F23)</f>
        <v>0</v>
      </c>
      <c r="G21" s="48">
        <v>23102</v>
      </c>
    </row>
    <row r="22" spans="1:7" s="30" customFormat="1" ht="21.75" customHeight="1" hidden="1">
      <c r="A22" s="253" t="s">
        <v>352</v>
      </c>
      <c r="B22" s="166" t="s">
        <v>159</v>
      </c>
      <c r="C22" s="33" t="s">
        <v>161</v>
      </c>
      <c r="D22" s="48">
        <v>2760</v>
      </c>
      <c r="E22" s="48">
        <v>2760</v>
      </c>
      <c r="F22" s="48">
        <v>0</v>
      </c>
      <c r="G22" s="48">
        <v>2760</v>
      </c>
    </row>
    <row r="23" spans="1:7" s="30" customFormat="1" ht="21.75" customHeight="1" hidden="1">
      <c r="A23" s="252" t="s">
        <v>353</v>
      </c>
      <c r="B23" s="166" t="s">
        <v>160</v>
      </c>
      <c r="C23" s="33" t="s">
        <v>162</v>
      </c>
      <c r="D23" s="48">
        <v>20322</v>
      </c>
      <c r="E23" s="48">
        <v>20342</v>
      </c>
      <c r="F23" s="48">
        <v>0</v>
      </c>
      <c r="G23" s="48">
        <v>20342</v>
      </c>
    </row>
    <row r="24" spans="1:7" s="30" customFormat="1" ht="21.75" customHeight="1">
      <c r="A24" s="253" t="s">
        <v>130</v>
      </c>
      <c r="B24" s="166" t="s">
        <v>73</v>
      </c>
      <c r="C24" s="33" t="s">
        <v>74</v>
      </c>
      <c r="D24" s="48">
        <f>SUM(D25:D26)</f>
        <v>1030</v>
      </c>
      <c r="E24" s="48">
        <v>865</v>
      </c>
      <c r="F24" s="48">
        <f>SUM(F25:F26)</f>
        <v>0</v>
      </c>
      <c r="G24" s="48">
        <v>865</v>
      </c>
    </row>
    <row r="25" spans="1:7" s="30" customFormat="1" ht="21.75" customHeight="1" hidden="1">
      <c r="A25" s="252" t="s">
        <v>355</v>
      </c>
      <c r="B25" s="166" t="s">
        <v>155</v>
      </c>
      <c r="C25" s="33" t="s">
        <v>157</v>
      </c>
      <c r="D25" s="51">
        <v>360</v>
      </c>
      <c r="E25" s="51">
        <v>360</v>
      </c>
      <c r="F25" s="51">
        <v>0</v>
      </c>
      <c r="G25" s="51">
        <v>360</v>
      </c>
    </row>
    <row r="26" spans="1:7" s="30" customFormat="1" ht="21.75" customHeight="1" hidden="1">
      <c r="A26" s="253" t="s">
        <v>356</v>
      </c>
      <c r="B26" s="166" t="s">
        <v>156</v>
      </c>
      <c r="C26" s="33" t="s">
        <v>158</v>
      </c>
      <c r="D26" s="48">
        <v>670</v>
      </c>
      <c r="E26" s="48">
        <v>505</v>
      </c>
      <c r="F26" s="51">
        <v>0</v>
      </c>
      <c r="G26" s="48">
        <v>505</v>
      </c>
    </row>
    <row r="27" spans="1:7" s="30" customFormat="1" ht="21.75" customHeight="1">
      <c r="A27" s="252" t="s">
        <v>131</v>
      </c>
      <c r="B27" s="166" t="s">
        <v>75</v>
      </c>
      <c r="C27" s="33" t="s">
        <v>76</v>
      </c>
      <c r="D27" s="48">
        <f>SUM(D28:D33)</f>
        <v>25581</v>
      </c>
      <c r="E27" s="48">
        <v>25596</v>
      </c>
      <c r="F27" s="48">
        <f>SUM(F28:F33)</f>
        <v>0</v>
      </c>
      <c r="G27" s="48">
        <v>25596</v>
      </c>
    </row>
    <row r="28" spans="1:7" s="30" customFormat="1" ht="21.75" customHeight="1" hidden="1">
      <c r="A28" s="253" t="s">
        <v>358</v>
      </c>
      <c r="B28" s="166" t="s">
        <v>163</v>
      </c>
      <c r="C28" s="49" t="s">
        <v>77</v>
      </c>
      <c r="D28" s="48">
        <v>8771</v>
      </c>
      <c r="E28" s="48">
        <v>8621</v>
      </c>
      <c r="F28" s="48">
        <v>0</v>
      </c>
      <c r="G28" s="48">
        <v>8621</v>
      </c>
    </row>
    <row r="29" spans="1:7" s="30" customFormat="1" ht="21.75" customHeight="1" hidden="1">
      <c r="A29" s="252" t="s">
        <v>359</v>
      </c>
      <c r="B29" s="166" t="s">
        <v>164</v>
      </c>
      <c r="C29" s="49" t="s">
        <v>165</v>
      </c>
      <c r="D29" s="48">
        <v>100</v>
      </c>
      <c r="E29" s="48">
        <v>100</v>
      </c>
      <c r="F29" s="48">
        <v>0</v>
      </c>
      <c r="G29" s="48">
        <v>100</v>
      </c>
    </row>
    <row r="30" spans="1:7" s="30" customFormat="1" ht="21.75" customHeight="1" hidden="1">
      <c r="A30" s="253" t="s">
        <v>360</v>
      </c>
      <c r="B30" s="166" t="s">
        <v>166</v>
      </c>
      <c r="C30" s="33" t="s">
        <v>167</v>
      </c>
      <c r="D30" s="48">
        <v>4445</v>
      </c>
      <c r="E30" s="48">
        <v>4325</v>
      </c>
      <c r="F30" s="48">
        <v>0</v>
      </c>
      <c r="G30" s="48">
        <v>4325</v>
      </c>
    </row>
    <row r="31" spans="1:7" s="30" customFormat="1" ht="21.75" customHeight="1" hidden="1">
      <c r="A31" s="252" t="s">
        <v>361</v>
      </c>
      <c r="B31" s="166" t="s">
        <v>334</v>
      </c>
      <c r="C31" s="33" t="s">
        <v>335</v>
      </c>
      <c r="D31" s="48">
        <v>0</v>
      </c>
      <c r="E31" s="48">
        <v>315</v>
      </c>
      <c r="F31" s="48">
        <v>0</v>
      </c>
      <c r="G31" s="48">
        <v>315</v>
      </c>
    </row>
    <row r="32" spans="1:7" s="30" customFormat="1" ht="21.75" customHeight="1" hidden="1">
      <c r="A32" s="253" t="s">
        <v>362</v>
      </c>
      <c r="B32" s="166" t="s">
        <v>168</v>
      </c>
      <c r="C32" s="33" t="s">
        <v>170</v>
      </c>
      <c r="D32" s="48">
        <v>7505</v>
      </c>
      <c r="E32" s="48">
        <v>7555</v>
      </c>
      <c r="F32" s="48">
        <v>0</v>
      </c>
      <c r="G32" s="48">
        <v>7555</v>
      </c>
    </row>
    <row r="33" spans="1:7" s="30" customFormat="1" ht="21.75" customHeight="1" hidden="1">
      <c r="A33" s="252" t="s">
        <v>363</v>
      </c>
      <c r="B33" s="166" t="s">
        <v>169</v>
      </c>
      <c r="C33" s="33" t="s">
        <v>78</v>
      </c>
      <c r="D33" s="48">
        <v>4760</v>
      </c>
      <c r="E33" s="48">
        <v>4680</v>
      </c>
      <c r="F33" s="48">
        <v>0</v>
      </c>
      <c r="G33" s="48">
        <v>4680</v>
      </c>
    </row>
    <row r="34" spans="1:7" s="30" customFormat="1" ht="21.75" customHeight="1">
      <c r="A34" s="253" t="s">
        <v>132</v>
      </c>
      <c r="B34" s="173" t="s">
        <v>79</v>
      </c>
      <c r="C34" s="56" t="s">
        <v>80</v>
      </c>
      <c r="D34" s="57">
        <v>290</v>
      </c>
      <c r="E34" s="57">
        <v>270</v>
      </c>
      <c r="F34" s="57">
        <v>0</v>
      </c>
      <c r="G34" s="57">
        <v>270</v>
      </c>
    </row>
    <row r="35" spans="1:7" s="30" customFormat="1" ht="21.75" customHeight="1">
      <c r="A35" s="252" t="s">
        <v>216</v>
      </c>
      <c r="B35" s="166" t="s">
        <v>81</v>
      </c>
      <c r="C35" s="33" t="s">
        <v>82</v>
      </c>
      <c r="D35" s="51">
        <f>SUM(D36:D37)</f>
        <v>13185</v>
      </c>
      <c r="E35" s="51">
        <v>13335</v>
      </c>
      <c r="F35" s="51">
        <f>SUM(F36:F37)</f>
        <v>0</v>
      </c>
      <c r="G35" s="51">
        <v>13335</v>
      </c>
    </row>
    <row r="36" spans="1:7" s="30" customFormat="1" ht="21.75" customHeight="1" hidden="1">
      <c r="A36" s="253" t="s">
        <v>366</v>
      </c>
      <c r="B36" s="166" t="s">
        <v>171</v>
      </c>
      <c r="C36" s="33" t="s">
        <v>83</v>
      </c>
      <c r="D36" s="33">
        <v>11850</v>
      </c>
      <c r="E36" s="33">
        <v>11850</v>
      </c>
      <c r="F36" s="33">
        <v>0</v>
      </c>
      <c r="G36" s="33">
        <v>11850</v>
      </c>
    </row>
    <row r="37" spans="1:7" s="30" customFormat="1" ht="21.75" customHeight="1" hidden="1">
      <c r="A37" s="252" t="s">
        <v>367</v>
      </c>
      <c r="B37" s="166" t="s">
        <v>172</v>
      </c>
      <c r="C37" s="33" t="s">
        <v>84</v>
      </c>
      <c r="D37" s="33">
        <v>1335</v>
      </c>
      <c r="E37" s="33">
        <v>1485</v>
      </c>
      <c r="F37" s="33">
        <v>0</v>
      </c>
      <c r="G37" s="33">
        <v>1485</v>
      </c>
    </row>
    <row r="38" spans="1:7" s="31" customFormat="1" ht="21" customHeight="1">
      <c r="A38" s="253" t="s">
        <v>217</v>
      </c>
      <c r="B38" s="167" t="s">
        <v>85</v>
      </c>
      <c r="C38" s="34" t="s">
        <v>86</v>
      </c>
      <c r="D38" s="47">
        <f>SUM(D39:D42)</f>
        <v>7640</v>
      </c>
      <c r="E38" s="47">
        <v>7640</v>
      </c>
      <c r="F38" s="47">
        <f>SUM(F39:F42)</f>
        <v>0</v>
      </c>
      <c r="G38" s="47">
        <v>7640</v>
      </c>
    </row>
    <row r="39" spans="1:7" s="31" customFormat="1" ht="21.75" customHeight="1" hidden="1">
      <c r="A39" s="252" t="s">
        <v>369</v>
      </c>
      <c r="B39" s="166" t="s">
        <v>174</v>
      </c>
      <c r="C39" s="33" t="s">
        <v>133</v>
      </c>
      <c r="D39" s="48">
        <v>420</v>
      </c>
      <c r="E39" s="48">
        <v>420</v>
      </c>
      <c r="F39" s="48">
        <v>0</v>
      </c>
      <c r="G39" s="48">
        <v>420</v>
      </c>
    </row>
    <row r="40" spans="1:7" s="31" customFormat="1" ht="32.25" customHeight="1" hidden="1">
      <c r="A40" s="253" t="s">
        <v>370</v>
      </c>
      <c r="B40" s="166" t="s">
        <v>176</v>
      </c>
      <c r="C40" s="33" t="s">
        <v>177</v>
      </c>
      <c r="D40" s="33">
        <v>370</v>
      </c>
      <c r="E40" s="33">
        <v>370</v>
      </c>
      <c r="F40" s="33">
        <v>0</v>
      </c>
      <c r="G40" s="33">
        <v>370</v>
      </c>
    </row>
    <row r="41" spans="1:7" s="31" customFormat="1" ht="20.25" customHeight="1" hidden="1">
      <c r="A41" s="252" t="s">
        <v>371</v>
      </c>
      <c r="B41" s="166" t="s">
        <v>178</v>
      </c>
      <c r="C41" s="33" t="s">
        <v>134</v>
      </c>
      <c r="D41" s="33">
        <v>1200</v>
      </c>
      <c r="E41" s="33">
        <v>1200</v>
      </c>
      <c r="F41" s="33">
        <v>0</v>
      </c>
      <c r="G41" s="33">
        <v>1200</v>
      </c>
    </row>
    <row r="42" spans="1:7" s="31" customFormat="1" ht="24" customHeight="1" hidden="1">
      <c r="A42" s="253" t="s">
        <v>372</v>
      </c>
      <c r="B42" s="166" t="s">
        <v>179</v>
      </c>
      <c r="C42" s="33" t="s">
        <v>135</v>
      </c>
      <c r="D42" s="33">
        <v>5650</v>
      </c>
      <c r="E42" s="33">
        <v>5650</v>
      </c>
      <c r="F42" s="33">
        <v>0</v>
      </c>
      <c r="G42" s="33">
        <v>5650</v>
      </c>
    </row>
    <row r="43" spans="1:7" s="31" customFormat="1" ht="21.75" customHeight="1">
      <c r="A43" s="252" t="s">
        <v>218</v>
      </c>
      <c r="B43" s="167" t="s">
        <v>87</v>
      </c>
      <c r="C43" s="34" t="s">
        <v>136</v>
      </c>
      <c r="D43" s="53">
        <f>SUM(D44:D48)</f>
        <v>68482</v>
      </c>
      <c r="E43" s="53">
        <v>68669</v>
      </c>
      <c r="F43" s="53">
        <f>SUM(F44:F48)</f>
        <v>0</v>
      </c>
      <c r="G43" s="53">
        <v>68669</v>
      </c>
    </row>
    <row r="44" spans="1:7" s="31" customFormat="1" ht="21.75" customHeight="1">
      <c r="A44" s="253" t="s">
        <v>219</v>
      </c>
      <c r="B44" s="166" t="s">
        <v>180</v>
      </c>
      <c r="C44" s="33" t="s">
        <v>181</v>
      </c>
      <c r="D44" s="48">
        <v>29</v>
      </c>
      <c r="E44" s="48">
        <v>29</v>
      </c>
      <c r="F44" s="48">
        <v>0</v>
      </c>
      <c r="G44" s="48">
        <v>29</v>
      </c>
    </row>
    <row r="45" spans="1:7" s="31" customFormat="1" ht="21.75" customHeight="1">
      <c r="A45" s="252" t="s">
        <v>220</v>
      </c>
      <c r="B45" s="166" t="s">
        <v>182</v>
      </c>
      <c r="C45" s="33" t="s">
        <v>209</v>
      </c>
      <c r="D45" s="48">
        <v>44798</v>
      </c>
      <c r="E45" s="48">
        <v>44985</v>
      </c>
      <c r="F45" s="48">
        <v>0</v>
      </c>
      <c r="G45" s="48">
        <v>44985</v>
      </c>
    </row>
    <row r="46" spans="1:7" s="31" customFormat="1" ht="30.75" customHeight="1">
      <c r="A46" s="253" t="s">
        <v>221</v>
      </c>
      <c r="B46" s="166" t="s">
        <v>183</v>
      </c>
      <c r="C46" s="33" t="s">
        <v>185</v>
      </c>
      <c r="D46" s="48">
        <v>50</v>
      </c>
      <c r="E46" s="48">
        <v>50</v>
      </c>
      <c r="F46" s="48">
        <v>0</v>
      </c>
      <c r="G46" s="48">
        <v>50</v>
      </c>
    </row>
    <row r="47" spans="1:7" s="31" customFormat="1" ht="21.75" customHeight="1">
      <c r="A47" s="252" t="s">
        <v>352</v>
      </c>
      <c r="B47" s="166" t="s">
        <v>184</v>
      </c>
      <c r="C47" s="33" t="s">
        <v>186</v>
      </c>
      <c r="D47" s="48">
        <v>3000</v>
      </c>
      <c r="E47" s="48">
        <v>3000</v>
      </c>
      <c r="F47" s="48">
        <v>0</v>
      </c>
      <c r="G47" s="48">
        <v>3000</v>
      </c>
    </row>
    <row r="48" spans="1:7" s="31" customFormat="1" ht="21.75" customHeight="1">
      <c r="A48" s="253" t="s">
        <v>353</v>
      </c>
      <c r="B48" s="166" t="s">
        <v>222</v>
      </c>
      <c r="C48" s="33" t="s">
        <v>223</v>
      </c>
      <c r="D48" s="48">
        <v>20605</v>
      </c>
      <c r="E48" s="48">
        <v>20605</v>
      </c>
      <c r="F48" s="48">
        <v>0</v>
      </c>
      <c r="G48" s="48">
        <v>20605</v>
      </c>
    </row>
    <row r="49" spans="1:7" s="31" customFormat="1" ht="21.75" customHeight="1">
      <c r="A49" s="252" t="s">
        <v>354</v>
      </c>
      <c r="B49" s="167" t="s">
        <v>88</v>
      </c>
      <c r="C49" s="34" t="s">
        <v>89</v>
      </c>
      <c r="D49" s="53">
        <f>SUM(D50:D54)</f>
        <v>12055</v>
      </c>
      <c r="E49" s="53">
        <v>11833</v>
      </c>
      <c r="F49" s="53">
        <f>SUM(F50:F54)-F53</f>
        <v>5053</v>
      </c>
      <c r="G49" s="53">
        <f>E49+F49</f>
        <v>16886</v>
      </c>
    </row>
    <row r="50" spans="1:7" s="31" customFormat="1" ht="21.75" customHeight="1">
      <c r="A50" s="253" t="s">
        <v>355</v>
      </c>
      <c r="B50" s="166" t="s">
        <v>224</v>
      </c>
      <c r="C50" s="33" t="s">
        <v>225</v>
      </c>
      <c r="D50" s="48">
        <v>395</v>
      </c>
      <c r="E50" s="48">
        <v>395</v>
      </c>
      <c r="F50" s="48">
        <v>0</v>
      </c>
      <c r="G50" s="48">
        <f>E50</f>
        <v>395</v>
      </c>
    </row>
    <row r="51" spans="1:7" s="31" customFormat="1" ht="21.75" customHeight="1">
      <c r="A51" s="252" t="s">
        <v>356</v>
      </c>
      <c r="B51" s="166" t="s">
        <v>187</v>
      </c>
      <c r="C51" s="33" t="s">
        <v>190</v>
      </c>
      <c r="D51" s="48">
        <v>5117</v>
      </c>
      <c r="E51" s="48">
        <v>3612</v>
      </c>
      <c r="F51" s="48">
        <v>430</v>
      </c>
      <c r="G51" s="48">
        <f>E51+F51</f>
        <v>4042</v>
      </c>
    </row>
    <row r="52" spans="1:7" s="30" customFormat="1" ht="21.75" customHeight="1">
      <c r="A52" s="253" t="s">
        <v>357</v>
      </c>
      <c r="B52" s="166" t="s">
        <v>188</v>
      </c>
      <c r="C52" s="33" t="s">
        <v>336</v>
      </c>
      <c r="D52" s="57">
        <v>3980</v>
      </c>
      <c r="E52" s="57">
        <v>5331</v>
      </c>
      <c r="F52" s="48">
        <v>3549</v>
      </c>
      <c r="G52" s="48">
        <f>E52+F52</f>
        <v>8880</v>
      </c>
    </row>
    <row r="53" spans="1:7" s="31" customFormat="1" ht="31.5" customHeight="1">
      <c r="A53" s="252" t="s">
        <v>358</v>
      </c>
      <c r="B53" s="166"/>
      <c r="C53" s="160" t="s">
        <v>349</v>
      </c>
      <c r="D53" s="161">
        <v>0</v>
      </c>
      <c r="E53" s="161">
        <v>0</v>
      </c>
      <c r="F53" s="162">
        <v>3313</v>
      </c>
      <c r="G53" s="161">
        <f>F53</f>
        <v>3313</v>
      </c>
    </row>
    <row r="54" spans="1:7" s="31" customFormat="1" ht="21.75" customHeight="1">
      <c r="A54" s="253" t="s">
        <v>359</v>
      </c>
      <c r="B54" s="166" t="s">
        <v>189</v>
      </c>
      <c r="C54" s="33" t="s">
        <v>191</v>
      </c>
      <c r="D54" s="48">
        <v>2563</v>
      </c>
      <c r="E54" s="48">
        <v>2495</v>
      </c>
      <c r="F54" s="48">
        <v>1074</v>
      </c>
      <c r="G54" s="48">
        <f>E54+F54</f>
        <v>3569</v>
      </c>
    </row>
    <row r="55" spans="1:7" s="31" customFormat="1" ht="31.5" customHeight="1">
      <c r="A55" s="252" t="s">
        <v>360</v>
      </c>
      <c r="B55" s="166"/>
      <c r="C55" s="160" t="s">
        <v>350</v>
      </c>
      <c r="D55" s="161">
        <v>0</v>
      </c>
      <c r="E55" s="161">
        <v>0</v>
      </c>
      <c r="F55" s="162">
        <v>894</v>
      </c>
      <c r="G55" s="161">
        <f>F55</f>
        <v>894</v>
      </c>
    </row>
    <row r="56" spans="1:7" s="31" customFormat="1" ht="21.75" customHeight="1">
      <c r="A56" s="253" t="s">
        <v>361</v>
      </c>
      <c r="B56" s="167" t="s">
        <v>90</v>
      </c>
      <c r="C56" s="34" t="s">
        <v>91</v>
      </c>
      <c r="D56" s="53">
        <f>SUM(D57:D58)</f>
        <v>6765</v>
      </c>
      <c r="E56" s="53">
        <v>10340</v>
      </c>
      <c r="F56" s="53">
        <f>SUM(F57:F58)</f>
        <v>325</v>
      </c>
      <c r="G56" s="53">
        <f>E56+F56</f>
        <v>10665</v>
      </c>
    </row>
    <row r="57" spans="1:7" s="31" customFormat="1" ht="21.75" customHeight="1">
      <c r="A57" s="252" t="s">
        <v>362</v>
      </c>
      <c r="B57" s="166" t="s">
        <v>192</v>
      </c>
      <c r="C57" s="33" t="s">
        <v>194</v>
      </c>
      <c r="D57" s="48">
        <v>5330</v>
      </c>
      <c r="E57" s="48">
        <v>8145</v>
      </c>
      <c r="F57" s="48">
        <v>325</v>
      </c>
      <c r="G57" s="48">
        <f>E57+F57</f>
        <v>8470</v>
      </c>
    </row>
    <row r="58" spans="1:7" s="31" customFormat="1" ht="21.75" customHeight="1">
      <c r="A58" s="253" t="s">
        <v>363</v>
      </c>
      <c r="B58" s="166" t="s">
        <v>193</v>
      </c>
      <c r="C58" s="33" t="s">
        <v>195</v>
      </c>
      <c r="D58" s="48">
        <v>1435</v>
      </c>
      <c r="E58" s="48">
        <v>2195</v>
      </c>
      <c r="F58" s="48">
        <v>0</v>
      </c>
      <c r="G58" s="48">
        <f>E58+F58</f>
        <v>2195</v>
      </c>
    </row>
    <row r="59" spans="1:7" s="31" customFormat="1" ht="21.75" customHeight="1">
      <c r="A59" s="252" t="s">
        <v>364</v>
      </c>
      <c r="B59" s="167" t="s">
        <v>92</v>
      </c>
      <c r="C59" s="34" t="s">
        <v>197</v>
      </c>
      <c r="D59" s="47">
        <v>0</v>
      </c>
      <c r="E59" s="47">
        <v>0</v>
      </c>
      <c r="F59" s="47">
        <v>0</v>
      </c>
      <c r="G59" s="47">
        <v>0</v>
      </c>
    </row>
    <row r="60" spans="1:7" s="32" customFormat="1" ht="36" customHeight="1">
      <c r="A60" s="253" t="s">
        <v>365</v>
      </c>
      <c r="B60" s="168" t="s">
        <v>198</v>
      </c>
      <c r="C60" s="59" t="s">
        <v>93</v>
      </c>
      <c r="D60" s="70">
        <f>D7+D19+D20+D38+D43+D49+D56</f>
        <v>218531</v>
      </c>
      <c r="E60" s="70">
        <v>223136</v>
      </c>
      <c r="F60" s="70">
        <f>F7+F19+F20+F38+F43+F49+F56</f>
        <v>5378</v>
      </c>
      <c r="G60" s="70">
        <f>G7+G19+G20+G38+G43+G49+G56+G59</f>
        <v>228514</v>
      </c>
    </row>
    <row r="61" spans="1:7" s="30" customFormat="1" ht="21.75" customHeight="1">
      <c r="A61" s="252" t="s">
        <v>366</v>
      </c>
      <c r="B61" s="168" t="s">
        <v>94</v>
      </c>
      <c r="C61" s="59" t="s">
        <v>95</v>
      </c>
      <c r="D61" s="53">
        <f>SUM(D62:D63)</f>
        <v>51400</v>
      </c>
      <c r="E61" s="53">
        <v>51400</v>
      </c>
      <c r="F61" s="53">
        <f>SUM(F62:F63)</f>
        <v>0</v>
      </c>
      <c r="G61" s="53">
        <v>51400</v>
      </c>
    </row>
    <row r="62" spans="1:7" s="30" customFormat="1" ht="21.75" customHeight="1">
      <c r="A62" s="253" t="s">
        <v>367</v>
      </c>
      <c r="B62" s="166" t="s">
        <v>210</v>
      </c>
      <c r="C62" s="33" t="s">
        <v>211</v>
      </c>
      <c r="D62" s="48">
        <v>3606</v>
      </c>
      <c r="E62" s="48">
        <v>3606</v>
      </c>
      <c r="F62" s="48">
        <v>0</v>
      </c>
      <c r="G62" s="48">
        <v>3606</v>
      </c>
    </row>
    <row r="63" spans="1:7" s="32" customFormat="1" ht="30.75" customHeight="1">
      <c r="A63" s="252" t="s">
        <v>368</v>
      </c>
      <c r="B63" s="166" t="s">
        <v>196</v>
      </c>
      <c r="C63" s="33" t="s">
        <v>96</v>
      </c>
      <c r="D63" s="48">
        <v>47794</v>
      </c>
      <c r="E63" s="48">
        <v>47794</v>
      </c>
      <c r="F63" s="48">
        <v>0</v>
      </c>
      <c r="G63" s="48">
        <v>47794</v>
      </c>
    </row>
    <row r="64" spans="1:7" ht="30" thickBot="1">
      <c r="A64" s="254" t="s">
        <v>369</v>
      </c>
      <c r="B64" s="169" t="s">
        <v>200</v>
      </c>
      <c r="C64" s="60" t="s">
        <v>97</v>
      </c>
      <c r="D64" s="71">
        <f>D60+D61</f>
        <v>269931</v>
      </c>
      <c r="E64" s="71">
        <v>274536</v>
      </c>
      <c r="F64" s="71">
        <f>F60+F61</f>
        <v>5378</v>
      </c>
      <c r="G64" s="71">
        <f>G60+G61</f>
        <v>279914</v>
      </c>
    </row>
    <row r="65" spans="1:3" ht="12.75">
      <c r="A65" s="171"/>
      <c r="B65" s="1"/>
      <c r="C65" s="1"/>
    </row>
  </sheetData>
  <sheetProtection/>
  <mergeCells count="4">
    <mergeCell ref="B1:F1"/>
    <mergeCell ref="B2:F2"/>
    <mergeCell ref="E3:G3"/>
    <mergeCell ref="E4:G4"/>
  </mergeCells>
  <printOptions/>
  <pageMargins left="0.7480314960629921" right="0.7480314960629921" top="0.5905511811023623" bottom="0.5905511811023623" header="0.5118110236220472" footer="0.5118110236220472"/>
  <pageSetup fitToHeight="2" fitToWidth="1" horizontalDpi="600" verticalDpi="6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C1">
      <selection activeCell="H14" sqref="H14"/>
    </sheetView>
  </sheetViews>
  <sheetFormatPr defaultColWidth="8.00390625" defaultRowHeight="12.75"/>
  <cols>
    <col min="1" max="1" width="9.8515625" style="3" hidden="1" customWidth="1"/>
    <col min="2" max="2" width="3.28125" style="3" hidden="1" customWidth="1"/>
    <col min="3" max="3" width="38.421875" style="3" customWidth="1"/>
    <col min="4" max="4" width="10.7109375" style="3" customWidth="1"/>
    <col min="5" max="5" width="10.421875" style="3" customWidth="1"/>
    <col min="6" max="6" width="9.7109375" style="3" customWidth="1"/>
    <col min="7" max="7" width="10.57421875" style="3" customWidth="1"/>
    <col min="8" max="8" width="38.8515625" style="3" customWidth="1"/>
    <col min="9" max="9" width="10.421875" style="3" customWidth="1"/>
    <col min="10" max="10" width="9.421875" style="3" customWidth="1"/>
    <col min="11" max="12" width="9.7109375" style="3" customWidth="1"/>
    <col min="13" max="16384" width="8.00390625" style="3" customWidth="1"/>
  </cols>
  <sheetData>
    <row r="1" spans="3:12" ht="30" customHeight="1">
      <c r="C1" s="278" t="s">
        <v>201</v>
      </c>
      <c r="D1" s="278"/>
      <c r="E1" s="278"/>
      <c r="F1" s="278"/>
      <c r="G1" s="278"/>
      <c r="H1" s="278"/>
      <c r="I1" s="278"/>
      <c r="J1" s="278"/>
      <c r="K1" s="278"/>
      <c r="L1" s="278"/>
    </row>
    <row r="2" spans="3:12" ht="30" customHeight="1">
      <c r="C2" s="278" t="s">
        <v>202</v>
      </c>
      <c r="D2" s="278"/>
      <c r="E2" s="278"/>
      <c r="F2" s="278"/>
      <c r="G2" s="278"/>
      <c r="H2" s="278"/>
      <c r="I2" s="278"/>
      <c r="J2" s="278"/>
      <c r="K2" s="278"/>
      <c r="L2" s="278"/>
    </row>
    <row r="3" spans="3:12" ht="17.25" customHeight="1">
      <c r="C3" s="278" t="s">
        <v>212</v>
      </c>
      <c r="D3" s="278"/>
      <c r="E3" s="278"/>
      <c r="F3" s="278"/>
      <c r="G3" s="278"/>
      <c r="H3" s="278"/>
      <c r="I3" s="278"/>
      <c r="J3" s="278"/>
      <c r="K3" s="278"/>
      <c r="L3" s="278"/>
    </row>
    <row r="4" spans="3:12" ht="17.25" customHeight="1">
      <c r="C4" s="41"/>
      <c r="D4" s="41"/>
      <c r="E4" s="41"/>
      <c r="F4" s="41"/>
      <c r="G4" s="41"/>
      <c r="H4" s="155"/>
      <c r="I4" s="155"/>
      <c r="J4" s="155"/>
      <c r="L4" s="155" t="s">
        <v>394</v>
      </c>
    </row>
    <row r="5" spans="7:12" ht="19.5" customHeight="1" thickBot="1">
      <c r="G5" s="4"/>
      <c r="H5" s="42"/>
      <c r="I5" s="42"/>
      <c r="J5" s="42"/>
      <c r="L5" s="42" t="s">
        <v>330</v>
      </c>
    </row>
    <row r="6" spans="1:12" ht="42" customHeight="1">
      <c r="A6" s="5" t="s">
        <v>104</v>
      </c>
      <c r="B6" s="6" t="s">
        <v>105</v>
      </c>
      <c r="C6" s="7" t="s">
        <v>106</v>
      </c>
      <c r="D6" s="6" t="s">
        <v>226</v>
      </c>
      <c r="E6" s="6" t="s">
        <v>337</v>
      </c>
      <c r="F6" s="6" t="s">
        <v>346</v>
      </c>
      <c r="G6" s="6" t="s">
        <v>347</v>
      </c>
      <c r="H6" s="8" t="s">
        <v>107</v>
      </c>
      <c r="I6" s="6" t="s">
        <v>226</v>
      </c>
      <c r="J6" s="6" t="s">
        <v>332</v>
      </c>
      <c r="K6" s="6" t="s">
        <v>346</v>
      </c>
      <c r="L6" s="6" t="s">
        <v>347</v>
      </c>
    </row>
    <row r="7" spans="1:12" s="69" customFormat="1" ht="10.5">
      <c r="A7" s="66">
        <v>1</v>
      </c>
      <c r="B7" s="67">
        <v>2</v>
      </c>
      <c r="C7" s="67" t="s">
        <v>98</v>
      </c>
      <c r="D7" s="67" t="s">
        <v>99</v>
      </c>
      <c r="E7" s="67" t="s">
        <v>101</v>
      </c>
      <c r="F7" s="67" t="s">
        <v>102</v>
      </c>
      <c r="G7" s="67" t="s">
        <v>341</v>
      </c>
      <c r="H7" s="68" t="s">
        <v>342</v>
      </c>
      <c r="I7" s="67" t="s">
        <v>343</v>
      </c>
      <c r="J7" s="67" t="s">
        <v>396</v>
      </c>
      <c r="K7" s="67" t="s">
        <v>397</v>
      </c>
      <c r="L7" s="67" t="s">
        <v>398</v>
      </c>
    </row>
    <row r="8" spans="1:12" ht="14.25" customHeight="1">
      <c r="A8" s="9" t="s">
        <v>108</v>
      </c>
      <c r="B8" s="10" t="s">
        <v>109</v>
      </c>
      <c r="C8" s="11" t="s">
        <v>234</v>
      </c>
      <c r="D8" s="43">
        <v>1270</v>
      </c>
      <c r="E8" s="43">
        <v>1270</v>
      </c>
      <c r="F8" s="43">
        <v>0</v>
      </c>
      <c r="G8" s="43">
        <v>1270</v>
      </c>
      <c r="H8" s="179" t="s">
        <v>241</v>
      </c>
      <c r="I8" s="43">
        <v>10382</v>
      </c>
      <c r="J8" s="43">
        <v>10382</v>
      </c>
      <c r="K8" s="43">
        <v>0</v>
      </c>
      <c r="L8" s="43">
        <v>10382</v>
      </c>
    </row>
    <row r="9" spans="1:12" ht="15" customHeight="1">
      <c r="A9" s="9" t="s">
        <v>108</v>
      </c>
      <c r="B9" s="10" t="s">
        <v>109</v>
      </c>
      <c r="C9" s="18" t="s">
        <v>240</v>
      </c>
      <c r="D9" s="44">
        <v>2000</v>
      </c>
      <c r="E9" s="44">
        <v>2000</v>
      </c>
      <c r="F9" s="43">
        <v>0</v>
      </c>
      <c r="G9" s="44">
        <v>2000</v>
      </c>
      <c r="H9" s="179" t="s">
        <v>118</v>
      </c>
      <c r="I9" s="46">
        <v>2100</v>
      </c>
      <c r="J9" s="46">
        <v>2100</v>
      </c>
      <c r="K9" s="43">
        <v>0</v>
      </c>
      <c r="L9" s="46">
        <v>2100</v>
      </c>
    </row>
    <row r="10" spans="1:12" ht="12.75" customHeight="1">
      <c r="A10" s="9" t="s">
        <v>110</v>
      </c>
      <c r="B10" s="10" t="s">
        <v>111</v>
      </c>
      <c r="C10" s="16" t="s">
        <v>122</v>
      </c>
      <c r="D10" s="46">
        <v>3150</v>
      </c>
      <c r="E10" s="46">
        <v>3150</v>
      </c>
      <c r="F10" s="43">
        <v>0</v>
      </c>
      <c r="G10" s="46">
        <v>3150</v>
      </c>
      <c r="H10" s="179" t="s">
        <v>242</v>
      </c>
      <c r="I10" s="46">
        <v>7900</v>
      </c>
      <c r="J10" s="46">
        <v>7900</v>
      </c>
      <c r="K10" s="43">
        <v>0</v>
      </c>
      <c r="L10" s="46">
        <v>7900</v>
      </c>
    </row>
    <row r="11" spans="1:12" ht="27" customHeight="1">
      <c r="A11" s="9" t="s">
        <v>113</v>
      </c>
      <c r="B11" s="10" t="s">
        <v>114</v>
      </c>
      <c r="C11" s="11" t="s">
        <v>338</v>
      </c>
      <c r="D11" s="46">
        <v>500</v>
      </c>
      <c r="E11" s="46">
        <v>500</v>
      </c>
      <c r="F11" s="43">
        <v>0</v>
      </c>
      <c r="G11" s="46">
        <v>500</v>
      </c>
      <c r="H11" s="179" t="s">
        <v>119</v>
      </c>
      <c r="I11" s="46">
        <v>3864</v>
      </c>
      <c r="J11" s="46">
        <v>3864</v>
      </c>
      <c r="K11" s="43">
        <v>0</v>
      </c>
      <c r="L11" s="46">
        <v>3864</v>
      </c>
    </row>
    <row r="12" spans="1:12" ht="15" customHeight="1">
      <c r="A12" s="9" t="s">
        <v>108</v>
      </c>
      <c r="B12" s="10" t="s">
        <v>112</v>
      </c>
      <c r="C12" s="11" t="s">
        <v>235</v>
      </c>
      <c r="D12" s="46">
        <v>500</v>
      </c>
      <c r="E12" s="46">
        <v>500</v>
      </c>
      <c r="F12" s="43">
        <v>0</v>
      </c>
      <c r="G12" s="46">
        <v>500</v>
      </c>
      <c r="H12" s="179" t="s">
        <v>243</v>
      </c>
      <c r="I12" s="46">
        <v>4170</v>
      </c>
      <c r="J12" s="46">
        <v>4170</v>
      </c>
      <c r="K12" s="43">
        <v>0</v>
      </c>
      <c r="L12" s="46">
        <v>4170</v>
      </c>
    </row>
    <row r="13" spans="1:12" ht="24.75" customHeight="1">
      <c r="A13" s="9" t="s">
        <v>113</v>
      </c>
      <c r="B13" s="10" t="s">
        <v>114</v>
      </c>
      <c r="C13" s="16" t="s">
        <v>236</v>
      </c>
      <c r="D13" s="43">
        <v>2000</v>
      </c>
      <c r="E13" s="43">
        <v>2000</v>
      </c>
      <c r="F13" s="43">
        <v>0</v>
      </c>
      <c r="G13" s="43">
        <v>2000</v>
      </c>
      <c r="H13" s="178" t="s">
        <v>399</v>
      </c>
      <c r="I13" s="46">
        <v>0</v>
      </c>
      <c r="J13" s="46">
        <v>0</v>
      </c>
      <c r="K13" s="46">
        <v>3707</v>
      </c>
      <c r="L13" s="46">
        <f>K13</f>
        <v>3707</v>
      </c>
    </row>
    <row r="14" spans="1:12" ht="16.5" customHeight="1">
      <c r="A14" s="13">
        <v>999000</v>
      </c>
      <c r="B14" s="10" t="s">
        <v>112</v>
      </c>
      <c r="C14" s="16" t="s">
        <v>237</v>
      </c>
      <c r="D14" s="43">
        <v>2900</v>
      </c>
      <c r="E14" s="43">
        <v>2900</v>
      </c>
      <c r="F14" s="43">
        <v>625</v>
      </c>
      <c r="G14" s="43">
        <f>E14+F14</f>
        <v>3525</v>
      </c>
      <c r="H14" s="15"/>
      <c r="I14" s="46"/>
      <c r="J14" s="46"/>
      <c r="K14" s="46"/>
      <c r="L14" s="46"/>
    </row>
    <row r="15" spans="1:12" ht="12.75">
      <c r="A15" s="9" t="s">
        <v>116</v>
      </c>
      <c r="B15" s="10" t="s">
        <v>117</v>
      </c>
      <c r="C15" s="16" t="s">
        <v>238</v>
      </c>
      <c r="D15" s="43">
        <v>1500</v>
      </c>
      <c r="E15" s="43">
        <v>1500</v>
      </c>
      <c r="F15" s="43">
        <v>0</v>
      </c>
      <c r="G15" s="43">
        <v>1500</v>
      </c>
      <c r="H15" s="12"/>
      <c r="I15" s="43"/>
      <c r="J15" s="43"/>
      <c r="K15" s="43"/>
      <c r="L15" s="43"/>
    </row>
    <row r="16" spans="1:12" ht="12.75">
      <c r="A16" s="9" t="s">
        <v>120</v>
      </c>
      <c r="B16" s="10" t="s">
        <v>121</v>
      </c>
      <c r="C16" s="16" t="s">
        <v>239</v>
      </c>
      <c r="D16" s="43">
        <v>5000</v>
      </c>
      <c r="E16" s="43">
        <v>5000</v>
      </c>
      <c r="F16" s="43">
        <v>0</v>
      </c>
      <c r="G16" s="43">
        <v>5000</v>
      </c>
      <c r="H16" s="12"/>
      <c r="I16" s="43"/>
      <c r="J16" s="43"/>
      <c r="K16" s="43"/>
      <c r="L16" s="43"/>
    </row>
    <row r="17" spans="1:12" ht="12.75">
      <c r="A17" s="9"/>
      <c r="B17" s="10"/>
      <c r="C17" s="16" t="s">
        <v>339</v>
      </c>
      <c r="D17" s="43">
        <v>0</v>
      </c>
      <c r="E17" s="43">
        <v>1663</v>
      </c>
      <c r="F17" s="43">
        <v>546</v>
      </c>
      <c r="G17" s="43">
        <f>E17+F17</f>
        <v>2209</v>
      </c>
      <c r="H17" s="12"/>
      <c r="I17" s="43"/>
      <c r="J17" s="43"/>
      <c r="K17" s="43"/>
      <c r="L17" s="43"/>
    </row>
    <row r="18" spans="1:12" ht="12.75">
      <c r="A18" s="9"/>
      <c r="B18" s="10"/>
      <c r="C18" s="16" t="s">
        <v>340</v>
      </c>
      <c r="D18" s="43">
        <v>0</v>
      </c>
      <c r="E18" s="43">
        <v>1690</v>
      </c>
      <c r="F18" s="43">
        <v>0</v>
      </c>
      <c r="G18" s="43">
        <v>1690</v>
      </c>
      <c r="H18" s="12"/>
      <c r="I18" s="43"/>
      <c r="J18" s="43"/>
      <c r="K18" s="43"/>
      <c r="L18" s="43"/>
    </row>
    <row r="19" spans="1:12" ht="15.75" customHeight="1">
      <c r="A19" s="9" t="s">
        <v>116</v>
      </c>
      <c r="B19" s="10" t="s">
        <v>117</v>
      </c>
      <c r="C19" s="11" t="s">
        <v>215</v>
      </c>
      <c r="D19" s="46">
        <v>20605</v>
      </c>
      <c r="E19" s="46">
        <v>20605</v>
      </c>
      <c r="F19" s="43">
        <v>0</v>
      </c>
      <c r="G19" s="46">
        <v>20605</v>
      </c>
      <c r="H19" s="14"/>
      <c r="I19" s="43"/>
      <c r="J19" s="43"/>
      <c r="K19" s="43"/>
      <c r="L19" s="43"/>
    </row>
    <row r="20" spans="1:12" ht="29.25" customHeight="1">
      <c r="A20" s="9" t="s">
        <v>108</v>
      </c>
      <c r="B20" s="10" t="s">
        <v>115</v>
      </c>
      <c r="C20" s="11" t="s">
        <v>393</v>
      </c>
      <c r="D20" s="46">
        <v>0</v>
      </c>
      <c r="E20" s="46">
        <v>0</v>
      </c>
      <c r="F20" s="46">
        <v>4207</v>
      </c>
      <c r="G20" s="46">
        <f>F20</f>
        <v>4207</v>
      </c>
      <c r="H20" s="17"/>
      <c r="I20" s="43"/>
      <c r="J20" s="43"/>
      <c r="K20" s="43"/>
      <c r="L20" s="43"/>
    </row>
    <row r="21" spans="1:12" ht="13.5" thickBot="1">
      <c r="A21" s="19"/>
      <c r="B21" s="20"/>
      <c r="C21" s="22"/>
      <c r="D21" s="45">
        <f>SUM(D8:D20)</f>
        <v>39425</v>
      </c>
      <c r="E21" s="45">
        <v>42778</v>
      </c>
      <c r="F21" s="45">
        <f>SUM(F8:F20)</f>
        <v>5378</v>
      </c>
      <c r="G21" s="45">
        <f>SUM(G8:G20)</f>
        <v>48156</v>
      </c>
      <c r="H21" s="23"/>
      <c r="I21" s="45">
        <f>SUM(I8:I20)</f>
        <v>28416</v>
      </c>
      <c r="J21" s="45">
        <v>28416</v>
      </c>
      <c r="K21" s="45">
        <f>SUM(K8:K20)</f>
        <v>3707</v>
      </c>
      <c r="L21" s="45">
        <f>SUM(L8:L13)</f>
        <v>32123</v>
      </c>
    </row>
    <row r="22" spans="1:2" ht="12.75">
      <c r="A22" s="19"/>
      <c r="B22" s="20"/>
    </row>
    <row r="23" spans="1:2" ht="12.75">
      <c r="A23" s="19"/>
      <c r="B23" s="20"/>
    </row>
    <row r="24" spans="1:2" ht="13.5" thickBot="1">
      <c r="A24" s="21" t="s">
        <v>123</v>
      </c>
      <c r="B24" s="22"/>
    </row>
  </sheetData>
  <sheetProtection/>
  <mergeCells count="3">
    <mergeCell ref="C1:L1"/>
    <mergeCell ref="C2:L2"/>
    <mergeCell ref="C3:L3"/>
  </mergeCells>
  <printOptions horizontalCentered="1"/>
  <pageMargins left="0.16" right="0.3" top="0.5905511811023623" bottom="0.5905511811023623" header="0" footer="0"/>
  <pageSetup horizontalDpi="600" verticalDpi="600" orientation="landscape" paperSize="9" scale="90" r:id="rId1"/>
  <headerFooter alignWithMargins="0">
    <oddHeader>&amp;C&amp;"Times New Roman CE,Félkövér"&amp;12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T28"/>
  <sheetViews>
    <sheetView zoomScale="80" zoomScaleNormal="80" zoomScaleSheetLayoutView="90" zoomScalePageLayoutView="0" workbookViewId="0" topLeftCell="A1">
      <selection activeCell="O29" sqref="O29"/>
    </sheetView>
  </sheetViews>
  <sheetFormatPr defaultColWidth="9.140625" defaultRowHeight="12.75"/>
  <cols>
    <col min="1" max="1" width="3.00390625" style="125" customWidth="1"/>
    <col min="2" max="2" width="33.57421875" style="125" customWidth="1"/>
    <col min="3" max="3" width="9.28125" style="125" customWidth="1"/>
    <col min="4" max="4" width="10.421875" style="125" customWidth="1"/>
    <col min="5" max="5" width="11.421875" style="125" customWidth="1"/>
    <col min="6" max="6" width="10.00390625" style="125" customWidth="1"/>
    <col min="7" max="7" width="10.421875" style="125" customWidth="1"/>
    <col min="8" max="8" width="10.28125" style="125" customWidth="1"/>
    <col min="9" max="9" width="9.8515625" style="125" customWidth="1"/>
    <col min="10" max="10" width="9.7109375" style="125" customWidth="1"/>
    <col min="11" max="11" width="10.28125" style="125" customWidth="1"/>
    <col min="12" max="12" width="10.57421875" style="125" customWidth="1"/>
    <col min="13" max="13" width="10.421875" style="125" customWidth="1"/>
    <col min="14" max="14" width="11.28125" style="125" customWidth="1"/>
    <col min="15" max="15" width="14.00390625" style="125" customWidth="1"/>
    <col min="16" max="16384" width="9.140625" style="125" customWidth="1"/>
  </cols>
  <sheetData>
    <row r="1" spans="1:20" s="151" customFormat="1" ht="15.75">
      <c r="A1" s="279" t="s">
        <v>331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157"/>
      <c r="Q1" s="157"/>
      <c r="R1" s="157"/>
      <c r="S1" s="157"/>
      <c r="T1" s="157"/>
    </row>
    <row r="2" spans="3:15" s="151" customFormat="1" ht="14.25">
      <c r="C2" s="156"/>
      <c r="D2" s="156"/>
      <c r="O2" s="158" t="s">
        <v>345</v>
      </c>
    </row>
    <row r="3" spans="3:15" s="151" customFormat="1" ht="12.75">
      <c r="C3" s="156"/>
      <c r="D3" s="156"/>
      <c r="N3" s="280" t="s">
        <v>324</v>
      </c>
      <c r="O3" s="280"/>
    </row>
    <row r="4" spans="1:15" ht="27.75" customHeight="1">
      <c r="A4" s="127" t="s">
        <v>297</v>
      </c>
      <c r="B4" s="128" t="s">
        <v>214</v>
      </c>
      <c r="C4" s="128" t="s">
        <v>298</v>
      </c>
      <c r="D4" s="128" t="s">
        <v>299</v>
      </c>
      <c r="E4" s="128" t="s">
        <v>300</v>
      </c>
      <c r="F4" s="128" t="s">
        <v>301</v>
      </c>
      <c r="G4" s="128" t="s">
        <v>302</v>
      </c>
      <c r="H4" s="128" t="s">
        <v>303</v>
      </c>
      <c r="I4" s="128" t="s">
        <v>304</v>
      </c>
      <c r="J4" s="128" t="s">
        <v>305</v>
      </c>
      <c r="K4" s="128" t="s">
        <v>306</v>
      </c>
      <c r="L4" s="128" t="s">
        <v>307</v>
      </c>
      <c r="M4" s="128" t="s">
        <v>308</v>
      </c>
      <c r="N4" s="128" t="s">
        <v>309</v>
      </c>
      <c r="O4" s="128" t="s">
        <v>295</v>
      </c>
    </row>
    <row r="5" spans="1:15" ht="27.75" customHeight="1">
      <c r="A5" s="129"/>
      <c r="B5" s="130" t="s">
        <v>310</v>
      </c>
      <c r="C5" s="131"/>
      <c r="D5" s="132">
        <f>C24</f>
        <v>17365</v>
      </c>
      <c r="E5" s="132">
        <f aca="true" t="shared" si="0" ref="E5:N5">D24</f>
        <v>14589</v>
      </c>
      <c r="F5" s="132">
        <f t="shared" si="0"/>
        <v>46239</v>
      </c>
      <c r="G5" s="132">
        <f t="shared" si="0"/>
        <v>46249</v>
      </c>
      <c r="H5" s="132">
        <f t="shared" si="0"/>
        <v>39219</v>
      </c>
      <c r="I5" s="132">
        <f t="shared" si="0"/>
        <v>23503</v>
      </c>
      <c r="J5" s="132">
        <f t="shared" si="0"/>
        <v>17117</v>
      </c>
      <c r="K5" s="132">
        <f t="shared" si="0"/>
        <v>11376</v>
      </c>
      <c r="L5" s="132">
        <f t="shared" si="0"/>
        <v>15072</v>
      </c>
      <c r="M5" s="132">
        <f t="shared" si="0"/>
        <v>11988</v>
      </c>
      <c r="N5" s="132">
        <f t="shared" si="0"/>
        <v>4810</v>
      </c>
      <c r="O5" s="131"/>
    </row>
    <row r="6" spans="1:15" ht="22.5" customHeight="1">
      <c r="A6" s="133" t="s">
        <v>124</v>
      </c>
      <c r="B6" s="134" t="s">
        <v>28</v>
      </c>
      <c r="C6" s="135">
        <v>13297</v>
      </c>
      <c r="D6" s="135">
        <v>2300</v>
      </c>
      <c r="E6" s="135">
        <v>2470</v>
      </c>
      <c r="F6" s="135">
        <v>2470</v>
      </c>
      <c r="G6" s="135">
        <v>2470</v>
      </c>
      <c r="H6" s="135">
        <v>2140</v>
      </c>
      <c r="I6" s="135">
        <v>2040</v>
      </c>
      <c r="J6" s="135">
        <v>2040</v>
      </c>
      <c r="K6" s="135">
        <v>2540</v>
      </c>
      <c r="L6" s="135">
        <v>2475</v>
      </c>
      <c r="M6" s="135">
        <v>2485</v>
      </c>
      <c r="N6" s="135">
        <v>2405</v>
      </c>
      <c r="O6" s="136">
        <f>SUM(C6:N6)</f>
        <v>39132</v>
      </c>
    </row>
    <row r="7" spans="1:15" ht="21.75" customHeight="1">
      <c r="A7" s="133" t="s">
        <v>125</v>
      </c>
      <c r="B7" s="134" t="s">
        <v>15</v>
      </c>
      <c r="C7" s="135">
        <v>15</v>
      </c>
      <c r="D7" s="135">
        <v>15</v>
      </c>
      <c r="E7" s="135">
        <v>36883</v>
      </c>
      <c r="F7" s="135">
        <v>20</v>
      </c>
      <c r="G7" s="135">
        <v>10</v>
      </c>
      <c r="H7" s="135">
        <v>10</v>
      </c>
      <c r="I7" s="135">
        <v>10</v>
      </c>
      <c r="J7" s="135">
        <v>10</v>
      </c>
      <c r="K7" s="135">
        <v>17771</v>
      </c>
      <c r="L7" s="135">
        <v>10</v>
      </c>
      <c r="M7" s="135">
        <v>10</v>
      </c>
      <c r="N7" s="135">
        <v>3657</v>
      </c>
      <c r="O7" s="136">
        <f aca="true" t="shared" si="1" ref="O7:O12">SUM(C7:N7)</f>
        <v>58421</v>
      </c>
    </row>
    <row r="8" spans="1:15" ht="34.5" customHeight="1">
      <c r="A8" s="133" t="s">
        <v>126</v>
      </c>
      <c r="B8" s="134" t="s">
        <v>320</v>
      </c>
      <c r="C8" s="135">
        <v>9624</v>
      </c>
      <c r="D8" s="135">
        <v>9640</v>
      </c>
      <c r="E8" s="135">
        <v>9640</v>
      </c>
      <c r="F8" s="135">
        <v>9640</v>
      </c>
      <c r="G8" s="135">
        <v>9640</v>
      </c>
      <c r="H8" s="135">
        <v>9640</v>
      </c>
      <c r="I8" s="135">
        <v>9640</v>
      </c>
      <c r="J8" s="135">
        <v>9640</v>
      </c>
      <c r="K8" s="135">
        <v>9640</v>
      </c>
      <c r="L8" s="135">
        <v>9640</v>
      </c>
      <c r="M8" s="135">
        <v>9640</v>
      </c>
      <c r="N8" s="135">
        <v>9668</v>
      </c>
      <c r="O8" s="136">
        <f t="shared" si="1"/>
        <v>115692</v>
      </c>
    </row>
    <row r="9" spans="1:15" ht="27.75" customHeight="1">
      <c r="A9" s="133" t="s">
        <v>127</v>
      </c>
      <c r="B9" s="137" t="s">
        <v>322</v>
      </c>
      <c r="C9" s="135">
        <v>3107</v>
      </c>
      <c r="D9" s="135">
        <v>3369</v>
      </c>
      <c r="E9" s="135">
        <v>3230</v>
      </c>
      <c r="F9" s="135">
        <v>3230</v>
      </c>
      <c r="G9" s="135">
        <v>3230</v>
      </c>
      <c r="H9" s="135">
        <v>3230</v>
      </c>
      <c r="I9" s="135">
        <v>3230</v>
      </c>
      <c r="J9" s="135">
        <v>3230</v>
      </c>
      <c r="K9" s="135">
        <v>3230</v>
      </c>
      <c r="L9" s="135">
        <v>3230</v>
      </c>
      <c r="M9" s="135">
        <v>3230</v>
      </c>
      <c r="N9" s="135">
        <v>3230</v>
      </c>
      <c r="O9" s="136">
        <f t="shared" si="1"/>
        <v>38776</v>
      </c>
    </row>
    <row r="10" spans="1:15" ht="33.75" customHeight="1">
      <c r="A10" s="133" t="s">
        <v>128</v>
      </c>
      <c r="B10" s="137" t="s">
        <v>319</v>
      </c>
      <c r="C10" s="135"/>
      <c r="D10" s="135"/>
      <c r="E10" s="135"/>
      <c r="F10" s="135">
        <v>50</v>
      </c>
      <c r="G10" s="135"/>
      <c r="H10" s="129"/>
      <c r="I10" s="135"/>
      <c r="J10" s="135"/>
      <c r="K10" s="135"/>
      <c r="L10" s="135"/>
      <c r="M10" s="135"/>
      <c r="N10" s="135"/>
      <c r="O10" s="136">
        <f t="shared" si="1"/>
        <v>50</v>
      </c>
    </row>
    <row r="11" spans="1:15" ht="33.75" customHeight="1">
      <c r="A11" s="133" t="s">
        <v>129</v>
      </c>
      <c r="B11" s="137" t="s">
        <v>323</v>
      </c>
      <c r="C11" s="135"/>
      <c r="D11" s="135"/>
      <c r="E11" s="135">
        <v>5964</v>
      </c>
      <c r="F11" s="135">
        <v>7900</v>
      </c>
      <c r="G11" s="135"/>
      <c r="H11" s="129"/>
      <c r="I11" s="135"/>
      <c r="J11" s="135">
        <v>3707</v>
      </c>
      <c r="K11" s="135"/>
      <c r="L11" s="135"/>
      <c r="M11" s="135"/>
      <c r="N11" s="135"/>
      <c r="O11" s="136">
        <f>SUM(C11:N11)</f>
        <v>17571</v>
      </c>
    </row>
    <row r="12" spans="1:15" ht="27.75" customHeight="1">
      <c r="A12" s="133" t="s">
        <v>130</v>
      </c>
      <c r="B12" s="137" t="s">
        <v>311</v>
      </c>
      <c r="C12" s="135">
        <v>10382</v>
      </c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6">
        <f t="shared" si="1"/>
        <v>10382</v>
      </c>
    </row>
    <row r="13" spans="1:15" s="149" customFormat="1" ht="27.75" customHeight="1">
      <c r="A13" s="145"/>
      <c r="B13" s="146" t="s">
        <v>312</v>
      </c>
      <c r="C13" s="147">
        <f aca="true" t="shared" si="2" ref="C13:N13">SUM(C6:C12)</f>
        <v>36425</v>
      </c>
      <c r="D13" s="147">
        <f t="shared" si="2"/>
        <v>15324</v>
      </c>
      <c r="E13" s="147">
        <f t="shared" si="2"/>
        <v>58187</v>
      </c>
      <c r="F13" s="147">
        <f t="shared" si="2"/>
        <v>23310</v>
      </c>
      <c r="G13" s="147">
        <f t="shared" si="2"/>
        <v>15350</v>
      </c>
      <c r="H13" s="147">
        <f t="shared" si="2"/>
        <v>15020</v>
      </c>
      <c r="I13" s="147">
        <f t="shared" si="2"/>
        <v>14920</v>
      </c>
      <c r="J13" s="147">
        <f t="shared" si="2"/>
        <v>18627</v>
      </c>
      <c r="K13" s="147">
        <f t="shared" si="2"/>
        <v>33181</v>
      </c>
      <c r="L13" s="147">
        <f t="shared" si="2"/>
        <v>15355</v>
      </c>
      <c r="M13" s="147">
        <f t="shared" si="2"/>
        <v>15365</v>
      </c>
      <c r="N13" s="147">
        <f t="shared" si="2"/>
        <v>18960</v>
      </c>
      <c r="O13" s="148">
        <f>SUM(O6:O12)</f>
        <v>280024</v>
      </c>
    </row>
    <row r="14" spans="1:15" ht="27.75" customHeight="1">
      <c r="A14" s="129"/>
      <c r="B14" s="130" t="s">
        <v>103</v>
      </c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1"/>
    </row>
    <row r="15" spans="1:15" ht="27.75" customHeight="1">
      <c r="A15" s="133" t="s">
        <v>131</v>
      </c>
      <c r="B15" s="139" t="s">
        <v>55</v>
      </c>
      <c r="C15" s="135">
        <v>6550</v>
      </c>
      <c r="D15" s="135">
        <v>6550</v>
      </c>
      <c r="E15" s="135">
        <v>6550</v>
      </c>
      <c r="F15" s="135">
        <v>6553</v>
      </c>
      <c r="G15" s="135">
        <v>6788</v>
      </c>
      <c r="H15" s="135">
        <v>6785</v>
      </c>
      <c r="I15" s="135">
        <v>6885</v>
      </c>
      <c r="J15" s="135">
        <v>6885</v>
      </c>
      <c r="K15" s="135">
        <v>6850</v>
      </c>
      <c r="L15" s="135">
        <v>6815</v>
      </c>
      <c r="M15" s="135">
        <v>6852</v>
      </c>
      <c r="N15" s="135">
        <v>7011</v>
      </c>
      <c r="O15" s="136">
        <f aca="true" t="shared" si="3" ref="O15:O21">SUM(C15:N15)</f>
        <v>81074</v>
      </c>
    </row>
    <row r="16" spans="1:15" ht="27.75" customHeight="1">
      <c r="A16" s="133" t="s">
        <v>132</v>
      </c>
      <c r="B16" s="139" t="s">
        <v>313</v>
      </c>
      <c r="C16" s="135">
        <v>1635</v>
      </c>
      <c r="D16" s="135">
        <v>1635</v>
      </c>
      <c r="E16" s="135">
        <v>1635</v>
      </c>
      <c r="F16" s="135">
        <v>1639</v>
      </c>
      <c r="G16" s="135">
        <v>1682</v>
      </c>
      <c r="H16" s="135">
        <v>1682</v>
      </c>
      <c r="I16" s="135">
        <v>1681</v>
      </c>
      <c r="J16" s="135">
        <v>1681</v>
      </c>
      <c r="K16" s="135">
        <v>1690</v>
      </c>
      <c r="L16" s="135">
        <v>1691</v>
      </c>
      <c r="M16" s="135">
        <v>1691</v>
      </c>
      <c r="N16" s="135">
        <v>1890</v>
      </c>
      <c r="O16" s="136">
        <f t="shared" si="3"/>
        <v>20232</v>
      </c>
    </row>
    <row r="17" spans="1:15" ht="27.75" customHeight="1">
      <c r="A17" s="133" t="s">
        <v>216</v>
      </c>
      <c r="B17" s="140" t="s">
        <v>70</v>
      </c>
      <c r="C17" s="135">
        <v>5800</v>
      </c>
      <c r="D17" s="135">
        <v>5800</v>
      </c>
      <c r="E17" s="135">
        <v>5800</v>
      </c>
      <c r="F17" s="135">
        <v>5878</v>
      </c>
      <c r="G17" s="135">
        <v>5890</v>
      </c>
      <c r="H17" s="135">
        <v>6000</v>
      </c>
      <c r="I17" s="135">
        <v>6000</v>
      </c>
      <c r="J17" s="135">
        <v>6000</v>
      </c>
      <c r="K17" s="135">
        <v>6000</v>
      </c>
      <c r="L17" s="135">
        <v>5900</v>
      </c>
      <c r="M17" s="135">
        <v>5900</v>
      </c>
      <c r="N17" s="135">
        <v>5763</v>
      </c>
      <c r="O17" s="136">
        <f t="shared" si="3"/>
        <v>70731</v>
      </c>
    </row>
    <row r="18" spans="1:15" ht="27.75" customHeight="1">
      <c r="A18" s="133" t="s">
        <v>217</v>
      </c>
      <c r="B18" s="141" t="s">
        <v>86</v>
      </c>
      <c r="C18" s="135">
        <v>665</v>
      </c>
      <c r="D18" s="135">
        <v>490</v>
      </c>
      <c r="E18" s="135">
        <v>490</v>
      </c>
      <c r="F18" s="135">
        <v>320</v>
      </c>
      <c r="G18" s="135">
        <v>320</v>
      </c>
      <c r="H18" s="135">
        <v>320</v>
      </c>
      <c r="I18" s="135">
        <v>320</v>
      </c>
      <c r="J18" s="135">
        <v>495</v>
      </c>
      <c r="K18" s="135">
        <v>2720</v>
      </c>
      <c r="L18" s="135">
        <v>320</v>
      </c>
      <c r="M18" s="135">
        <v>320</v>
      </c>
      <c r="N18" s="135">
        <v>860</v>
      </c>
      <c r="O18" s="136">
        <f t="shared" si="3"/>
        <v>7640</v>
      </c>
    </row>
    <row r="19" spans="1:15" ht="27.75" customHeight="1">
      <c r="A19" s="133" t="s">
        <v>218</v>
      </c>
      <c r="B19" s="141" t="s">
        <v>233</v>
      </c>
      <c r="C19" s="135">
        <v>3625</v>
      </c>
      <c r="D19" s="135">
        <v>3625</v>
      </c>
      <c r="E19" s="135">
        <v>4685</v>
      </c>
      <c r="F19" s="135">
        <v>6625</v>
      </c>
      <c r="G19" s="135">
        <v>3740</v>
      </c>
      <c r="H19" s="135">
        <v>3740</v>
      </c>
      <c r="I19" s="135">
        <v>3740</v>
      </c>
      <c r="J19" s="135">
        <v>3705</v>
      </c>
      <c r="K19" s="135">
        <v>3725</v>
      </c>
      <c r="L19" s="135">
        <v>3713</v>
      </c>
      <c r="M19" s="135">
        <v>3780</v>
      </c>
      <c r="N19" s="135">
        <v>3850</v>
      </c>
      <c r="O19" s="136">
        <f t="shared" si="3"/>
        <v>48553</v>
      </c>
    </row>
    <row r="20" spans="1:15" ht="27.75" customHeight="1">
      <c r="A20" s="133" t="s">
        <v>219</v>
      </c>
      <c r="B20" s="140" t="s">
        <v>314</v>
      </c>
      <c r="C20" s="135">
        <v>785</v>
      </c>
      <c r="D20" s="135"/>
      <c r="E20" s="135">
        <v>2345</v>
      </c>
      <c r="F20" s="135">
        <v>785</v>
      </c>
      <c r="G20" s="135">
        <v>1270</v>
      </c>
      <c r="H20" s="135">
        <v>3575</v>
      </c>
      <c r="I20" s="135">
        <v>325</v>
      </c>
      <c r="J20" s="135">
        <v>790</v>
      </c>
      <c r="K20" s="135"/>
      <c r="L20" s="135"/>
      <c r="M20" s="135"/>
      <c r="N20" s="135">
        <v>790</v>
      </c>
      <c r="O20" s="136">
        <f t="shared" si="3"/>
        <v>10665</v>
      </c>
    </row>
    <row r="21" spans="1:15" ht="27.75" customHeight="1">
      <c r="A21" s="133" t="s">
        <v>220</v>
      </c>
      <c r="B21" s="140" t="s">
        <v>315</v>
      </c>
      <c r="C21" s="135"/>
      <c r="D21" s="135"/>
      <c r="E21" s="135">
        <v>32</v>
      </c>
      <c r="F21" s="135">
        <v>500</v>
      </c>
      <c r="G21" s="135">
        <v>1690</v>
      </c>
      <c r="H21" s="135">
        <v>3634</v>
      </c>
      <c r="I21" s="135">
        <v>1355</v>
      </c>
      <c r="J21" s="135">
        <v>4207</v>
      </c>
      <c r="K21" s="135">
        <v>3500</v>
      </c>
      <c r="L21" s="135"/>
      <c r="M21" s="135">
        <v>2000</v>
      </c>
      <c r="N21" s="135"/>
      <c r="O21" s="136">
        <f t="shared" si="3"/>
        <v>16918</v>
      </c>
    </row>
    <row r="22" spans="1:15" ht="27.75" customHeight="1">
      <c r="A22" s="133" t="s">
        <v>221</v>
      </c>
      <c r="B22" s="137" t="s">
        <v>316</v>
      </c>
      <c r="C22" s="135"/>
      <c r="D22" s="135"/>
      <c r="E22" s="135">
        <v>5000</v>
      </c>
      <c r="F22" s="135">
        <v>1000</v>
      </c>
      <c r="G22" s="135">
        <v>1000</v>
      </c>
      <c r="H22" s="135">
        <v>5000</v>
      </c>
      <c r="I22" s="135">
        <v>1000</v>
      </c>
      <c r="J22" s="135">
        <v>605</v>
      </c>
      <c r="K22" s="135">
        <v>5000</v>
      </c>
      <c r="L22" s="135"/>
      <c r="M22" s="135">
        <v>2000</v>
      </c>
      <c r="N22" s="135"/>
      <c r="O22" s="136">
        <f>SUM(C22:N22)</f>
        <v>20605</v>
      </c>
    </row>
    <row r="23" spans="1:15" s="149" customFormat="1" ht="27.75" customHeight="1">
      <c r="A23" s="145"/>
      <c r="B23" s="146" t="s">
        <v>317</v>
      </c>
      <c r="C23" s="147">
        <f aca="true" t="shared" si="4" ref="C23:N23">SUM(C15:C22)</f>
        <v>19060</v>
      </c>
      <c r="D23" s="147">
        <f t="shared" si="4"/>
        <v>18100</v>
      </c>
      <c r="E23" s="147">
        <f t="shared" si="4"/>
        <v>26537</v>
      </c>
      <c r="F23" s="147">
        <f t="shared" si="4"/>
        <v>23300</v>
      </c>
      <c r="G23" s="147">
        <f t="shared" si="4"/>
        <v>22380</v>
      </c>
      <c r="H23" s="147">
        <f t="shared" si="4"/>
        <v>30736</v>
      </c>
      <c r="I23" s="147">
        <f t="shared" si="4"/>
        <v>21306</v>
      </c>
      <c r="J23" s="147">
        <f t="shared" si="4"/>
        <v>24368</v>
      </c>
      <c r="K23" s="147">
        <f t="shared" si="4"/>
        <v>29485</v>
      </c>
      <c r="L23" s="147">
        <f t="shared" si="4"/>
        <v>18439</v>
      </c>
      <c r="M23" s="147">
        <f t="shared" si="4"/>
        <v>22543</v>
      </c>
      <c r="N23" s="147">
        <f t="shared" si="4"/>
        <v>20164</v>
      </c>
      <c r="O23" s="148">
        <f>SUM(O15:O22)</f>
        <v>276418</v>
      </c>
    </row>
    <row r="24" spans="1:15" ht="15.75">
      <c r="A24" s="129"/>
      <c r="B24" s="130" t="s">
        <v>318</v>
      </c>
      <c r="C24" s="142">
        <f>C13-C23</f>
        <v>17365</v>
      </c>
      <c r="D24" s="142">
        <f aca="true" t="shared" si="5" ref="D24:N24">D5+D13-D23</f>
        <v>14589</v>
      </c>
      <c r="E24" s="142">
        <f t="shared" si="5"/>
        <v>46239</v>
      </c>
      <c r="F24" s="142">
        <f t="shared" si="5"/>
        <v>46249</v>
      </c>
      <c r="G24" s="142">
        <f t="shared" si="5"/>
        <v>39219</v>
      </c>
      <c r="H24" s="142">
        <f t="shared" si="5"/>
        <v>23503</v>
      </c>
      <c r="I24" s="142">
        <f t="shared" si="5"/>
        <v>17117</v>
      </c>
      <c r="J24" s="142">
        <f t="shared" si="5"/>
        <v>11376</v>
      </c>
      <c r="K24" s="142">
        <f t="shared" si="5"/>
        <v>15072</v>
      </c>
      <c r="L24" s="142">
        <f t="shared" si="5"/>
        <v>11988</v>
      </c>
      <c r="M24" s="142">
        <f t="shared" si="5"/>
        <v>4810</v>
      </c>
      <c r="N24" s="142">
        <f t="shared" si="5"/>
        <v>3606</v>
      </c>
      <c r="O24" s="129"/>
    </row>
    <row r="26" spans="3:14" ht="12.75">
      <c r="C26" s="150"/>
      <c r="E26" s="150"/>
      <c r="F26" s="150"/>
      <c r="G26" s="150"/>
      <c r="H26" s="150"/>
      <c r="I26" s="150"/>
      <c r="J26" s="150"/>
      <c r="K26" s="150"/>
      <c r="N26" s="150"/>
    </row>
    <row r="27" spans="5:13" ht="12.75">
      <c r="E27" s="150"/>
      <c r="F27" s="150"/>
      <c r="G27" s="150"/>
      <c r="H27" s="150"/>
      <c r="I27" s="150"/>
      <c r="J27" s="150"/>
      <c r="K27" s="150"/>
      <c r="M27" s="150"/>
    </row>
    <row r="28" spans="2:5" ht="22.5" customHeight="1">
      <c r="B28" s="126"/>
      <c r="E28" s="150"/>
    </row>
  </sheetData>
  <sheetProtection/>
  <mergeCells count="2">
    <mergeCell ref="A1:O1"/>
    <mergeCell ref="N3:O3"/>
  </mergeCells>
  <printOptions horizontalCentered="1"/>
  <pageMargins left="0.17" right="0.17" top="0.8789930555555555" bottom="0.1968503937007874" header="0.35433070866141736" footer="0.1968503937007874"/>
  <pageSetup horizontalDpi="300" verticalDpi="3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xp_forever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Felhasználó</cp:lastModifiedBy>
  <cp:lastPrinted>2015-07-14T05:59:10Z</cp:lastPrinted>
  <dcterms:created xsi:type="dcterms:W3CDTF">2014-10-28T13:28:45Z</dcterms:created>
  <dcterms:modified xsi:type="dcterms:W3CDTF">2015-07-15T08:47:26Z</dcterms:modified>
  <cp:category/>
  <cp:version/>
  <cp:contentType/>
  <cp:contentStatus/>
</cp:coreProperties>
</file>