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5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<sst xmlns="http://schemas.openxmlformats.org/spreadsheetml/2006/main" count="304" uniqueCount="259">
  <si>
    <t>Bevételi jogcím</t>
  </si>
  <si>
    <t>2.</t>
  </si>
  <si>
    <t>3.</t>
  </si>
  <si>
    <t xml:space="preserve">1. </t>
  </si>
  <si>
    <t>1.1.</t>
  </si>
  <si>
    <t>1.3.</t>
  </si>
  <si>
    <t>1.2.</t>
  </si>
  <si>
    <t>1.4.</t>
  </si>
  <si>
    <t>1.5.</t>
  </si>
  <si>
    <t>1.6.</t>
  </si>
  <si>
    <t>Önkormányzatok működési támogatási (1.1+…..+1.6)</t>
  </si>
  <si>
    <t>Önkormányzatok egyes köznevelési feladatainak támogatása</t>
  </si>
  <si>
    <t>Önkormányzatok szociális és gyermekjóléti feladatainak támogatása</t>
  </si>
  <si>
    <t>sor-szám</t>
  </si>
  <si>
    <t>2.1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</si>
  <si>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</si>
  <si>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</si>
  <si>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</si>
  <si>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</si>
  <si>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</si>
  <si>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</si>
  <si>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</si>
  <si>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</si>
  <si>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</si>
  <si>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</si>
  <si>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Elvonások és befizetések bevételei</t>
  </si>
  <si>
    <t>Felhalmozási célú támogatások államháztartáson  belülről (3.1+…+3.5)</t>
  </si>
  <si>
    <t xml:space="preserve">Felhalmozási célú önkormányzati támogatások </t>
  </si>
  <si>
    <t>Felhalmozási célú garancia -és kezességvállalásból megtérülések</t>
  </si>
  <si>
    <t>Egyéb felhalmozási célú támogatások bevételei</t>
  </si>
  <si>
    <t>4.</t>
  </si>
  <si>
    <t>5.</t>
  </si>
  <si>
    <t>6.</t>
  </si>
  <si>
    <t>7.</t>
  </si>
  <si>
    <t>8.</t>
  </si>
  <si>
    <t>9.</t>
  </si>
  <si>
    <t>10.</t>
  </si>
  <si>
    <t>11.</t>
  </si>
  <si>
    <t>3.1.</t>
  </si>
  <si>
    <t>3.2.</t>
  </si>
  <si>
    <t>3.3.</t>
  </si>
  <si>
    <t>3.4.</t>
  </si>
  <si>
    <t>3.5.</t>
  </si>
  <si>
    <t>3.6.</t>
  </si>
  <si>
    <t>3.7.</t>
  </si>
  <si>
    <t>3.8.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</si>
  <si>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</si>
  <si>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</si>
  <si>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</si>
  <si>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</si>
  <si>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</si>
  <si>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</si>
  <si>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</si>
  <si>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</si>
  <si>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</si>
  <si>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</si>
  <si>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</si>
  <si>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</si>
  <si>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</si>
  <si>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</si>
  <si>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</si>
  <si>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Helyi adók</t>
  </si>
  <si>
    <t xml:space="preserve">          Vagyoni típusú adók</t>
  </si>
  <si>
    <t xml:space="preserve">          3.5-ből EU-stámogatás</t>
  </si>
  <si>
    <t xml:space="preserve">          3.5-ből Egyéb fejezet kez. támogatás</t>
  </si>
  <si>
    <t xml:space="preserve">          2.5.-ból EU-s támogatás </t>
  </si>
  <si>
    <t xml:space="preserve">          2.5.-ból Tb alaptól támogatás </t>
  </si>
  <si>
    <t xml:space="preserve">          2.5.-ból Helyi önkormányzatok támogatása</t>
  </si>
  <si>
    <t xml:space="preserve">          2.5.-ból Egyéb fejezet kezelési támogatás</t>
  </si>
  <si>
    <t>Gépjárműadó</t>
  </si>
  <si>
    <t>Jövedelemadók</t>
  </si>
  <si>
    <t>4.1.1.</t>
  </si>
  <si>
    <t>4.1.2.</t>
  </si>
  <si>
    <t>Egyéb közhatalmi bevételek</t>
  </si>
  <si>
    <t xml:space="preserve">Készletértékesítés ellenértéke 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</si>
  <si>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</si>
  <si>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</si>
  <si>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</si>
  <si>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</si>
  <si>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</si>
  <si>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</t>
  </si>
  <si>
    <t>Kamatbevétel</t>
  </si>
  <si>
    <t>Egyéb pénzügyi műveletek bevételei</t>
  </si>
  <si>
    <t>Felhalmozási bevételek (6.1.+…+6.5.)</t>
  </si>
  <si>
    <t>6.1.</t>
  </si>
  <si>
    <t>6.2.</t>
  </si>
  <si>
    <t>6.3.</t>
  </si>
  <si>
    <t>6.4.</t>
  </si>
  <si>
    <t>6.5.</t>
  </si>
  <si>
    <t>7.1.</t>
  </si>
  <si>
    <t>Ingatlanok értékesítése</t>
  </si>
  <si>
    <t xml:space="preserve">Részesedések értékesítése </t>
  </si>
  <si>
    <t>Részesedések megszűnéséhez kapcsolodó bevétel</t>
  </si>
  <si>
    <t>7.2.</t>
  </si>
  <si>
    <t>7.3.</t>
  </si>
  <si>
    <t>7.4.</t>
  </si>
  <si>
    <t>8.1.</t>
  </si>
  <si>
    <t>8.2.</t>
  </si>
  <si>
    <t>8.3.</t>
  </si>
  <si>
    <t>8.4.</t>
  </si>
  <si>
    <t>7.3.-ből EU támogatás közvetlen</t>
  </si>
  <si>
    <t>Felhalmozási célú átvett pénzeszközök (8.1.+…8.3.)</t>
  </si>
  <si>
    <t>Működési célú garancia- és kezességvállalásból megtérülések Áh-n kívülről</t>
  </si>
  <si>
    <t>Működési célú visszatérítendő támogatások, kölcsönök visszatérülése áh-n kívülről</t>
  </si>
  <si>
    <t>Felhalmozási  célú garancia- és kezességvállalásból megtérülések Áh-n kívülről</t>
  </si>
  <si>
    <t>Felhalmozási célú visszatérítendő támogatások, kölcsönök visszatérülése áh-n kívülről</t>
  </si>
  <si>
    <t>Egyéb működési vélú átvett pénzeszköz</t>
  </si>
  <si>
    <t>8.3.-ből EU támogatás közvetlen</t>
  </si>
  <si>
    <t>Hitel- kölcsönfelvétel államháztartáson kívülről (10.1.+…+10.3.)</t>
  </si>
  <si>
    <t>10.1.</t>
  </si>
  <si>
    <t>10.2.</t>
  </si>
  <si>
    <t>10.3.</t>
  </si>
  <si>
    <t>11.1</t>
  </si>
  <si>
    <t>11.2.</t>
  </si>
  <si>
    <t>11.3.</t>
  </si>
  <si>
    <t>11.4.</t>
  </si>
  <si>
    <t>12.</t>
  </si>
  <si>
    <t>13.</t>
  </si>
  <si>
    <t>12.1.</t>
  </si>
  <si>
    <t>12.2.</t>
  </si>
  <si>
    <t>13.1.</t>
  </si>
  <si>
    <t>13.2.</t>
  </si>
  <si>
    <t>13.3.</t>
  </si>
  <si>
    <t>14.</t>
  </si>
  <si>
    <t>15.</t>
  </si>
  <si>
    <t>16.</t>
  </si>
  <si>
    <t>17.</t>
  </si>
  <si>
    <t>Hosszú lejáratú hitelek, kölcsönök felvétele</t>
  </si>
  <si>
    <t>Likvidítási célú hitelek, kölcsönök felvétele pénzügyi vállakozástól</t>
  </si>
  <si>
    <t xml:space="preserve">Rövid lejáratú hitelek , kölcsönök felvétele </t>
  </si>
  <si>
    <t>Belföldi értékpapírok bevételei (11.1.+….+11.4.)</t>
  </si>
  <si>
    <t xml:space="preserve">Forgatási célú belföldi értékpapírok beváltása, értékesítése </t>
  </si>
  <si>
    <t>Forgatási célú belföldi értékpapírok kibocsátása</t>
  </si>
  <si>
    <t xml:space="preserve">Befektetési  célú belföldi értékpapírok beváltása, értékesítése </t>
  </si>
  <si>
    <t>Befektetési célú belföldi értékpapírok kibocsátása</t>
  </si>
  <si>
    <t>Maradvány igénybevétele (12.1.+…+12.2.)</t>
  </si>
  <si>
    <t>Előző évi költségvetési maradvány igénybevétele</t>
  </si>
  <si>
    <t>Belföldi Finanszírozási műveletek (13.1.+…+13.3.)</t>
  </si>
  <si>
    <t>Államháztartáson belüli megelőlegezések</t>
  </si>
  <si>
    <t>Államháztartáson belüli megelőlegezések törlesztése</t>
  </si>
  <si>
    <t>Betétek megszüntetése</t>
  </si>
  <si>
    <t>Külföldi finanszírozás bevételei</t>
  </si>
  <si>
    <t>Finanszírozási bevételek összesen (10.+..+15.)</t>
  </si>
  <si>
    <t>BEVÉTELEK</t>
  </si>
  <si>
    <t xml:space="preserve">1. tábla </t>
  </si>
  <si>
    <t>KIADÁSOK</t>
  </si>
  <si>
    <t>2. tábla</t>
  </si>
  <si>
    <t>Kiadási jogcím</t>
  </si>
  <si>
    <t>Személyi juttatások</t>
  </si>
  <si>
    <t xml:space="preserve">Munkaadókat terhelő járulékok és szociális hozzájárulási adó </t>
  </si>
  <si>
    <t>Dologi kiadások</t>
  </si>
  <si>
    <t>Ellátottak pénzbeli juttatásai</t>
  </si>
  <si>
    <t xml:space="preserve">                 1.5.-ből         Elvonások befizetési </t>
  </si>
  <si>
    <t xml:space="preserve">                                       Garancia és kezeségvállalásból származó kifizetés Áh-n belülre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</si>
  <si>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</si>
  <si>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</si>
  <si>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</si>
  <si>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</si>
  <si>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</si>
  <si>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</si>
  <si>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</si>
  <si>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</si>
  <si>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</t>
  </si>
  <si>
    <t>2.1.</t>
  </si>
  <si>
    <t>2.12.</t>
  </si>
  <si>
    <t>2.13.</t>
  </si>
  <si>
    <t xml:space="preserve">                                       Visszatérítendő támogatások, kölcsönök, nyújtása Áh-n belülre</t>
  </si>
  <si>
    <t xml:space="preserve">                                       Visszatérítendő támogatások, kölcsönök, törlesztése Áh-n belülre</t>
  </si>
  <si>
    <t xml:space="preserve">                                      Egyéb műkődési célú kiadások ÁH-n belülre</t>
  </si>
  <si>
    <t xml:space="preserve">                                      Garancia és kezeségvállalásból származó kifizetés Áh-n kívülre </t>
  </si>
  <si>
    <t xml:space="preserve">                                      Visszatérítendő támogatások, kölcsönök, nyújtása Áh-n kívülre</t>
  </si>
  <si>
    <t xml:space="preserve">                                     Árkiegészítések, ártámogatások</t>
  </si>
  <si>
    <t xml:space="preserve">                                     Kamatkiadások</t>
  </si>
  <si>
    <t>Beruházások</t>
  </si>
  <si>
    <t xml:space="preserve">Meglévő részesedések növeléséhez kapcsolodó kiadások </t>
  </si>
  <si>
    <t>Felújítások</t>
  </si>
  <si>
    <t xml:space="preserve">Egyéb felhalmozási kiadások </t>
  </si>
  <si>
    <t xml:space="preserve">                2.4.-ből EU-s forrásból megvalósuló felújítás </t>
  </si>
  <si>
    <t>Felhalmozási költségvetési kiadások (2.1+2.3+2.4+.2.6.)</t>
  </si>
  <si>
    <t>2.14.</t>
  </si>
  <si>
    <t>Tartalékok  (3.1.+….+3.2.)</t>
  </si>
  <si>
    <t>Céltartalék</t>
  </si>
  <si>
    <t>Költségvetési kiadások összesen (1.+.2.+3.)</t>
  </si>
  <si>
    <t>6.2</t>
  </si>
  <si>
    <t xml:space="preserve">                              2.6.-ból Garancia és kezességvállalásból kifizetés Áh-n belülre</t>
  </si>
  <si>
    <t xml:space="preserve">                             Visszatérítendő támogatások, kölcsönök nyújtása Áh-n belülre</t>
  </si>
  <si>
    <t xml:space="preserve">                             Visszatérítendő támogatások, kölcsönök törlesztése Áh-n belülre</t>
  </si>
  <si>
    <t xml:space="preserve">                            Egyéb felhalmozási támogatások Áh-n belülre</t>
  </si>
  <si>
    <t xml:space="preserve">                           Garancia és kezességvállalásból kifizetés Áh-n kívülre</t>
  </si>
  <si>
    <t xml:space="preserve">                           Egyéb felhalmozási célú támogatás Áh-n kívülre</t>
  </si>
  <si>
    <t xml:space="preserve">                           Lakástámogatás</t>
  </si>
  <si>
    <t xml:space="preserve">                           Visszatérítendő támogatások, kölcsönök nyújtása Áh-n kívülre</t>
  </si>
  <si>
    <t>Általános tartalék</t>
  </si>
  <si>
    <t>Likvid hitel törlesztése</t>
  </si>
  <si>
    <t>Kölcsön törlesztése</t>
  </si>
  <si>
    <t>Egyéb felhalmozási célú finanszírozási műveletek kiadásai</t>
  </si>
  <si>
    <t>Forgatási célú belföldi ép vásárlása</t>
  </si>
  <si>
    <t>Forgatási célú belföldi ép beváltása</t>
  </si>
  <si>
    <t>Befektetési célú belföldi ép vásárlása</t>
  </si>
  <si>
    <t>Befektetési célú belföldi ép beváltása</t>
  </si>
  <si>
    <t>Belföldi értékpapírok kiadásai (6.1.+…+6.4.)</t>
  </si>
  <si>
    <t>Belföldi finanszírozás kiadások (7.1.+….+7.4.)</t>
  </si>
  <si>
    <t>Államháztartáson belüli megelőlegezések folyosítása</t>
  </si>
  <si>
    <t>Államháztartáson belüli megelőlegezések visszafizetése</t>
  </si>
  <si>
    <t xml:space="preserve">Pénzügyi lízing kiadásai </t>
  </si>
  <si>
    <t xml:space="preserve">Külföldi finanszírozás kiadásai </t>
  </si>
  <si>
    <t>Finanszírozási kiadások összesen (5.+..+8.)</t>
  </si>
  <si>
    <t>Kiadások összesen (4.+9.)</t>
  </si>
  <si>
    <t>3. tábla</t>
  </si>
  <si>
    <t>Költségvetési, finanszírozási  bevételek és kiadások egyenlege</t>
  </si>
  <si>
    <t>1.</t>
  </si>
  <si>
    <t>Költségvetési hiány, többlet (költségvetési bevételek 9. sor-költségvetési kiadások 4. sor) (+/-)</t>
  </si>
  <si>
    <t>Finanszírozási bevételek, kiadások egyenlege (finanszírozási bevételek 16. sor-finanszírozási kiadások 9. sor ) (+/-)</t>
  </si>
  <si>
    <t>Közhatalmi bevételek (4.1.+….+4.5.)</t>
  </si>
  <si>
    <t>Költségvetési bevételek (1.+..8.)</t>
  </si>
  <si>
    <t>Költségvetési és finanszírozási bevételek összesen (9.+16.)</t>
  </si>
  <si>
    <t>Központi irányító szervi támogatás folyósítása</t>
  </si>
  <si>
    <t>Kurd Községi Önkormányzat</t>
  </si>
  <si>
    <t xml:space="preserve">Önkormányzatok kulturális feladatainak támogatása </t>
  </si>
  <si>
    <t>Működési bevételek (5.1.+…+5.10.)</t>
  </si>
  <si>
    <t>Egyéb működési bevételek</t>
  </si>
  <si>
    <t>Működési célú átvett pénzeszközök (7.1.+…+7.3.)</t>
  </si>
  <si>
    <t>Egyéb felhalmozási célú átvett pénzeszköz</t>
  </si>
  <si>
    <t>Adóssághoz nem kapcsolódó származékos ügyletek bevételei</t>
  </si>
  <si>
    <t>Előző évi vállalkozási maradvány igénybevétele</t>
  </si>
  <si>
    <t>Egyéb tárgyi eszköz értékesítése</t>
  </si>
  <si>
    <t xml:space="preserve">Immateriális javak értékesítése </t>
  </si>
  <si>
    <t>Működési költségvetés kiadásai (1.1+….+1.5)</t>
  </si>
  <si>
    <t xml:space="preserve">                2.1.-ből EU-s forrásból megvalósuló beruházás </t>
  </si>
  <si>
    <t xml:space="preserve">                                     Egyéb működési célú kiadások, támogatások Áh- kívülre</t>
  </si>
  <si>
    <t>Egyéb működési célú kiadások</t>
  </si>
  <si>
    <t>Működési célú garancia- és kezességvállalásól megtérülések</t>
  </si>
  <si>
    <t xml:space="preserve">Működési célú visszatérítendő támogatások kölcsönök visszatérülése </t>
  </si>
  <si>
    <t xml:space="preserve">Egyéb működési célú támogatások bevételei </t>
  </si>
  <si>
    <t xml:space="preserve">          2.5.-ból Elkülönített állami pénzalap támogatás </t>
  </si>
  <si>
    <t xml:space="preserve">          3.5-ből Elkülönített állami pénzalap támogatása</t>
  </si>
  <si>
    <t xml:space="preserve">          Termékek és szolgáltatások adói </t>
  </si>
  <si>
    <t>Helyi önkormányzatok működésének általános támogatása</t>
  </si>
  <si>
    <t xml:space="preserve">Működési célú visszatérítendő támogatások kölcsönök igénybevétele </t>
  </si>
  <si>
    <t>Felhalmozási célú visszatérítendő támogatások, kölcsönök igénybevétele</t>
  </si>
  <si>
    <t>Felhalmozási célú visszatérítendő támogatások, kölcsönök visszatérítése</t>
  </si>
  <si>
    <t>Működési célú támogatások államháztartáson belülről (2.1+…+2.5)</t>
  </si>
  <si>
    <t>Egyéb áruhasználat és szolgáltatási adók</t>
  </si>
  <si>
    <t>Hitel- kölcsöntörlesztés államháztartáson kívülre (5.1.+…+5.3.)</t>
  </si>
  <si>
    <t>Működési célú költségveti támogatások és kiegészítő támogatások</t>
  </si>
  <si>
    <t>13.4</t>
  </si>
  <si>
    <t>Központi irányítószervi támogatás bevétele</t>
  </si>
  <si>
    <t>1.6</t>
  </si>
  <si>
    <t>Elszámolásból eredő bevételek (B116)</t>
  </si>
  <si>
    <t>0</t>
  </si>
  <si>
    <t xml:space="preserve">        2.5-ből nemzetiségi önkormányzatok és költségvetési szerveik</t>
  </si>
  <si>
    <t xml:space="preserve">         2.5.-ből társulások és költségvetési szerveik </t>
  </si>
  <si>
    <t>5.11</t>
  </si>
  <si>
    <t>Biztosító által fizetett kártérítés</t>
  </si>
  <si>
    <t>Kurd 2018. évi III. sz. módosítás</t>
  </si>
  <si>
    <t>Közös Hivatal 2018. évi III. sz. módosítás</t>
  </si>
  <si>
    <t xml:space="preserve">          2.5.-ból Központi ktgvetési támogatás (központi kezelésű előir.)</t>
  </si>
  <si>
    <t>Összesen</t>
  </si>
  <si>
    <t>ÖSSZESÍTETT 2018. évi költségvetésének bevételek-kiadások mérlege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</si>
</sst>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_-;\-* #,##0_-;_-* &quot;-&quot;_-;_-@_-"/>
    <numFmt numFmtId="170" formatCode="_-* #,##0.00\ &quot;HUF&quot;_-;\-* #,##0.00\ &quot;HUF&quot;_-;_-* &quot;-&quot;??\ &quot;HUF&quot;_-;_-@_-"/>
    <numFmt numFmtId="171" formatCode="_-* #,##0.00_-;\-* #,##0.00_-;_-* &quot;-&quot;??_-;_-@_-"/>
    <numFmt numFmtId="172" formatCode="_-* #,##0\ [$Ft-40E]_-;\-* #,##0\ [$Ft-40E]_-;_-* &quot;-&quot;\ [$Ft-40E]_-;_-@_-"/>
  </numFmts>
  <fonts count="4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1"/>
      <color indexed="8"/>
      <name val="Book Antiqua"/>
      <family val="1"/>
    </font>
    <font>
      <b/>
      <i/>
      <sz val="16"/>
      <color indexed="8"/>
      <name val="Book Antiqua"/>
      <family val="1"/>
    </font>
    <font>
      <b/>
      <sz val="12"/>
      <color indexed="8"/>
      <name val="Book Antiqua"/>
      <family val="1"/>
    </font>
    <font>
      <b/>
      <sz val="16"/>
      <color indexed="8"/>
      <name val="Book Antiqua"/>
      <family val="1"/>
    </font>
    <font>
      <sz val="11"/>
      <color indexed="8"/>
      <name val="Book Antiqua"/>
      <family val="1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sz val="10"/>
      <name val="Book Antiqua"/>
      <family val="1"/>
    </font>
    <font>
      <i/>
      <sz val="10"/>
      <color indexed="8"/>
      <name val="Book Antiqua"/>
      <family val="1"/>
    </font>
    <font>
      <b/>
      <i/>
      <sz val="14"/>
      <color indexed="8"/>
      <name val="Book Antiqua"/>
      <family val="1"/>
    </font>
    <font>
      <b/>
      <i/>
      <sz val="10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42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42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2" fontId="7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3" fillId="0" borderId="10" xfId="0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72" fontId="10" fillId="0" borderId="10" xfId="0" applyNumberFormat="1" applyFont="1" applyBorder="1" applyAlignment="1">
      <alignment vertical="center"/>
    </xf>
    <xf numFmtId="172" fontId="11" fillId="0" borderId="10" xfId="0" applyNumberFormat="1" applyFont="1" applyBorder="1" applyAlignment="1">
      <alignment/>
    </xf>
    <xf numFmtId="172" fontId="1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72" fontId="0" fillId="0" borderId="10" xfId="0" applyNumberFormat="1" applyBorder="1" applyAlignment="1">
      <alignment/>
    </xf>
    <xf numFmtId="172" fontId="1" fillId="0" borderId="10" xfId="0" applyNumberFormat="1" applyFont="1" applyBorder="1" applyAlignment="1">
      <alignment/>
    </xf>
    <xf numFmtId="172" fontId="11" fillId="0" borderId="10" xfId="0" applyNumberFormat="1" applyFont="1" applyBorder="1" applyAlignment="1">
      <alignment vertical="center"/>
    </xf>
    <xf numFmtId="172" fontId="7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0"/>
  <sheetViews>
    <sheetView tabSelected="1" view="pageLayout" workbookViewId="0" topLeftCell="A145">
      <selection activeCell="A163" sqref="A163:E163"/>
    </sheetView>
  </sheetViews>
  <sheetFormatPr defaultColWidth="9.140625" defaultRowHeight="15"/>
  <cols>
    <col min="1" max="1" width="7.28125" style="0" customWidth="1"/>
    <col min="2" max="2" width="64.7109375" style="0" customWidth="1"/>
    <col min="3" max="3" width="18.7109375" style="0" customWidth="1"/>
    <col min="4" max="4" width="18.57421875" style="0" customWidth="1"/>
    <col min="5" max="5" width="18.140625" style="0" customWidth="1"/>
  </cols>
  <sheetData>
    <row r="1" spans="1:5" ht="21">
      <c r="A1" s="55" t="s">
        <v>217</v>
      </c>
      <c r="B1" s="55"/>
      <c r="C1" s="55"/>
      <c r="D1" s="55"/>
      <c r="E1" s="55"/>
    </row>
    <row r="2" spans="1:5" ht="16.5">
      <c r="A2" s="56" t="s">
        <v>258</v>
      </c>
      <c r="B2" s="56"/>
      <c r="C2" s="56"/>
      <c r="D2" s="56"/>
      <c r="E2" s="56"/>
    </row>
    <row r="3" spans="1:5" ht="20.25">
      <c r="A3" s="57" t="s">
        <v>143</v>
      </c>
      <c r="B3" s="57"/>
      <c r="C3" s="57"/>
      <c r="D3" s="57"/>
      <c r="E3" s="57"/>
    </row>
    <row r="4" spans="1:3" ht="16.5">
      <c r="A4" s="14"/>
      <c r="B4" s="14"/>
      <c r="C4" s="14"/>
    </row>
    <row r="5" spans="1:3" ht="16.5">
      <c r="A5" s="14" t="s">
        <v>144</v>
      </c>
      <c r="B5" s="14"/>
      <c r="C5" s="14"/>
    </row>
    <row r="6" spans="1:5" ht="49.5">
      <c r="A6" s="15" t="s">
        <v>13</v>
      </c>
      <c r="B6" s="15" t="s">
        <v>0</v>
      </c>
      <c r="C6" s="15" t="s">
        <v>257</v>
      </c>
      <c r="D6" s="44" t="s">
        <v>254</v>
      </c>
      <c r="E6" s="44" t="s">
        <v>255</v>
      </c>
    </row>
    <row r="7" spans="1:5" ht="15">
      <c r="A7" s="43">
        <v>1</v>
      </c>
      <c r="B7" s="43">
        <v>2</v>
      </c>
      <c r="C7" s="43">
        <v>3</v>
      </c>
      <c r="D7" s="45">
        <v>4</v>
      </c>
      <c r="E7" s="45">
        <v>5</v>
      </c>
    </row>
    <row r="8" spans="1:5" ht="15.75">
      <c r="A8" s="17" t="s">
        <v>3</v>
      </c>
      <c r="B8" s="18" t="s">
        <v>10</v>
      </c>
      <c r="C8" s="19">
        <f>SUM(D8:E8)</f>
        <v>150307773</v>
      </c>
      <c r="D8" s="46">
        <f>SUM(D9:D14)</f>
        <v>150307773</v>
      </c>
      <c r="E8" s="48">
        <v>0</v>
      </c>
    </row>
    <row r="9" spans="1:5" ht="15">
      <c r="A9" s="21" t="s">
        <v>4</v>
      </c>
      <c r="B9" s="22" t="s">
        <v>237</v>
      </c>
      <c r="C9" s="23">
        <f aca="true" t="shared" si="0" ref="C9:C72">SUM(D9:E9)</f>
        <v>84484121</v>
      </c>
      <c r="D9" s="47">
        <v>84484121</v>
      </c>
      <c r="E9" s="47">
        <v>0</v>
      </c>
    </row>
    <row r="10" spans="1:5" ht="15">
      <c r="A10" s="21" t="s">
        <v>6</v>
      </c>
      <c r="B10" s="22" t="s">
        <v>11</v>
      </c>
      <c r="C10" s="23">
        <f t="shared" si="0"/>
        <v>27514700</v>
      </c>
      <c r="D10" s="47">
        <v>27514700</v>
      </c>
      <c r="E10" s="47">
        <v>0</v>
      </c>
    </row>
    <row r="11" spans="1:5" ht="15">
      <c r="A11" s="21" t="s">
        <v>5</v>
      </c>
      <c r="B11" s="22" t="s">
        <v>12</v>
      </c>
      <c r="C11" s="23">
        <f t="shared" si="0"/>
        <v>24114911</v>
      </c>
      <c r="D11" s="47">
        <v>24114911</v>
      </c>
      <c r="E11" s="47">
        <v>0</v>
      </c>
    </row>
    <row r="12" spans="1:5" ht="15">
      <c r="A12" s="21" t="s">
        <v>7</v>
      </c>
      <c r="B12" s="22" t="s">
        <v>218</v>
      </c>
      <c r="C12" s="23">
        <f t="shared" si="0"/>
        <v>1800000</v>
      </c>
      <c r="D12" s="47">
        <v>1800000</v>
      </c>
      <c r="E12" s="47">
        <v>0</v>
      </c>
    </row>
    <row r="13" spans="1:5" ht="15">
      <c r="A13" s="21" t="s">
        <v>8</v>
      </c>
      <c r="B13" s="22" t="s">
        <v>244</v>
      </c>
      <c r="C13" s="23">
        <f t="shared" si="0"/>
        <v>11900601</v>
      </c>
      <c r="D13" s="47">
        <v>11900601</v>
      </c>
      <c r="E13" s="47">
        <v>0</v>
      </c>
    </row>
    <row r="14" spans="1:5" ht="15">
      <c r="A14" s="21" t="s">
        <v>247</v>
      </c>
      <c r="B14" s="22" t="s">
        <v>248</v>
      </c>
      <c r="C14" s="23">
        <f t="shared" si="0"/>
        <v>493440</v>
      </c>
      <c r="D14" s="47">
        <v>493440</v>
      </c>
      <c r="E14" s="47">
        <v>0</v>
      </c>
    </row>
    <row r="15" spans="1:5" ht="15">
      <c r="A15" s="25" t="s">
        <v>1</v>
      </c>
      <c r="B15" s="20" t="s">
        <v>241</v>
      </c>
      <c r="C15" s="19">
        <f t="shared" si="0"/>
        <v>42425242</v>
      </c>
      <c r="D15" s="46">
        <f>SUM(D16:D20)</f>
        <v>41079455</v>
      </c>
      <c r="E15" s="46">
        <f>SUM(E16:E20)</f>
        <v>1345787</v>
      </c>
    </row>
    <row r="16" spans="1:5" ht="15">
      <c r="A16" s="21" t="s">
        <v>14</v>
      </c>
      <c r="B16" s="24" t="s">
        <v>25</v>
      </c>
      <c r="C16" s="23">
        <f t="shared" si="0"/>
        <v>0</v>
      </c>
      <c r="D16" s="47">
        <v>0</v>
      </c>
      <c r="E16" s="47">
        <v>0</v>
      </c>
    </row>
    <row r="17" spans="1:5" ht="17.25" customHeight="1">
      <c r="A17" s="21" t="s">
        <v>15</v>
      </c>
      <c r="B17" s="24" t="s">
        <v>231</v>
      </c>
      <c r="C17" s="23">
        <f t="shared" si="0"/>
        <v>0</v>
      </c>
      <c r="D17" s="47">
        <v>0</v>
      </c>
      <c r="E17" s="47">
        <v>0</v>
      </c>
    </row>
    <row r="18" spans="1:5" ht="15">
      <c r="A18" s="26" t="s">
        <v>16</v>
      </c>
      <c r="B18" s="24" t="s">
        <v>232</v>
      </c>
      <c r="C18" s="23">
        <f t="shared" si="0"/>
        <v>0</v>
      </c>
      <c r="D18" s="47">
        <v>0</v>
      </c>
      <c r="E18" s="47">
        <v>0</v>
      </c>
    </row>
    <row r="19" spans="1:5" ht="15">
      <c r="A19" s="21" t="s">
        <v>17</v>
      </c>
      <c r="B19" s="24" t="s">
        <v>238</v>
      </c>
      <c r="C19" s="23">
        <f t="shared" si="0"/>
        <v>0</v>
      </c>
      <c r="D19" s="47">
        <v>0</v>
      </c>
      <c r="E19" s="47">
        <v>0</v>
      </c>
    </row>
    <row r="20" spans="1:5" ht="15">
      <c r="A20" s="21" t="s">
        <v>18</v>
      </c>
      <c r="B20" s="24" t="s">
        <v>233</v>
      </c>
      <c r="C20" s="23">
        <f t="shared" si="0"/>
        <v>42425242</v>
      </c>
      <c r="D20" s="23">
        <f>SUM(D21:D28)</f>
        <v>41079455</v>
      </c>
      <c r="E20" s="23">
        <f>SUM(E21:E28)</f>
        <v>1345787</v>
      </c>
    </row>
    <row r="21" spans="1:5" ht="15">
      <c r="A21" s="21" t="s">
        <v>19</v>
      </c>
      <c r="B21" s="27" t="s">
        <v>65</v>
      </c>
      <c r="C21" s="23">
        <f t="shared" si="0"/>
        <v>0</v>
      </c>
      <c r="D21" s="47">
        <v>0</v>
      </c>
      <c r="E21" s="47">
        <v>0</v>
      </c>
    </row>
    <row r="22" spans="1:5" ht="15">
      <c r="A22" s="21" t="s">
        <v>20</v>
      </c>
      <c r="B22" s="27" t="s">
        <v>68</v>
      </c>
      <c r="C22" s="23">
        <f t="shared" si="0"/>
        <v>867721</v>
      </c>
      <c r="D22" s="47">
        <v>867721</v>
      </c>
      <c r="E22" s="47">
        <v>0</v>
      </c>
    </row>
    <row r="23" spans="1:5" ht="15">
      <c r="A23" s="21" t="s">
        <v>249</v>
      </c>
      <c r="B23" s="27" t="s">
        <v>256</v>
      </c>
      <c r="C23" s="23">
        <f t="shared" si="0"/>
        <v>1345787</v>
      </c>
      <c r="D23" s="47">
        <v>0</v>
      </c>
      <c r="E23" s="47">
        <v>1345787</v>
      </c>
    </row>
    <row r="24" spans="1:5" ht="15">
      <c r="A24" s="21" t="s">
        <v>22</v>
      </c>
      <c r="B24" s="27" t="s">
        <v>234</v>
      </c>
      <c r="C24" s="23">
        <f t="shared" si="0"/>
        <v>31610625</v>
      </c>
      <c r="D24" s="47">
        <v>31610625</v>
      </c>
      <c r="E24" s="47">
        <v>0</v>
      </c>
    </row>
    <row r="25" spans="1:5" ht="15">
      <c r="A25" s="21" t="s">
        <v>23</v>
      </c>
      <c r="B25" s="27" t="s">
        <v>67</v>
      </c>
      <c r="C25" s="23">
        <f t="shared" si="0"/>
        <v>3529521</v>
      </c>
      <c r="D25" s="47">
        <v>3529521</v>
      </c>
      <c r="E25" s="47">
        <v>0</v>
      </c>
    </row>
    <row r="26" spans="1:5" ht="15">
      <c r="A26" s="21" t="s">
        <v>24</v>
      </c>
      <c r="B26" s="27" t="s">
        <v>66</v>
      </c>
      <c r="C26" s="23">
        <f t="shared" si="0"/>
        <v>3687000</v>
      </c>
      <c r="D26" s="47">
        <v>3687000</v>
      </c>
      <c r="E26" s="47">
        <v>0</v>
      </c>
    </row>
    <row r="27" spans="1:5" ht="15">
      <c r="A27" s="21" t="s">
        <v>164</v>
      </c>
      <c r="B27" s="27" t="s">
        <v>251</v>
      </c>
      <c r="C27" s="23">
        <f t="shared" si="0"/>
        <v>1234588</v>
      </c>
      <c r="D27" s="47">
        <v>1234588</v>
      </c>
      <c r="E27" s="47">
        <v>0</v>
      </c>
    </row>
    <row r="28" spans="1:5" ht="15">
      <c r="A28" s="21" t="s">
        <v>165</v>
      </c>
      <c r="B28" s="27" t="s">
        <v>250</v>
      </c>
      <c r="C28" s="23">
        <f t="shared" si="0"/>
        <v>150000</v>
      </c>
      <c r="D28" s="47">
        <v>150000</v>
      </c>
      <c r="E28" s="47">
        <v>0</v>
      </c>
    </row>
    <row r="29" spans="1:5" ht="15">
      <c r="A29" s="25" t="s">
        <v>2</v>
      </c>
      <c r="B29" s="18" t="s">
        <v>26</v>
      </c>
      <c r="C29" s="19">
        <f t="shared" si="0"/>
        <v>27409113</v>
      </c>
      <c r="D29" s="19">
        <f>SUM(D30:D34)</f>
        <v>27409113</v>
      </c>
      <c r="E29" s="19">
        <f>SUM(E30:E34)</f>
        <v>0</v>
      </c>
    </row>
    <row r="30" spans="1:5" ht="15">
      <c r="A30" s="21" t="s">
        <v>38</v>
      </c>
      <c r="B30" s="22" t="s">
        <v>27</v>
      </c>
      <c r="C30" s="23">
        <f t="shared" si="0"/>
        <v>24412536</v>
      </c>
      <c r="D30" s="47">
        <v>24412536</v>
      </c>
      <c r="E30" s="47">
        <v>0</v>
      </c>
    </row>
    <row r="31" spans="1:5" ht="15">
      <c r="A31" s="21" t="s">
        <v>39</v>
      </c>
      <c r="B31" s="22" t="s">
        <v>28</v>
      </c>
      <c r="C31" s="23">
        <f t="shared" si="0"/>
        <v>0</v>
      </c>
      <c r="D31" s="47">
        <v>0</v>
      </c>
      <c r="E31" s="47">
        <v>0</v>
      </c>
    </row>
    <row r="32" spans="1:5" ht="15">
      <c r="A32" s="21" t="s">
        <v>40</v>
      </c>
      <c r="B32" s="22" t="s">
        <v>239</v>
      </c>
      <c r="C32" s="23">
        <f t="shared" si="0"/>
        <v>0</v>
      </c>
      <c r="D32" s="47">
        <v>0</v>
      </c>
      <c r="E32" s="47">
        <v>0</v>
      </c>
    </row>
    <row r="33" spans="1:5" ht="15">
      <c r="A33" s="21" t="s">
        <v>41</v>
      </c>
      <c r="B33" s="22" t="s">
        <v>240</v>
      </c>
      <c r="C33" s="23">
        <f t="shared" si="0"/>
        <v>0</v>
      </c>
      <c r="D33" s="47">
        <v>0</v>
      </c>
      <c r="E33" s="47">
        <v>0</v>
      </c>
    </row>
    <row r="34" spans="1:5" ht="15">
      <c r="A34" s="21" t="s">
        <v>42</v>
      </c>
      <c r="B34" s="22" t="s">
        <v>29</v>
      </c>
      <c r="C34" s="23">
        <f t="shared" si="0"/>
        <v>2996577</v>
      </c>
      <c r="D34" s="23">
        <v>2996577</v>
      </c>
      <c r="E34" s="47">
        <v>0</v>
      </c>
    </row>
    <row r="35" spans="1:5" ht="15">
      <c r="A35" s="21" t="s">
        <v>43</v>
      </c>
      <c r="B35" s="27" t="s">
        <v>63</v>
      </c>
      <c r="C35" s="23">
        <f t="shared" si="0"/>
        <v>0</v>
      </c>
      <c r="D35" s="47">
        <v>0</v>
      </c>
      <c r="E35" s="47">
        <v>0</v>
      </c>
    </row>
    <row r="36" spans="1:5" ht="15">
      <c r="A36" s="21" t="s">
        <v>44</v>
      </c>
      <c r="B36" s="27" t="s">
        <v>64</v>
      </c>
      <c r="C36" s="23">
        <f t="shared" si="0"/>
        <v>0</v>
      </c>
      <c r="D36" s="47">
        <v>0</v>
      </c>
      <c r="E36" s="47">
        <v>0</v>
      </c>
    </row>
    <row r="37" spans="1:5" ht="15">
      <c r="A37" s="21" t="s">
        <v>45</v>
      </c>
      <c r="B37" s="27" t="s">
        <v>235</v>
      </c>
      <c r="C37" s="23">
        <f t="shared" si="0"/>
        <v>2996577</v>
      </c>
      <c r="D37" s="47">
        <v>2996577</v>
      </c>
      <c r="E37" s="47">
        <v>0</v>
      </c>
    </row>
    <row r="38" spans="1:5" ht="15">
      <c r="A38" s="25" t="s">
        <v>30</v>
      </c>
      <c r="B38" s="20" t="s">
        <v>213</v>
      </c>
      <c r="C38" s="19">
        <f t="shared" si="0"/>
        <v>23370000</v>
      </c>
      <c r="D38" s="19">
        <f>D39+D42+D43+D44+D45</f>
        <v>23300000</v>
      </c>
      <c r="E38" s="19">
        <f>E39+E42+E43+E44+E45</f>
        <v>70000</v>
      </c>
    </row>
    <row r="39" spans="1:5" ht="15">
      <c r="A39" s="21" t="s">
        <v>46</v>
      </c>
      <c r="B39" s="22" t="s">
        <v>61</v>
      </c>
      <c r="C39" s="23">
        <f t="shared" si="0"/>
        <v>5600000</v>
      </c>
      <c r="D39" s="23">
        <f>SUM(D40:D41)</f>
        <v>5600000</v>
      </c>
      <c r="E39" s="47">
        <v>0</v>
      </c>
    </row>
    <row r="40" spans="1:5" ht="15">
      <c r="A40" s="21" t="s">
        <v>71</v>
      </c>
      <c r="B40" s="27" t="s">
        <v>62</v>
      </c>
      <c r="C40" s="23">
        <f t="shared" si="0"/>
        <v>5600000</v>
      </c>
      <c r="D40" s="47">
        <v>5600000</v>
      </c>
      <c r="E40" s="47">
        <v>0</v>
      </c>
    </row>
    <row r="41" spans="1:5" ht="15">
      <c r="A41" s="21" t="s">
        <v>72</v>
      </c>
      <c r="B41" s="27" t="s">
        <v>236</v>
      </c>
      <c r="C41" s="23">
        <f t="shared" si="0"/>
        <v>0</v>
      </c>
      <c r="D41" s="47">
        <v>0</v>
      </c>
      <c r="E41" s="47">
        <v>0</v>
      </c>
    </row>
    <row r="42" spans="1:5" ht="15">
      <c r="A42" s="21" t="s">
        <v>47</v>
      </c>
      <c r="B42" s="22" t="s">
        <v>69</v>
      </c>
      <c r="C42" s="23">
        <f t="shared" si="0"/>
        <v>2500000</v>
      </c>
      <c r="D42" s="47">
        <v>2500000</v>
      </c>
      <c r="E42" s="47">
        <v>0</v>
      </c>
    </row>
    <row r="43" spans="1:5" ht="15">
      <c r="A43" s="21" t="s">
        <v>48</v>
      </c>
      <c r="B43" s="24" t="s">
        <v>242</v>
      </c>
      <c r="C43" s="23">
        <f t="shared" si="0"/>
        <v>1000000</v>
      </c>
      <c r="D43" s="47">
        <v>1000000</v>
      </c>
      <c r="E43" s="47">
        <v>0</v>
      </c>
    </row>
    <row r="44" spans="1:5" ht="15">
      <c r="A44" s="21" t="s">
        <v>49</v>
      </c>
      <c r="B44" s="24" t="s">
        <v>70</v>
      </c>
      <c r="C44" s="23">
        <f t="shared" si="0"/>
        <v>12000000</v>
      </c>
      <c r="D44" s="47">
        <v>12000000</v>
      </c>
      <c r="E44" s="47">
        <v>0</v>
      </c>
    </row>
    <row r="45" spans="1:5" ht="15">
      <c r="A45" s="21" t="s">
        <v>50</v>
      </c>
      <c r="B45" s="24" t="s">
        <v>73</v>
      </c>
      <c r="C45" s="23">
        <f t="shared" si="0"/>
        <v>2270000</v>
      </c>
      <c r="D45" s="47">
        <v>2200000</v>
      </c>
      <c r="E45" s="47">
        <v>70000</v>
      </c>
    </row>
    <row r="46" spans="1:5" ht="15">
      <c r="A46" s="25" t="s">
        <v>31</v>
      </c>
      <c r="B46" s="20" t="s">
        <v>219</v>
      </c>
      <c r="C46" s="19">
        <f t="shared" si="0"/>
        <v>8820929</v>
      </c>
      <c r="D46" s="19">
        <f>D47+D48+D49+D50+D51+D52+D53+D54+D55+D56+D57</f>
        <v>8611026</v>
      </c>
      <c r="E46" s="19">
        <f>E47+E48+E49+E50+E51+E52+E53+E54+E55+E56+E57</f>
        <v>209903</v>
      </c>
    </row>
    <row r="47" spans="1:5" ht="15">
      <c r="A47" s="21" t="s">
        <v>51</v>
      </c>
      <c r="B47" s="24" t="s">
        <v>74</v>
      </c>
      <c r="C47" s="23">
        <f t="shared" si="0"/>
        <v>1574803</v>
      </c>
      <c r="D47" s="47">
        <v>1574803</v>
      </c>
      <c r="E47" s="47">
        <v>0</v>
      </c>
    </row>
    <row r="48" spans="1:5" ht="15">
      <c r="A48" s="21" t="s">
        <v>52</v>
      </c>
      <c r="B48" s="24" t="s">
        <v>75</v>
      </c>
      <c r="C48" s="23">
        <f t="shared" si="0"/>
        <v>310000</v>
      </c>
      <c r="D48" s="47">
        <v>300000</v>
      </c>
      <c r="E48" s="47">
        <v>10000</v>
      </c>
    </row>
    <row r="49" spans="1:5" ht="15">
      <c r="A49" s="21" t="s">
        <v>53</v>
      </c>
      <c r="B49" s="24" t="s">
        <v>76</v>
      </c>
      <c r="C49" s="23">
        <f t="shared" si="0"/>
        <v>1067603</v>
      </c>
      <c r="D49" s="47">
        <v>868200</v>
      </c>
      <c r="E49" s="47">
        <v>199403</v>
      </c>
    </row>
    <row r="50" spans="1:5" ht="15">
      <c r="A50" s="21" t="s">
        <v>54</v>
      </c>
      <c r="B50" s="24" t="s">
        <v>77</v>
      </c>
      <c r="C50" s="23">
        <f t="shared" si="0"/>
        <v>2496878</v>
      </c>
      <c r="D50" s="47">
        <v>2496878</v>
      </c>
      <c r="E50" s="47">
        <v>0</v>
      </c>
    </row>
    <row r="51" spans="1:5" ht="15">
      <c r="A51" s="21" t="s">
        <v>55</v>
      </c>
      <c r="B51" s="24" t="s">
        <v>78</v>
      </c>
      <c r="C51" s="23">
        <f t="shared" si="0"/>
        <v>1550436</v>
      </c>
      <c r="D51" s="47">
        <v>1550436</v>
      </c>
      <c r="E51" s="47">
        <v>0</v>
      </c>
    </row>
    <row r="52" spans="1:5" ht="15">
      <c r="A52" s="21" t="s">
        <v>56</v>
      </c>
      <c r="B52" s="24" t="s">
        <v>79</v>
      </c>
      <c r="C52" s="23">
        <f t="shared" si="0"/>
        <v>1127093</v>
      </c>
      <c r="D52" s="47">
        <v>1127093</v>
      </c>
      <c r="E52" s="47">
        <v>0</v>
      </c>
    </row>
    <row r="53" spans="1:5" ht="15">
      <c r="A53" s="21" t="s">
        <v>57</v>
      </c>
      <c r="B53" s="24" t="s">
        <v>80</v>
      </c>
      <c r="C53" s="23">
        <f t="shared" si="0"/>
        <v>0</v>
      </c>
      <c r="D53" s="47">
        <v>0</v>
      </c>
      <c r="E53" s="47">
        <v>0</v>
      </c>
    </row>
    <row r="54" spans="1:5" ht="15">
      <c r="A54" s="21" t="s">
        <v>58</v>
      </c>
      <c r="B54" s="24" t="s">
        <v>81</v>
      </c>
      <c r="C54" s="23">
        <f t="shared" si="0"/>
        <v>650</v>
      </c>
      <c r="D54" s="47">
        <v>150</v>
      </c>
      <c r="E54" s="47">
        <v>500</v>
      </c>
    </row>
    <row r="55" spans="1:5" ht="15">
      <c r="A55" s="21" t="s">
        <v>59</v>
      </c>
      <c r="B55" s="24" t="s">
        <v>82</v>
      </c>
      <c r="C55" s="23">
        <f t="shared" si="0"/>
        <v>0</v>
      </c>
      <c r="D55" s="47">
        <v>0</v>
      </c>
      <c r="E55" s="47">
        <v>0</v>
      </c>
    </row>
    <row r="56" spans="1:5" ht="15">
      <c r="A56" s="21" t="s">
        <v>60</v>
      </c>
      <c r="B56" s="24" t="s">
        <v>220</v>
      </c>
      <c r="C56" s="23">
        <f t="shared" si="0"/>
        <v>573466</v>
      </c>
      <c r="D56" s="47">
        <v>573466</v>
      </c>
      <c r="E56" s="47">
        <v>0</v>
      </c>
    </row>
    <row r="57" spans="1:5" ht="15">
      <c r="A57" s="21" t="s">
        <v>252</v>
      </c>
      <c r="B57" s="24" t="s">
        <v>253</v>
      </c>
      <c r="C57" s="23">
        <f t="shared" si="0"/>
        <v>120000</v>
      </c>
      <c r="D57" s="47">
        <v>120000</v>
      </c>
      <c r="E57" s="47">
        <v>0</v>
      </c>
    </row>
    <row r="58" spans="1:5" ht="15.75">
      <c r="A58" s="25" t="s">
        <v>32</v>
      </c>
      <c r="B58" s="20" t="s">
        <v>83</v>
      </c>
      <c r="C58" s="19">
        <f t="shared" si="0"/>
        <v>0</v>
      </c>
      <c r="D58" s="48">
        <v>0</v>
      </c>
      <c r="E58" s="48">
        <v>0</v>
      </c>
    </row>
    <row r="59" spans="1:5" ht="15">
      <c r="A59" s="21" t="s">
        <v>84</v>
      </c>
      <c r="B59" s="24" t="s">
        <v>226</v>
      </c>
      <c r="C59" s="23">
        <f t="shared" si="0"/>
        <v>0</v>
      </c>
      <c r="D59" s="47">
        <v>0</v>
      </c>
      <c r="E59" s="47">
        <v>0</v>
      </c>
    </row>
    <row r="60" spans="1:5" ht="15">
      <c r="A60" s="21" t="s">
        <v>85</v>
      </c>
      <c r="B60" s="24" t="s">
        <v>90</v>
      </c>
      <c r="C60" s="23">
        <f t="shared" si="0"/>
        <v>0</v>
      </c>
      <c r="D60" s="47">
        <v>0</v>
      </c>
      <c r="E60" s="47">
        <v>0</v>
      </c>
    </row>
    <row r="61" spans="1:5" ht="15">
      <c r="A61" s="21" t="s">
        <v>86</v>
      </c>
      <c r="B61" s="24" t="s">
        <v>225</v>
      </c>
      <c r="C61" s="23">
        <f t="shared" si="0"/>
        <v>0</v>
      </c>
      <c r="D61" s="47">
        <v>0</v>
      </c>
      <c r="E61" s="47">
        <v>0</v>
      </c>
    </row>
    <row r="62" spans="1:5" ht="15">
      <c r="A62" s="21" t="s">
        <v>87</v>
      </c>
      <c r="B62" s="24" t="s">
        <v>91</v>
      </c>
      <c r="C62" s="23">
        <f t="shared" si="0"/>
        <v>0</v>
      </c>
      <c r="D62" s="47">
        <v>0</v>
      </c>
      <c r="E62" s="47">
        <v>0</v>
      </c>
    </row>
    <row r="63" spans="1:5" ht="15">
      <c r="A63" s="21" t="s">
        <v>88</v>
      </c>
      <c r="B63" s="24" t="s">
        <v>92</v>
      </c>
      <c r="C63" s="23">
        <f t="shared" si="0"/>
        <v>0</v>
      </c>
      <c r="D63" s="47">
        <v>0</v>
      </c>
      <c r="E63" s="47">
        <v>0</v>
      </c>
    </row>
    <row r="64" spans="1:5" ht="15">
      <c r="A64" s="25" t="s">
        <v>33</v>
      </c>
      <c r="B64" s="20" t="s">
        <v>221</v>
      </c>
      <c r="C64" s="19">
        <f t="shared" si="0"/>
        <v>2786231</v>
      </c>
      <c r="D64" s="19">
        <f>D65+D66+D67</f>
        <v>2784900</v>
      </c>
      <c r="E64" s="19">
        <f>E65+E66+E67</f>
        <v>1331</v>
      </c>
    </row>
    <row r="65" spans="1:5" ht="15">
      <c r="A65" s="21" t="s">
        <v>89</v>
      </c>
      <c r="B65" s="24" t="s">
        <v>102</v>
      </c>
      <c r="C65" s="23">
        <f t="shared" si="0"/>
        <v>0</v>
      </c>
      <c r="D65" s="47">
        <v>0</v>
      </c>
      <c r="E65" s="47">
        <v>0</v>
      </c>
    </row>
    <row r="66" spans="1:5" ht="15">
      <c r="A66" s="21" t="s">
        <v>93</v>
      </c>
      <c r="B66" s="24" t="s">
        <v>103</v>
      </c>
      <c r="C66" s="23">
        <f t="shared" si="0"/>
        <v>1034900</v>
      </c>
      <c r="D66" s="47">
        <v>1034900</v>
      </c>
      <c r="E66" s="47">
        <v>0</v>
      </c>
    </row>
    <row r="67" spans="1:5" ht="15">
      <c r="A67" s="21" t="s">
        <v>94</v>
      </c>
      <c r="B67" s="24" t="s">
        <v>106</v>
      </c>
      <c r="C67" s="23">
        <f t="shared" si="0"/>
        <v>1751331</v>
      </c>
      <c r="D67" s="47">
        <v>1750000</v>
      </c>
      <c r="E67" s="47">
        <v>1331</v>
      </c>
    </row>
    <row r="68" spans="1:5" ht="15">
      <c r="A68" s="21" t="s">
        <v>95</v>
      </c>
      <c r="B68" s="24" t="s">
        <v>100</v>
      </c>
      <c r="C68" s="23">
        <f t="shared" si="0"/>
        <v>0</v>
      </c>
      <c r="D68" s="47">
        <v>0</v>
      </c>
      <c r="E68" s="47">
        <v>0</v>
      </c>
    </row>
    <row r="69" spans="1:5" ht="15">
      <c r="A69" s="25" t="s">
        <v>34</v>
      </c>
      <c r="B69" s="20" t="s">
        <v>101</v>
      </c>
      <c r="C69" s="19">
        <f t="shared" si="0"/>
        <v>1300000</v>
      </c>
      <c r="D69" s="19">
        <f>D70+D71+D72</f>
        <v>1300000</v>
      </c>
      <c r="E69" s="19">
        <f>E70+E71+E72</f>
        <v>0</v>
      </c>
    </row>
    <row r="70" spans="1:5" ht="15">
      <c r="A70" s="21" t="s">
        <v>96</v>
      </c>
      <c r="B70" s="24" t="s">
        <v>104</v>
      </c>
      <c r="C70" s="23">
        <f t="shared" si="0"/>
        <v>0</v>
      </c>
      <c r="D70" s="47">
        <v>0</v>
      </c>
      <c r="E70" s="47">
        <v>0</v>
      </c>
    </row>
    <row r="71" spans="1:5" ht="15">
      <c r="A71" s="21" t="s">
        <v>97</v>
      </c>
      <c r="B71" s="24" t="s">
        <v>105</v>
      </c>
      <c r="C71" s="23">
        <f t="shared" si="0"/>
        <v>1300000</v>
      </c>
      <c r="D71" s="47">
        <v>1300000</v>
      </c>
      <c r="E71" s="47">
        <v>0</v>
      </c>
    </row>
    <row r="72" spans="1:5" ht="15">
      <c r="A72" s="21" t="s">
        <v>98</v>
      </c>
      <c r="B72" s="24" t="s">
        <v>222</v>
      </c>
      <c r="C72" s="23">
        <f t="shared" si="0"/>
        <v>0</v>
      </c>
      <c r="D72" s="47">
        <v>0</v>
      </c>
      <c r="E72" s="47">
        <v>0</v>
      </c>
    </row>
    <row r="73" spans="1:5" ht="15">
      <c r="A73" s="21" t="s">
        <v>99</v>
      </c>
      <c r="B73" s="24" t="s">
        <v>107</v>
      </c>
      <c r="C73" s="23">
        <f aca="true" t="shared" si="1" ref="C73:C95">SUM(D73:E73)</f>
        <v>0</v>
      </c>
      <c r="D73" s="47">
        <v>0</v>
      </c>
      <c r="E73" s="47">
        <v>0</v>
      </c>
    </row>
    <row r="74" spans="1:5" ht="16.5">
      <c r="A74" s="28" t="s">
        <v>35</v>
      </c>
      <c r="B74" s="29" t="s">
        <v>214</v>
      </c>
      <c r="C74" s="19">
        <f t="shared" si="1"/>
        <v>256419288</v>
      </c>
      <c r="D74" s="19">
        <f>D8+D15+D29+D38+D46+D58+D64+D69</f>
        <v>254792267</v>
      </c>
      <c r="E74" s="19">
        <f>E8+E15+E29+E38+E46+E58+E64+E69</f>
        <v>1627021</v>
      </c>
    </row>
    <row r="75" spans="1:5" ht="15">
      <c r="A75" s="25" t="s">
        <v>36</v>
      </c>
      <c r="B75" s="20" t="s">
        <v>108</v>
      </c>
      <c r="C75" s="23">
        <f t="shared" si="1"/>
        <v>0</v>
      </c>
      <c r="D75" s="47">
        <v>0</v>
      </c>
      <c r="E75" s="47">
        <v>0</v>
      </c>
    </row>
    <row r="76" spans="1:5" ht="15">
      <c r="A76" s="21" t="s">
        <v>109</v>
      </c>
      <c r="B76" s="24" t="s">
        <v>127</v>
      </c>
      <c r="C76" s="23">
        <f t="shared" si="1"/>
        <v>0</v>
      </c>
      <c r="D76" s="47">
        <v>0</v>
      </c>
      <c r="E76" s="47">
        <v>0</v>
      </c>
    </row>
    <row r="77" spans="1:5" ht="15">
      <c r="A77" s="21" t="s">
        <v>110</v>
      </c>
      <c r="B77" s="24" t="s">
        <v>128</v>
      </c>
      <c r="C77" s="23">
        <f t="shared" si="1"/>
        <v>0</v>
      </c>
      <c r="D77" s="47">
        <v>0</v>
      </c>
      <c r="E77" s="47">
        <v>0</v>
      </c>
    </row>
    <row r="78" spans="1:5" ht="15">
      <c r="A78" s="21" t="s">
        <v>111</v>
      </c>
      <c r="B78" s="24" t="s">
        <v>129</v>
      </c>
      <c r="C78" s="23">
        <f t="shared" si="1"/>
        <v>0</v>
      </c>
      <c r="D78" s="47">
        <v>0</v>
      </c>
      <c r="E78" s="47">
        <v>0</v>
      </c>
    </row>
    <row r="79" spans="1:5" ht="15">
      <c r="A79" s="25" t="s">
        <v>37</v>
      </c>
      <c r="B79" s="20" t="s">
        <v>130</v>
      </c>
      <c r="C79" s="23">
        <f t="shared" si="1"/>
        <v>0</v>
      </c>
      <c r="D79" s="47">
        <v>0</v>
      </c>
      <c r="E79" s="47">
        <v>0</v>
      </c>
    </row>
    <row r="80" spans="1:5" ht="15">
      <c r="A80" s="21" t="s">
        <v>112</v>
      </c>
      <c r="B80" s="24" t="s">
        <v>131</v>
      </c>
      <c r="C80" s="23">
        <f t="shared" si="1"/>
        <v>0</v>
      </c>
      <c r="D80" s="47">
        <v>0</v>
      </c>
      <c r="E80" s="47">
        <v>0</v>
      </c>
    </row>
    <row r="81" spans="1:5" ht="15">
      <c r="A81" s="21" t="s">
        <v>113</v>
      </c>
      <c r="B81" s="24" t="s">
        <v>132</v>
      </c>
      <c r="C81" s="23">
        <f t="shared" si="1"/>
        <v>0</v>
      </c>
      <c r="D81" s="47">
        <v>0</v>
      </c>
      <c r="E81" s="47">
        <v>0</v>
      </c>
    </row>
    <row r="82" spans="1:5" ht="15">
      <c r="A82" s="21" t="s">
        <v>114</v>
      </c>
      <c r="B82" s="24" t="s">
        <v>133</v>
      </c>
      <c r="C82" s="23">
        <f t="shared" si="1"/>
        <v>0</v>
      </c>
      <c r="D82" s="47">
        <v>0</v>
      </c>
      <c r="E82" s="47">
        <v>0</v>
      </c>
    </row>
    <row r="83" spans="1:5" ht="15">
      <c r="A83" s="21" t="s">
        <v>115</v>
      </c>
      <c r="B83" s="24" t="s">
        <v>134</v>
      </c>
      <c r="C83" s="23">
        <f t="shared" si="1"/>
        <v>0</v>
      </c>
      <c r="D83" s="47">
        <v>0</v>
      </c>
      <c r="E83" s="47">
        <v>0</v>
      </c>
    </row>
    <row r="84" spans="1:5" ht="15.75">
      <c r="A84" s="25" t="s">
        <v>116</v>
      </c>
      <c r="B84" s="20" t="s">
        <v>135</v>
      </c>
      <c r="C84" s="19">
        <f t="shared" si="1"/>
        <v>106179692</v>
      </c>
      <c r="D84" s="48">
        <f>SUM(D85:D86)</f>
        <v>105851987</v>
      </c>
      <c r="E84" s="48">
        <f>SUM(E85:E86)</f>
        <v>327705</v>
      </c>
    </row>
    <row r="85" spans="1:5" ht="15">
      <c r="A85" s="21" t="s">
        <v>118</v>
      </c>
      <c r="B85" s="24" t="s">
        <v>224</v>
      </c>
      <c r="C85" s="23">
        <f t="shared" si="1"/>
        <v>0</v>
      </c>
      <c r="D85" s="47">
        <v>0</v>
      </c>
      <c r="E85" s="47">
        <v>0</v>
      </c>
    </row>
    <row r="86" spans="1:5" ht="15">
      <c r="A86" s="21" t="s">
        <v>119</v>
      </c>
      <c r="B86" s="24" t="s">
        <v>136</v>
      </c>
      <c r="C86" s="23">
        <f t="shared" si="1"/>
        <v>106179692</v>
      </c>
      <c r="D86" s="47">
        <v>105851987</v>
      </c>
      <c r="E86" s="47">
        <v>327705</v>
      </c>
    </row>
    <row r="87" spans="1:5" ht="15.75">
      <c r="A87" s="25" t="s">
        <v>117</v>
      </c>
      <c r="B87" s="20" t="s">
        <v>137</v>
      </c>
      <c r="C87" s="19">
        <f t="shared" si="1"/>
        <v>46786296</v>
      </c>
      <c r="D87" s="48">
        <f>SUM(D88:D91)</f>
        <v>0</v>
      </c>
      <c r="E87" s="48">
        <f>SUM(E88:E91)</f>
        <v>46786296</v>
      </c>
    </row>
    <row r="88" spans="1:5" ht="15">
      <c r="A88" s="21" t="s">
        <v>120</v>
      </c>
      <c r="B88" s="24" t="s">
        <v>138</v>
      </c>
      <c r="C88" s="23">
        <f t="shared" si="1"/>
        <v>0</v>
      </c>
      <c r="D88" s="47">
        <v>0</v>
      </c>
      <c r="E88" s="47">
        <v>0</v>
      </c>
    </row>
    <row r="89" spans="1:5" ht="15">
      <c r="A89" s="21" t="s">
        <v>121</v>
      </c>
      <c r="B89" s="24" t="s">
        <v>139</v>
      </c>
      <c r="C89" s="23">
        <f t="shared" si="1"/>
        <v>0</v>
      </c>
      <c r="D89" s="47">
        <v>0</v>
      </c>
      <c r="E89" s="47">
        <v>0</v>
      </c>
    </row>
    <row r="90" spans="1:5" ht="15">
      <c r="A90" s="21" t="s">
        <v>122</v>
      </c>
      <c r="B90" s="24" t="s">
        <v>140</v>
      </c>
      <c r="C90" s="23">
        <f t="shared" si="1"/>
        <v>0</v>
      </c>
      <c r="D90" s="47">
        <v>0</v>
      </c>
      <c r="E90" s="47">
        <v>0</v>
      </c>
    </row>
    <row r="91" spans="1:5" ht="15">
      <c r="A91" s="21" t="s">
        <v>245</v>
      </c>
      <c r="B91" s="24" t="s">
        <v>246</v>
      </c>
      <c r="C91" s="23">
        <f t="shared" si="1"/>
        <v>46786296</v>
      </c>
      <c r="D91" s="47">
        <v>0</v>
      </c>
      <c r="E91" s="47">
        <v>46786296</v>
      </c>
    </row>
    <row r="92" spans="1:5" ht="15.75">
      <c r="A92" s="25" t="s">
        <v>123</v>
      </c>
      <c r="B92" s="20" t="s">
        <v>141</v>
      </c>
      <c r="C92" s="19">
        <f t="shared" si="1"/>
        <v>0</v>
      </c>
      <c r="D92" s="48">
        <v>0</v>
      </c>
      <c r="E92" s="48">
        <v>0</v>
      </c>
    </row>
    <row r="93" spans="1:5" ht="15.75">
      <c r="A93" s="25" t="s">
        <v>124</v>
      </c>
      <c r="B93" s="20" t="s">
        <v>223</v>
      </c>
      <c r="C93" s="19">
        <f t="shared" si="1"/>
        <v>0</v>
      </c>
      <c r="D93" s="48">
        <v>0</v>
      </c>
      <c r="E93" s="48">
        <v>0</v>
      </c>
    </row>
    <row r="94" spans="1:5" ht="16.5">
      <c r="A94" s="28" t="s">
        <v>125</v>
      </c>
      <c r="B94" s="29" t="s">
        <v>142</v>
      </c>
      <c r="C94" s="30">
        <f t="shared" si="1"/>
        <v>152965988</v>
      </c>
      <c r="D94" s="30">
        <f>D93+D92+D87+D84+D79+D75</f>
        <v>105851987</v>
      </c>
      <c r="E94" s="30">
        <f>E93+E92+E87+E84+E79+E75</f>
        <v>47114001</v>
      </c>
    </row>
    <row r="95" spans="1:5" ht="16.5">
      <c r="A95" s="28" t="s">
        <v>126</v>
      </c>
      <c r="B95" s="29" t="s">
        <v>215</v>
      </c>
      <c r="C95" s="30">
        <f t="shared" si="1"/>
        <v>409385276</v>
      </c>
      <c r="D95" s="30">
        <f>D74+D94</f>
        <v>360644254</v>
      </c>
      <c r="E95" s="30">
        <f>E74+E94</f>
        <v>48741022</v>
      </c>
    </row>
    <row r="96" spans="1:4" ht="15">
      <c r="A96" s="32"/>
      <c r="B96" s="32"/>
      <c r="C96" s="32"/>
      <c r="D96" s="1"/>
    </row>
    <row r="97" spans="1:3" ht="16.5">
      <c r="A97" s="33"/>
      <c r="B97" s="33"/>
      <c r="C97" s="33"/>
    </row>
    <row r="98" spans="1:5" ht="21">
      <c r="A98" s="59" t="s">
        <v>217</v>
      </c>
      <c r="B98" s="59"/>
      <c r="C98" s="59"/>
      <c r="D98" s="59"/>
      <c r="E98" s="59"/>
    </row>
    <row r="99" spans="1:5" ht="16.5">
      <c r="A99" s="56" t="s">
        <v>258</v>
      </c>
      <c r="B99" s="56"/>
      <c r="C99" s="56"/>
      <c r="D99" s="56"/>
      <c r="E99" s="56"/>
    </row>
    <row r="100" spans="1:3" ht="16.5">
      <c r="A100" s="34"/>
      <c r="B100" s="34"/>
      <c r="C100" s="34"/>
    </row>
    <row r="101" spans="1:3" ht="16.5">
      <c r="A101" s="34"/>
      <c r="B101" s="34"/>
      <c r="C101" s="34"/>
    </row>
    <row r="102" spans="1:5" ht="20.25">
      <c r="A102" s="58" t="s">
        <v>145</v>
      </c>
      <c r="B102" s="58"/>
      <c r="C102" s="58"/>
      <c r="D102" s="58"/>
      <c r="E102" s="58"/>
    </row>
    <row r="103" spans="1:3" ht="16.5">
      <c r="A103" s="33"/>
      <c r="B103" s="33"/>
      <c r="C103" s="33"/>
    </row>
    <row r="104" spans="1:3" ht="16.5">
      <c r="A104" s="33" t="s">
        <v>146</v>
      </c>
      <c r="B104" s="33"/>
      <c r="C104" s="33"/>
    </row>
    <row r="105" spans="1:5" ht="49.5">
      <c r="A105" s="15" t="s">
        <v>13</v>
      </c>
      <c r="B105" s="15" t="s">
        <v>147</v>
      </c>
      <c r="C105" s="15" t="s">
        <v>257</v>
      </c>
      <c r="D105" s="44" t="s">
        <v>254</v>
      </c>
      <c r="E105" s="44" t="s">
        <v>255</v>
      </c>
    </row>
    <row r="106" spans="1:5" ht="16.5">
      <c r="A106" s="16">
        <v>1</v>
      </c>
      <c r="B106" s="16">
        <v>2</v>
      </c>
      <c r="C106" s="16">
        <v>3</v>
      </c>
      <c r="D106" s="49">
        <v>4</v>
      </c>
      <c r="E106" s="50">
        <v>5</v>
      </c>
    </row>
    <row r="107" spans="1:5" ht="15">
      <c r="A107" s="17" t="s">
        <v>3</v>
      </c>
      <c r="B107" s="20" t="s">
        <v>227</v>
      </c>
      <c r="C107" s="19">
        <f>SUM(D107:E107)</f>
        <v>218425742</v>
      </c>
      <c r="D107" s="19">
        <f>SUM(D108:D112)</f>
        <v>169804975</v>
      </c>
      <c r="E107" s="46">
        <f>SUM(E108:E112)</f>
        <v>48620767</v>
      </c>
    </row>
    <row r="108" spans="1:5" ht="15">
      <c r="A108" s="21" t="s">
        <v>4</v>
      </c>
      <c r="B108" s="24" t="s">
        <v>148</v>
      </c>
      <c r="C108" s="23">
        <f aca="true" t="shared" si="2" ref="C108:C158">SUM(D108:E108)</f>
        <v>93311926</v>
      </c>
      <c r="D108" s="47">
        <v>56162675</v>
      </c>
      <c r="E108" s="51">
        <v>37149251</v>
      </c>
    </row>
    <row r="109" spans="1:5" ht="15">
      <c r="A109" s="21" t="s">
        <v>6</v>
      </c>
      <c r="B109" s="24" t="s">
        <v>149</v>
      </c>
      <c r="C109" s="23">
        <f t="shared" si="2"/>
        <v>14981980</v>
      </c>
      <c r="D109" s="47">
        <v>7286182</v>
      </c>
      <c r="E109" s="51">
        <v>7695798</v>
      </c>
    </row>
    <row r="110" spans="1:5" ht="15">
      <c r="A110" s="21" t="s">
        <v>5</v>
      </c>
      <c r="B110" s="24" t="s">
        <v>150</v>
      </c>
      <c r="C110" s="23">
        <f t="shared" si="2"/>
        <v>37155602</v>
      </c>
      <c r="D110" s="47">
        <v>33379884</v>
      </c>
      <c r="E110" s="51">
        <v>3775718</v>
      </c>
    </row>
    <row r="111" spans="1:5" ht="15">
      <c r="A111" s="21" t="s">
        <v>7</v>
      </c>
      <c r="B111" s="24" t="s">
        <v>151</v>
      </c>
      <c r="C111" s="23">
        <f t="shared" si="2"/>
        <v>9497125</v>
      </c>
      <c r="D111" s="47">
        <v>9497125</v>
      </c>
      <c r="E111" s="51">
        <v>0</v>
      </c>
    </row>
    <row r="112" spans="1:5" ht="15">
      <c r="A112" s="21" t="s">
        <v>8</v>
      </c>
      <c r="B112" s="24" t="s">
        <v>230</v>
      </c>
      <c r="C112" s="23">
        <f t="shared" si="2"/>
        <v>63479109</v>
      </c>
      <c r="D112" s="23">
        <f>SUM(D113:D122)</f>
        <v>63479109</v>
      </c>
      <c r="E112" s="53">
        <f>SUM(E113:E122)</f>
        <v>0</v>
      </c>
    </row>
    <row r="113" spans="1:5" ht="15">
      <c r="A113" s="21" t="s">
        <v>9</v>
      </c>
      <c r="B113" s="35" t="s">
        <v>152</v>
      </c>
      <c r="C113" s="23">
        <f t="shared" si="2"/>
        <v>759027</v>
      </c>
      <c r="D113" s="47">
        <v>759027</v>
      </c>
      <c r="E113" s="51">
        <v>0</v>
      </c>
    </row>
    <row r="114" spans="1:5" ht="15">
      <c r="A114" s="21" t="s">
        <v>154</v>
      </c>
      <c r="B114" s="35" t="s">
        <v>153</v>
      </c>
      <c r="C114" s="23">
        <f t="shared" si="2"/>
        <v>0</v>
      </c>
      <c r="D114" s="47">
        <v>0</v>
      </c>
      <c r="E114" s="51">
        <v>0</v>
      </c>
    </row>
    <row r="115" spans="1:5" ht="15">
      <c r="A115" s="21" t="s">
        <v>155</v>
      </c>
      <c r="B115" s="35" t="s">
        <v>166</v>
      </c>
      <c r="C115" s="23">
        <f t="shared" si="2"/>
        <v>0</v>
      </c>
      <c r="D115" s="47">
        <v>0</v>
      </c>
      <c r="E115" s="51">
        <v>0</v>
      </c>
    </row>
    <row r="116" spans="1:5" ht="15">
      <c r="A116" s="21" t="s">
        <v>156</v>
      </c>
      <c r="B116" s="35" t="s">
        <v>167</v>
      </c>
      <c r="C116" s="23">
        <f t="shared" si="2"/>
        <v>0</v>
      </c>
      <c r="D116" s="47">
        <v>0</v>
      </c>
      <c r="E116" s="51">
        <v>0</v>
      </c>
    </row>
    <row r="117" spans="1:5" ht="15">
      <c r="A117" s="26" t="s">
        <v>157</v>
      </c>
      <c r="B117" s="35" t="s">
        <v>168</v>
      </c>
      <c r="C117" s="23">
        <f t="shared" si="2"/>
        <v>53494607</v>
      </c>
      <c r="D117" s="47">
        <v>53494607</v>
      </c>
      <c r="E117" s="51">
        <v>0</v>
      </c>
    </row>
    <row r="118" spans="1:5" ht="15">
      <c r="A118" s="21" t="s">
        <v>158</v>
      </c>
      <c r="B118" s="35" t="s">
        <v>169</v>
      </c>
      <c r="C118" s="23">
        <f t="shared" si="2"/>
        <v>0</v>
      </c>
      <c r="D118" s="47">
        <v>0</v>
      </c>
      <c r="E118" s="51">
        <v>0</v>
      </c>
    </row>
    <row r="119" spans="1:5" ht="15">
      <c r="A119" s="21" t="s">
        <v>159</v>
      </c>
      <c r="B119" s="35" t="s">
        <v>170</v>
      </c>
      <c r="C119" s="23">
        <f t="shared" si="2"/>
        <v>0</v>
      </c>
      <c r="D119" s="47">
        <v>0</v>
      </c>
      <c r="E119" s="51">
        <v>0</v>
      </c>
    </row>
    <row r="120" spans="1:5" ht="15">
      <c r="A120" s="21" t="s">
        <v>160</v>
      </c>
      <c r="B120" s="35" t="s">
        <v>171</v>
      </c>
      <c r="C120" s="23">
        <f t="shared" si="2"/>
        <v>0</v>
      </c>
      <c r="D120" s="47">
        <v>0</v>
      </c>
      <c r="E120" s="51">
        <v>0</v>
      </c>
    </row>
    <row r="121" spans="1:5" ht="15">
      <c r="A121" s="21" t="s">
        <v>161</v>
      </c>
      <c r="B121" s="27" t="s">
        <v>172</v>
      </c>
      <c r="C121" s="23">
        <f t="shared" si="2"/>
        <v>0</v>
      </c>
      <c r="D121" s="47">
        <v>0</v>
      </c>
      <c r="E121" s="51">
        <v>0</v>
      </c>
    </row>
    <row r="122" spans="1:5" ht="15">
      <c r="A122" s="21" t="s">
        <v>162</v>
      </c>
      <c r="B122" s="27" t="s">
        <v>229</v>
      </c>
      <c r="C122" s="23">
        <f t="shared" si="2"/>
        <v>9225475</v>
      </c>
      <c r="D122" s="47">
        <v>9225475</v>
      </c>
      <c r="E122" s="51">
        <v>0</v>
      </c>
    </row>
    <row r="123" spans="1:5" ht="15">
      <c r="A123" s="25" t="s">
        <v>1</v>
      </c>
      <c r="B123" s="40" t="s">
        <v>178</v>
      </c>
      <c r="C123" s="19">
        <f t="shared" si="2"/>
        <v>139010734</v>
      </c>
      <c r="D123" s="19">
        <f>D124+D126+D127+D129</f>
        <v>138890479</v>
      </c>
      <c r="E123" s="46">
        <f>E124+E126+E127+E129</f>
        <v>120255</v>
      </c>
    </row>
    <row r="124" spans="1:5" ht="15">
      <c r="A124" s="21" t="s">
        <v>163</v>
      </c>
      <c r="B124" s="27" t="s">
        <v>173</v>
      </c>
      <c r="C124" s="23">
        <f t="shared" si="2"/>
        <v>3679507</v>
      </c>
      <c r="D124" s="47">
        <v>3559252</v>
      </c>
      <c r="E124" s="51">
        <v>120255</v>
      </c>
    </row>
    <row r="125" spans="1:5" ht="15">
      <c r="A125" s="21" t="s">
        <v>15</v>
      </c>
      <c r="B125" s="27" t="s">
        <v>228</v>
      </c>
      <c r="C125" s="23">
        <f t="shared" si="2"/>
        <v>0</v>
      </c>
      <c r="D125" s="47">
        <v>0</v>
      </c>
      <c r="E125" s="51">
        <v>0</v>
      </c>
    </row>
    <row r="126" spans="1:5" ht="15">
      <c r="A126" s="21" t="s">
        <v>16</v>
      </c>
      <c r="B126" s="22" t="s">
        <v>174</v>
      </c>
      <c r="C126" s="23">
        <f t="shared" si="2"/>
        <v>0</v>
      </c>
      <c r="D126" s="47">
        <v>0</v>
      </c>
      <c r="E126" s="51">
        <v>0</v>
      </c>
    </row>
    <row r="127" spans="1:5" ht="15.75">
      <c r="A127" s="21" t="s">
        <v>17</v>
      </c>
      <c r="B127" s="22" t="s">
        <v>175</v>
      </c>
      <c r="C127" s="19">
        <f t="shared" si="2"/>
        <v>135331227</v>
      </c>
      <c r="D127" s="48">
        <v>135331227</v>
      </c>
      <c r="E127" s="48">
        <v>0</v>
      </c>
    </row>
    <row r="128" spans="1:5" ht="15">
      <c r="A128" s="21" t="s">
        <v>18</v>
      </c>
      <c r="B128" s="27" t="s">
        <v>177</v>
      </c>
      <c r="C128" s="23">
        <f t="shared" si="2"/>
        <v>0</v>
      </c>
      <c r="D128" s="47">
        <v>0</v>
      </c>
      <c r="E128" s="51">
        <v>0</v>
      </c>
    </row>
    <row r="129" spans="1:5" ht="15">
      <c r="A129" s="21" t="s">
        <v>19</v>
      </c>
      <c r="B129" s="22" t="s">
        <v>176</v>
      </c>
      <c r="C129" s="23">
        <f t="shared" si="2"/>
        <v>0</v>
      </c>
      <c r="D129" s="47">
        <v>0</v>
      </c>
      <c r="E129" s="51">
        <v>0</v>
      </c>
    </row>
    <row r="130" spans="1:5" ht="15">
      <c r="A130" s="21" t="s">
        <v>20</v>
      </c>
      <c r="B130" s="27" t="s">
        <v>184</v>
      </c>
      <c r="C130" s="23">
        <f t="shared" si="2"/>
        <v>0</v>
      </c>
      <c r="D130" s="47">
        <v>0</v>
      </c>
      <c r="E130" s="51">
        <v>0</v>
      </c>
    </row>
    <row r="131" spans="1:5" ht="15">
      <c r="A131" s="21" t="s">
        <v>21</v>
      </c>
      <c r="B131" s="27" t="s">
        <v>186</v>
      </c>
      <c r="C131" s="23">
        <f t="shared" si="2"/>
        <v>0</v>
      </c>
      <c r="D131" s="47">
        <v>0</v>
      </c>
      <c r="E131" s="51">
        <v>0</v>
      </c>
    </row>
    <row r="132" spans="1:5" ht="15">
      <c r="A132" s="21" t="s">
        <v>22</v>
      </c>
      <c r="B132" s="27" t="s">
        <v>185</v>
      </c>
      <c r="C132" s="23">
        <f t="shared" si="2"/>
        <v>0</v>
      </c>
      <c r="D132" s="47">
        <v>0</v>
      </c>
      <c r="E132" s="51">
        <v>0</v>
      </c>
    </row>
    <row r="133" spans="1:5" ht="15">
      <c r="A133" s="21" t="s">
        <v>23</v>
      </c>
      <c r="B133" s="27" t="s">
        <v>187</v>
      </c>
      <c r="C133" s="23">
        <f t="shared" si="2"/>
        <v>0</v>
      </c>
      <c r="D133" s="47">
        <v>0</v>
      </c>
      <c r="E133" s="51">
        <v>0</v>
      </c>
    </row>
    <row r="134" spans="1:5" ht="15">
      <c r="A134" s="21" t="s">
        <v>24</v>
      </c>
      <c r="B134" s="27" t="s">
        <v>188</v>
      </c>
      <c r="C134" s="23">
        <f t="shared" si="2"/>
        <v>0</v>
      </c>
      <c r="D134" s="47">
        <v>0</v>
      </c>
      <c r="E134" s="51">
        <v>0</v>
      </c>
    </row>
    <row r="135" spans="1:5" ht="15">
      <c r="A135" s="21" t="s">
        <v>164</v>
      </c>
      <c r="B135" s="27" t="s">
        <v>191</v>
      </c>
      <c r="C135" s="23">
        <f t="shared" si="2"/>
        <v>0</v>
      </c>
      <c r="D135" s="47">
        <v>0</v>
      </c>
      <c r="E135" s="51">
        <v>0</v>
      </c>
    </row>
    <row r="136" spans="1:5" ht="15">
      <c r="A136" s="21" t="s">
        <v>165</v>
      </c>
      <c r="B136" s="27" t="s">
        <v>190</v>
      </c>
      <c r="C136" s="23">
        <f t="shared" si="2"/>
        <v>0</v>
      </c>
      <c r="D136" s="47">
        <v>0</v>
      </c>
      <c r="E136" s="51">
        <v>0</v>
      </c>
    </row>
    <row r="137" spans="1:5" ht="15">
      <c r="A137" s="21" t="s">
        <v>179</v>
      </c>
      <c r="B137" s="27" t="s">
        <v>189</v>
      </c>
      <c r="C137" s="23">
        <f t="shared" si="2"/>
        <v>0</v>
      </c>
      <c r="D137" s="47">
        <v>0</v>
      </c>
      <c r="E137" s="51">
        <v>0</v>
      </c>
    </row>
    <row r="138" spans="1:5" ht="15">
      <c r="A138" s="25" t="s">
        <v>2</v>
      </c>
      <c r="B138" s="40" t="s">
        <v>180</v>
      </c>
      <c r="C138" s="19">
        <f t="shared" si="2"/>
        <v>0</v>
      </c>
      <c r="D138" s="19">
        <v>0</v>
      </c>
      <c r="E138" s="46">
        <v>0</v>
      </c>
    </row>
    <row r="139" spans="1:5" ht="15">
      <c r="A139" s="21" t="s">
        <v>38</v>
      </c>
      <c r="B139" s="22" t="s">
        <v>192</v>
      </c>
      <c r="C139" s="23">
        <f t="shared" si="2"/>
        <v>0</v>
      </c>
      <c r="D139" s="47">
        <v>0</v>
      </c>
      <c r="E139" s="51">
        <v>0</v>
      </c>
    </row>
    <row r="140" spans="1:5" ht="15">
      <c r="A140" s="21" t="s">
        <v>39</v>
      </c>
      <c r="B140" s="24" t="s">
        <v>181</v>
      </c>
      <c r="C140" s="23">
        <f t="shared" si="2"/>
        <v>0</v>
      </c>
      <c r="D140" s="47">
        <v>0</v>
      </c>
      <c r="E140" s="51">
        <v>0</v>
      </c>
    </row>
    <row r="141" spans="1:5" ht="16.5">
      <c r="A141" s="28" t="s">
        <v>30</v>
      </c>
      <c r="B141" s="29" t="s">
        <v>182</v>
      </c>
      <c r="C141" s="30">
        <f t="shared" si="2"/>
        <v>357436476</v>
      </c>
      <c r="D141" s="30">
        <f>D138+D123+D107</f>
        <v>308695454</v>
      </c>
      <c r="E141" s="54">
        <f>E138+E123+E107</f>
        <v>48741022</v>
      </c>
    </row>
    <row r="142" spans="1:5" ht="15">
      <c r="A142" s="25" t="s">
        <v>31</v>
      </c>
      <c r="B142" s="20" t="s">
        <v>243</v>
      </c>
      <c r="C142" s="19">
        <f t="shared" si="2"/>
        <v>0</v>
      </c>
      <c r="D142" s="47">
        <v>0</v>
      </c>
      <c r="E142" s="51">
        <v>0</v>
      </c>
    </row>
    <row r="143" spans="1:5" ht="15">
      <c r="A143" s="21" t="s">
        <v>51</v>
      </c>
      <c r="B143" s="24" t="s">
        <v>193</v>
      </c>
      <c r="C143" s="23">
        <f t="shared" si="2"/>
        <v>0</v>
      </c>
      <c r="D143" s="47">
        <v>0</v>
      </c>
      <c r="E143" s="51">
        <v>0</v>
      </c>
    </row>
    <row r="144" spans="1:5" ht="15">
      <c r="A144" s="21" t="s">
        <v>52</v>
      </c>
      <c r="B144" s="24" t="s">
        <v>194</v>
      </c>
      <c r="C144" s="23">
        <f t="shared" si="2"/>
        <v>0</v>
      </c>
      <c r="D144" s="47">
        <v>0</v>
      </c>
      <c r="E144" s="51">
        <v>0</v>
      </c>
    </row>
    <row r="145" spans="1:5" ht="15">
      <c r="A145" s="21" t="s">
        <v>53</v>
      </c>
      <c r="B145" s="24" t="s">
        <v>195</v>
      </c>
      <c r="C145" s="23">
        <f t="shared" si="2"/>
        <v>0</v>
      </c>
      <c r="D145" s="47">
        <v>0</v>
      </c>
      <c r="E145" s="51">
        <v>0</v>
      </c>
    </row>
    <row r="146" spans="1:5" ht="15.75">
      <c r="A146" s="25" t="s">
        <v>32</v>
      </c>
      <c r="B146" s="20" t="s">
        <v>200</v>
      </c>
      <c r="C146" s="19">
        <f t="shared" si="2"/>
        <v>0</v>
      </c>
      <c r="D146" s="48">
        <v>0</v>
      </c>
      <c r="E146" s="52">
        <v>0</v>
      </c>
    </row>
    <row r="147" spans="1:5" ht="15">
      <c r="A147" s="21" t="s">
        <v>84</v>
      </c>
      <c r="B147" s="24" t="s">
        <v>196</v>
      </c>
      <c r="C147" s="23">
        <f t="shared" si="2"/>
        <v>0</v>
      </c>
      <c r="D147" s="47">
        <v>0</v>
      </c>
      <c r="E147" s="51">
        <v>0</v>
      </c>
    </row>
    <row r="148" spans="1:5" ht="15">
      <c r="A148" s="21" t="s">
        <v>183</v>
      </c>
      <c r="B148" s="24" t="s">
        <v>197</v>
      </c>
      <c r="C148" s="23">
        <f t="shared" si="2"/>
        <v>0</v>
      </c>
      <c r="D148" s="47">
        <v>0</v>
      </c>
      <c r="E148" s="51">
        <v>0</v>
      </c>
    </row>
    <row r="149" spans="1:5" ht="15">
      <c r="A149" s="21" t="s">
        <v>86</v>
      </c>
      <c r="B149" s="24" t="s">
        <v>198</v>
      </c>
      <c r="C149" s="23">
        <f t="shared" si="2"/>
        <v>0</v>
      </c>
      <c r="D149" s="47">
        <v>0</v>
      </c>
      <c r="E149" s="51">
        <v>0</v>
      </c>
    </row>
    <row r="150" spans="1:5" ht="15">
      <c r="A150" s="21" t="s">
        <v>87</v>
      </c>
      <c r="B150" s="24" t="s">
        <v>199</v>
      </c>
      <c r="C150" s="23">
        <f t="shared" si="2"/>
        <v>0</v>
      </c>
      <c r="D150" s="47">
        <v>0</v>
      </c>
      <c r="E150" s="51">
        <v>0</v>
      </c>
    </row>
    <row r="151" spans="1:5" ht="15">
      <c r="A151" s="25" t="s">
        <v>33</v>
      </c>
      <c r="B151" s="20" t="s">
        <v>201</v>
      </c>
      <c r="C151" s="19">
        <f t="shared" si="2"/>
        <v>51948800</v>
      </c>
      <c r="D151" s="19">
        <f>D152+D153+D154+D155</f>
        <v>51948800</v>
      </c>
      <c r="E151" s="19">
        <f>E152+E153+E154+E155</f>
        <v>0</v>
      </c>
    </row>
    <row r="152" spans="1:5" ht="15">
      <c r="A152" s="21" t="s">
        <v>89</v>
      </c>
      <c r="B152" s="24" t="s">
        <v>202</v>
      </c>
      <c r="C152" s="23">
        <f t="shared" si="2"/>
        <v>0</v>
      </c>
      <c r="D152" s="47">
        <v>0</v>
      </c>
      <c r="E152" s="51">
        <v>0</v>
      </c>
    </row>
    <row r="153" spans="1:5" ht="15">
      <c r="A153" s="21" t="s">
        <v>93</v>
      </c>
      <c r="B153" s="24" t="s">
        <v>203</v>
      </c>
      <c r="C153" s="23">
        <f t="shared" si="2"/>
        <v>5162504</v>
      </c>
      <c r="D153" s="47">
        <v>5162504</v>
      </c>
      <c r="E153" s="51">
        <v>0</v>
      </c>
    </row>
    <row r="154" spans="1:5" ht="15">
      <c r="A154" s="21" t="s">
        <v>94</v>
      </c>
      <c r="B154" s="24" t="s">
        <v>216</v>
      </c>
      <c r="C154" s="23">
        <f t="shared" si="2"/>
        <v>46786296</v>
      </c>
      <c r="D154" s="47">
        <v>46786296</v>
      </c>
      <c r="E154" s="51">
        <v>0</v>
      </c>
    </row>
    <row r="155" spans="1:5" ht="15">
      <c r="A155" s="21" t="s">
        <v>95</v>
      </c>
      <c r="B155" s="24" t="s">
        <v>204</v>
      </c>
      <c r="C155" s="23">
        <f t="shared" si="2"/>
        <v>0</v>
      </c>
      <c r="D155" s="47">
        <v>0</v>
      </c>
      <c r="E155" s="51">
        <v>0</v>
      </c>
    </row>
    <row r="156" spans="1:5" ht="15.75">
      <c r="A156" s="25" t="s">
        <v>34</v>
      </c>
      <c r="B156" s="20" t="s">
        <v>205</v>
      </c>
      <c r="C156" s="19">
        <f t="shared" si="2"/>
        <v>0</v>
      </c>
      <c r="D156" s="48">
        <v>0</v>
      </c>
      <c r="E156" s="48">
        <v>0</v>
      </c>
    </row>
    <row r="157" spans="1:5" ht="16.5">
      <c r="A157" s="31" t="s">
        <v>35</v>
      </c>
      <c r="B157" s="29" t="s">
        <v>206</v>
      </c>
      <c r="C157" s="30">
        <f t="shared" si="2"/>
        <v>51948800</v>
      </c>
      <c r="D157" s="30">
        <f>D142+D146+D151+D156</f>
        <v>51948800</v>
      </c>
      <c r="E157" s="30">
        <f>E142+E146+E151+E156</f>
        <v>0</v>
      </c>
    </row>
    <row r="158" spans="1:5" ht="16.5">
      <c r="A158" s="28" t="s">
        <v>36</v>
      </c>
      <c r="B158" s="29" t="s">
        <v>207</v>
      </c>
      <c r="C158" s="30">
        <f t="shared" si="2"/>
        <v>409385276</v>
      </c>
      <c r="D158" s="30">
        <f>D157+D141</f>
        <v>360644254</v>
      </c>
      <c r="E158" s="30">
        <f>E157+E141</f>
        <v>48741022</v>
      </c>
    </row>
    <row r="159" spans="1:3" ht="15">
      <c r="A159" s="36"/>
      <c r="B159" s="37"/>
      <c r="C159" s="37"/>
    </row>
    <row r="160" spans="1:3" ht="15">
      <c r="A160" s="38"/>
      <c r="B160" s="39"/>
      <c r="C160" s="39"/>
    </row>
    <row r="161" spans="1:3" ht="16.5">
      <c r="A161" s="36" t="s">
        <v>208</v>
      </c>
      <c r="B161" s="37"/>
      <c r="C161" s="33"/>
    </row>
    <row r="162" spans="1:3" ht="16.5">
      <c r="A162" s="36"/>
      <c r="B162" s="37"/>
      <c r="C162" s="33"/>
    </row>
    <row r="163" spans="1:5" ht="18.75">
      <c r="A163" s="60" t="s">
        <v>209</v>
      </c>
      <c r="B163" s="60"/>
      <c r="C163" s="60"/>
      <c r="D163" s="60"/>
      <c r="E163" s="60"/>
    </row>
    <row r="164" spans="1:5" ht="27">
      <c r="A164" s="41" t="s">
        <v>210</v>
      </c>
      <c r="B164" s="42" t="s">
        <v>211</v>
      </c>
      <c r="C164" s="23">
        <f>C74-C141</f>
        <v>-101017188</v>
      </c>
      <c r="D164" s="23">
        <f>D74-D141</f>
        <v>-53903187</v>
      </c>
      <c r="E164" s="23">
        <f>E74-E141</f>
        <v>-47114001</v>
      </c>
    </row>
    <row r="165" spans="1:5" ht="27">
      <c r="A165" s="41" t="s">
        <v>1</v>
      </c>
      <c r="B165" s="42" t="s">
        <v>212</v>
      </c>
      <c r="C165" s="23">
        <f>C94-C157</f>
        <v>101017188</v>
      </c>
      <c r="D165" s="23">
        <f>D94-D157</f>
        <v>53903187</v>
      </c>
      <c r="E165" s="23">
        <f>E94-E157</f>
        <v>47114001</v>
      </c>
    </row>
    <row r="166" spans="1:3" ht="15">
      <c r="A166" s="12"/>
      <c r="B166" s="13"/>
      <c r="C166" s="13"/>
    </row>
    <row r="167" spans="1:3" ht="15">
      <c r="A167" s="9"/>
      <c r="B167" s="2"/>
      <c r="C167" s="2"/>
    </row>
    <row r="168" spans="1:3" ht="15">
      <c r="A168" s="9"/>
      <c r="B168" s="2"/>
      <c r="C168" s="2"/>
    </row>
    <row r="169" spans="1:3" ht="15">
      <c r="A169" s="9"/>
      <c r="B169" s="2"/>
      <c r="C169" s="2"/>
    </row>
    <row r="170" spans="1:3" ht="15.75">
      <c r="A170" s="10"/>
      <c r="B170" s="4"/>
      <c r="C170" s="4"/>
    </row>
    <row r="171" spans="1:3" ht="15">
      <c r="A171" s="11"/>
      <c r="B171" s="2"/>
      <c r="C171" s="6"/>
    </row>
    <row r="172" spans="1:3" ht="15">
      <c r="A172" s="11"/>
      <c r="B172" s="2"/>
      <c r="C172" s="6"/>
    </row>
    <row r="173" spans="1:3" ht="15">
      <c r="A173" s="5"/>
      <c r="B173" s="2"/>
      <c r="C173" s="6"/>
    </row>
    <row r="174" spans="1:3" ht="15">
      <c r="A174" s="5"/>
      <c r="B174" s="2"/>
      <c r="C174" s="6"/>
    </row>
    <row r="175" spans="1:3" ht="15">
      <c r="A175" s="7"/>
      <c r="B175" s="8"/>
      <c r="C175" s="8"/>
    </row>
    <row r="176" spans="1:3" ht="15">
      <c r="A176" s="5"/>
      <c r="B176" s="2"/>
      <c r="C176" s="6"/>
    </row>
    <row r="177" spans="1:3" ht="15">
      <c r="A177" s="5"/>
      <c r="B177" s="2"/>
      <c r="C177" s="6"/>
    </row>
    <row r="178" spans="1:3" ht="15">
      <c r="A178" s="5"/>
      <c r="B178" s="2"/>
      <c r="C178" s="6"/>
    </row>
    <row r="179" spans="1:3" ht="15">
      <c r="A179" s="5"/>
      <c r="B179" s="2"/>
      <c r="C179" s="6"/>
    </row>
    <row r="180" spans="1:3" ht="15">
      <c r="A180" s="7"/>
      <c r="B180" s="8"/>
      <c r="C180" s="8"/>
    </row>
    <row r="181" spans="1:3" ht="15">
      <c r="A181" s="5"/>
      <c r="B181" s="2"/>
      <c r="C181" s="6"/>
    </row>
    <row r="182" spans="1:3" ht="15">
      <c r="A182" s="5"/>
      <c r="B182" s="2"/>
      <c r="C182" s="6"/>
    </row>
    <row r="183" spans="1:3" ht="15">
      <c r="A183" s="7"/>
      <c r="B183" s="8"/>
      <c r="C183" s="8"/>
    </row>
    <row r="184" spans="1:3" ht="15">
      <c r="A184" s="5"/>
      <c r="B184" s="2"/>
      <c r="C184" s="6"/>
    </row>
    <row r="185" spans="1:3" ht="15">
      <c r="A185" s="5"/>
      <c r="B185" s="2"/>
      <c r="C185" s="6"/>
    </row>
    <row r="186" spans="1:3" ht="15">
      <c r="A186" s="5"/>
      <c r="B186" s="2"/>
      <c r="C186" s="6"/>
    </row>
    <row r="187" spans="1:3" ht="15">
      <c r="A187" s="7"/>
      <c r="B187" s="8"/>
      <c r="C187" s="8"/>
    </row>
    <row r="188" spans="1:3" ht="15">
      <c r="A188" s="7"/>
      <c r="B188" s="8"/>
      <c r="C188" s="8"/>
    </row>
    <row r="189" spans="1:3" ht="15">
      <c r="A189" s="7"/>
      <c r="B189" s="8"/>
      <c r="C189" s="8"/>
    </row>
    <row r="190" spans="1:3" ht="15.75">
      <c r="A190" s="3"/>
      <c r="B190" s="4"/>
      <c r="C190" s="4"/>
    </row>
  </sheetData>
  <sheetProtection/>
  <mergeCells count="7">
    <mergeCell ref="A163:E163"/>
    <mergeCell ref="A1:E1"/>
    <mergeCell ref="A2:E2"/>
    <mergeCell ref="A3:E3"/>
    <mergeCell ref="A102:E102"/>
    <mergeCell ref="A98:E98"/>
    <mergeCell ref="A99:E99"/>
  </mergeCell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portrait" paperSize="9" scale="72" r:id="rId1"/>
  <headerFooter>
    <oddHeader>&amp;C&amp;"Book Antiqua,Félkövér"1. melléklet
a 4/2019.(V.28.)önkormányzati rendelethez</oddHeader>
    <oddFooter>&amp;C&amp;P. oldal</oddFooter>
  </headerFooter>
  <rowBreaks count="1" manualBreakCount="1"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Enikő</dc:creator>
  <cp:keywords/>
  <dc:description/>
  <cp:lastModifiedBy>User5</cp:lastModifiedBy>
  <cp:lastPrinted>2019-05-27T10:27:04Z</cp:lastPrinted>
  <dcterms:created xsi:type="dcterms:W3CDTF">2015-01-08T13:21:43Z</dcterms:created>
  <dcterms:modified xsi:type="dcterms:W3CDTF">2019-05-28T12:52:03Z</dcterms:modified>
  <cp:category/>
  <cp:version/>
  <cp:contentType/>
  <cp:contentStatus/>
</cp:coreProperties>
</file>