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<sst xmlns="http://schemas.openxmlformats.org/spreadsheetml/2006/main" count="121" uniqueCount="107">
  <si>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</si>
  <si>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</si>
  <si>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</si>
  <si>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</si>
  <si>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</si>
  <si>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</si>
  <si>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</si>
  <si>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</si>
  <si>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</si>
  <si>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</si>
  <si>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</si>
  <si>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</si>
  <si>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</si>
  <si>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</si>
  <si>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</si>
  <si>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</si>
  <si>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</si>
  <si>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</si>
  <si>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</si>
  <si>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</si>
  <si>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</si>
  <si>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</si>
  <si>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</si>
  <si>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</si>
  <si>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</si>
  <si>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</si>
  <si>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</si>
  <si>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</si>
  <si>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</si>
  <si>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</si>
  <si>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</si>
  <si>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</si>
  <si>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</si>
  <si>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</si>
  <si>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</si>
  <si>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</si>
  <si>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</si>
  <si>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</si>
  <si>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</si>
  <si>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</si>
  <si>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</si>
  <si>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</si>
  <si>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</si>
  <si>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</si>
  <si>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</si>
  <si>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</si>
  <si>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</si>
  <si>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</si>
  <si>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</si>
  <si>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</si>
  <si>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</si>
  <si>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</si>
  <si>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</si>
  <si>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</si>
  <si>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</si>
  <si>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</si>
  <si>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</si>
  <si>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</si>
  <si>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</si>
  <si>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</si>
  <si>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</si>
  <si>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</si>
  <si>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</si>
  <si>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</si>
  <si>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</si>
  <si>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</si>
  <si>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</si>
  <si>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</si>
  <si>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</si>
  <si>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</si>
  <si>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</si>
  <si>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</si>
  <si>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</si>
  <si>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</si>
  <si>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</si>
  <si>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</si>
  <si>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</si>
  <si>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</si>
  <si>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</si>
  <si>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</si>
  <si>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</si>
  <si>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</si>
  <si>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</si>
  <si>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</si>
  <si>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Likvid hitel felvétel</t>
  </si>
  <si>
    <t>20.</t>
  </si>
  <si>
    <t>Közhatalmi bevételek összesen:(12+15+18)</t>
  </si>
  <si>
    <t>2013. évi terv</t>
  </si>
  <si>
    <t>1-6. hó mód</t>
  </si>
  <si>
    <t>%</t>
  </si>
  <si>
    <t>Áru-és készletértékesítés</t>
  </si>
  <si>
    <t>Működőkép. megőrzését szolgáló kiegészítő támogatás</t>
  </si>
  <si>
    <t>Jövedelempótló támogatás</t>
  </si>
  <si>
    <t>Szerkezetátalakítási tartalékból kapott támogatás</t>
  </si>
  <si>
    <t>Önkormányzat műk. célú költségvetési támogatása:</t>
  </si>
  <si>
    <t>37.</t>
  </si>
  <si>
    <t>38.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</si>
  <si>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</si>
  <si>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</si>
  <si>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</si>
  <si>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</si>
  <si>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1-12. hó telj.</t>
  </si>
  <si>
    <t>2014.évi terv</t>
  </si>
  <si>
    <t>ebből: Szociális étkezési támogatás</t>
  </si>
  <si>
    <t xml:space="preserve">           Falugondnoki szolgáltatás támogatás</t>
  </si>
  <si>
    <t xml:space="preserve">           Kistelepülések szociális feladatainak támogatása</t>
  </si>
  <si>
    <t>2014.évi  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</si>
</sst>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9" fontId="0" fillId="0" borderId="10" xfId="60" applyBorder="1" applyAlignment="1">
      <alignment horizontal="center" vertical="center" wrapText="1"/>
    </xf>
    <xf numFmtId="164" fontId="0" fillId="0" borderId="10" xfId="6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0" borderId="15" xfId="6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2" fillId="2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164" fontId="2" fillId="0" borderId="15" xfId="6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1" fillId="0" borderId="15" xfId="60" applyNumberFormat="1" applyFont="1" applyBorder="1" applyAlignment="1">
      <alignment horizontal="center" vertical="center" wrapText="1"/>
    </xf>
    <xf numFmtId="3" fontId="3" fillId="2" borderId="10" xfId="60" applyNumberFormat="1" applyFont="1" applyFill="1" applyBorder="1" applyAlignment="1">
      <alignment horizontal="center" vertical="center" wrapText="1"/>
    </xf>
    <xf numFmtId="3" fontId="4" fillId="0" borderId="10" xfId="6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60" applyNumberFormat="1" applyFont="1" applyBorder="1" applyAlignment="1">
      <alignment horizontal="center" vertical="center" wrapText="1"/>
    </xf>
    <xf numFmtId="3" fontId="3" fillId="0" borderId="16" xfId="6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64" fontId="2" fillId="0" borderId="17" xfId="60" applyNumberFormat="1" applyFont="1" applyBorder="1" applyAlignment="1">
      <alignment horizontal="center" vertical="center" wrapText="1"/>
    </xf>
    <xf numFmtId="3" fontId="3" fillId="0" borderId="17" xfId="6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="110" zoomScaleNormal="110" zoomScalePageLayoutView="0" workbookViewId="0" topLeftCell="A37">
      <selection activeCell="G45" sqref="G45"/>
    </sheetView>
  </sheetViews>
  <sheetFormatPr defaultColWidth="9.140625" defaultRowHeight="12.75"/>
  <cols>
    <col min="1" max="1" width="5.28125" style="1" customWidth="1"/>
    <col min="2" max="2" width="47.140625" style="2" customWidth="1"/>
    <col min="3" max="7" width="8.7109375" style="1" customWidth="1"/>
    <col min="8" max="16384" width="9.140625" style="1" customWidth="1"/>
  </cols>
  <sheetData>
    <row r="1" ht="47.25" customHeight="1"/>
    <row r="2" spans="1:7" ht="27" customHeight="1">
      <c r="A2" s="50" t="s">
        <v>0</v>
      </c>
      <c r="B2" s="3" t="s">
        <v>1</v>
      </c>
      <c r="C2" s="50" t="s">
        <v>87</v>
      </c>
      <c r="D2" s="50" t="s">
        <v>88</v>
      </c>
      <c r="E2" s="50" t="s">
        <v>101</v>
      </c>
      <c r="F2" s="50" t="s">
        <v>89</v>
      </c>
      <c r="G2" s="50" t="s">
        <v>102</v>
      </c>
    </row>
    <row r="3" spans="1:7" ht="14.25">
      <c r="A3" s="5"/>
      <c r="B3" s="6" t="s">
        <v>71</v>
      </c>
      <c r="C3" s="7"/>
      <c r="D3" s="7"/>
      <c r="E3" s="7"/>
      <c r="F3" s="7"/>
      <c r="G3" s="47"/>
    </row>
    <row r="4" spans="1:7" ht="14.25">
      <c r="A4" s="31" t="s">
        <v>2</v>
      </c>
      <c r="B4" s="24" t="s">
        <v>90</v>
      </c>
      <c r="C4" s="9">
        <v>0</v>
      </c>
      <c r="D4" s="9">
        <v>0</v>
      </c>
      <c r="E4" s="9">
        <v>1373</v>
      </c>
      <c r="F4" s="34"/>
      <c r="G4" s="51">
        <v>400</v>
      </c>
    </row>
    <row r="5" spans="1:7" s="8" customFormat="1" ht="14.25" customHeight="1">
      <c r="A5" s="31" t="s">
        <v>3</v>
      </c>
      <c r="B5" s="10" t="s">
        <v>4</v>
      </c>
      <c r="C5" s="9">
        <v>90</v>
      </c>
      <c r="D5" s="9">
        <v>90</v>
      </c>
      <c r="E5" s="9">
        <v>75</v>
      </c>
      <c r="F5" s="35">
        <f aca="true" t="shared" si="0" ref="F5:F55">E5/D5</f>
        <v>0.8333333333333334</v>
      </c>
      <c r="G5" s="51">
        <v>95</v>
      </c>
    </row>
    <row r="6" spans="1:7" ht="15" customHeight="1">
      <c r="A6" s="31" t="s">
        <v>5</v>
      </c>
      <c r="B6" s="10" t="s">
        <v>6</v>
      </c>
      <c r="C6" s="9">
        <v>1496</v>
      </c>
      <c r="D6" s="9">
        <v>1496</v>
      </c>
      <c r="E6" s="9">
        <v>1472</v>
      </c>
      <c r="F6" s="35">
        <f t="shared" si="0"/>
        <v>0.983957219251337</v>
      </c>
      <c r="G6" s="51">
        <v>1581</v>
      </c>
    </row>
    <row r="7" spans="1:7" ht="13.5" customHeight="1">
      <c r="A7" s="31" t="s">
        <v>7</v>
      </c>
      <c r="B7" s="10" t="s">
        <v>8</v>
      </c>
      <c r="C7" s="9">
        <v>1238</v>
      </c>
      <c r="D7" s="9">
        <v>1238</v>
      </c>
      <c r="E7" s="9">
        <v>1152</v>
      </c>
      <c r="F7" s="35">
        <f t="shared" si="0"/>
        <v>0.9305331179321487</v>
      </c>
      <c r="G7" s="51">
        <v>1238</v>
      </c>
    </row>
    <row r="8" spans="1:7" ht="12.75" customHeight="1">
      <c r="A8" s="31" t="s">
        <v>9</v>
      </c>
      <c r="B8" s="10" t="s">
        <v>10</v>
      </c>
      <c r="C8" s="9">
        <v>0</v>
      </c>
      <c r="D8" s="9">
        <v>0</v>
      </c>
      <c r="E8" s="9">
        <v>0</v>
      </c>
      <c r="F8" s="35"/>
      <c r="G8" s="51">
        <v>0</v>
      </c>
    </row>
    <row r="9" spans="1:7" ht="12" customHeight="1">
      <c r="A9" s="32" t="s">
        <v>11</v>
      </c>
      <c r="B9" s="12" t="s">
        <v>12</v>
      </c>
      <c r="C9" s="11">
        <f>SUM(C4:C8)</f>
        <v>2824</v>
      </c>
      <c r="D9" s="11">
        <f>SUM(D4:D8)</f>
        <v>2824</v>
      </c>
      <c r="E9" s="11">
        <f>SUM(E4:E8)</f>
        <v>4072</v>
      </c>
      <c r="F9" s="45">
        <f t="shared" si="0"/>
        <v>1.4419263456090652</v>
      </c>
      <c r="G9" s="52">
        <f>SUM(G4:G8)</f>
        <v>3314</v>
      </c>
    </row>
    <row r="10" spans="1:7" ht="15" customHeight="1">
      <c r="A10" s="31" t="s">
        <v>13</v>
      </c>
      <c r="B10" s="10" t="s">
        <v>14</v>
      </c>
      <c r="C10" s="9">
        <v>0</v>
      </c>
      <c r="D10" s="9">
        <v>0</v>
      </c>
      <c r="E10" s="9">
        <v>11</v>
      </c>
      <c r="F10" s="35"/>
      <c r="G10" s="51">
        <v>0</v>
      </c>
    </row>
    <row r="11" spans="1:7" ht="12.75" customHeight="1">
      <c r="A11" s="32" t="s">
        <v>15</v>
      </c>
      <c r="B11" s="12" t="s">
        <v>16</v>
      </c>
      <c r="C11" s="11">
        <f>SUM(C10:C10)</f>
        <v>0</v>
      </c>
      <c r="D11" s="11">
        <f>SUM(D10:D10)</f>
        <v>0</v>
      </c>
      <c r="E11" s="11">
        <f>SUM(E10:E10)</f>
        <v>11</v>
      </c>
      <c r="F11" s="35"/>
      <c r="G11" s="51">
        <f>SUM(G10)</f>
        <v>0</v>
      </c>
    </row>
    <row r="12" spans="1:7" ht="12.75" customHeight="1">
      <c r="A12" s="67" t="s">
        <v>83</v>
      </c>
      <c r="B12" s="68"/>
      <c r="C12" s="11">
        <f>SUM(C11,C9)</f>
        <v>2824</v>
      </c>
      <c r="D12" s="11">
        <f>SUM(D11,D9)</f>
        <v>2824</v>
      </c>
      <c r="E12" s="11">
        <f>SUM(E11,E9)</f>
        <v>4083</v>
      </c>
      <c r="F12" s="45">
        <f t="shared" si="0"/>
        <v>1.4458215297450425</v>
      </c>
      <c r="G12" s="52">
        <f>G9+G11</f>
        <v>3314</v>
      </c>
    </row>
    <row r="13" spans="1:7" ht="15" customHeight="1">
      <c r="A13" s="31" t="s">
        <v>17</v>
      </c>
      <c r="B13" s="24" t="s">
        <v>21</v>
      </c>
      <c r="C13" s="9">
        <v>800</v>
      </c>
      <c r="D13" s="9">
        <v>800</v>
      </c>
      <c r="E13" s="9">
        <v>1167</v>
      </c>
      <c r="F13" s="35">
        <f t="shared" si="0"/>
        <v>1.45875</v>
      </c>
      <c r="G13" s="51">
        <v>800</v>
      </c>
    </row>
    <row r="14" spans="1:7" ht="13.5" customHeight="1">
      <c r="A14" s="31" t="s">
        <v>18</v>
      </c>
      <c r="B14" s="24" t="s">
        <v>23</v>
      </c>
      <c r="C14" s="9">
        <v>100</v>
      </c>
      <c r="D14" s="9">
        <v>100</v>
      </c>
      <c r="E14" s="9">
        <v>74</v>
      </c>
      <c r="F14" s="35">
        <f t="shared" si="0"/>
        <v>0.74</v>
      </c>
      <c r="G14" s="51">
        <v>100</v>
      </c>
    </row>
    <row r="15" spans="1:7" ht="15" customHeight="1">
      <c r="A15" s="31" t="s">
        <v>19</v>
      </c>
      <c r="B15" s="24" t="s">
        <v>73</v>
      </c>
      <c r="C15" s="9">
        <v>700</v>
      </c>
      <c r="D15" s="9">
        <v>700</v>
      </c>
      <c r="E15" s="9">
        <v>1108</v>
      </c>
      <c r="F15" s="35">
        <f t="shared" si="0"/>
        <v>1.582857142857143</v>
      </c>
      <c r="G15" s="51">
        <v>700</v>
      </c>
    </row>
    <row r="16" spans="1:7" ht="13.5" customHeight="1">
      <c r="A16" s="32" t="s">
        <v>20</v>
      </c>
      <c r="B16" s="12" t="s">
        <v>25</v>
      </c>
      <c r="C16" s="11">
        <f>SUM(C13:C15)</f>
        <v>1600</v>
      </c>
      <c r="D16" s="11">
        <f>SUM(D13:D15)</f>
        <v>1600</v>
      </c>
      <c r="E16" s="11">
        <f>SUM(E13:E15)</f>
        <v>2349</v>
      </c>
      <c r="F16" s="45">
        <f t="shared" si="0"/>
        <v>1.468125</v>
      </c>
      <c r="G16" s="52">
        <f>SUM(G13:G15)</f>
        <v>1600</v>
      </c>
    </row>
    <row r="17" spans="1:7" ht="15" customHeight="1">
      <c r="A17" s="31" t="s">
        <v>22</v>
      </c>
      <c r="B17" s="10" t="s">
        <v>29</v>
      </c>
      <c r="C17" s="9">
        <v>0</v>
      </c>
      <c r="D17" s="9">
        <v>0</v>
      </c>
      <c r="E17" s="9">
        <v>0</v>
      </c>
      <c r="F17" s="35"/>
      <c r="G17" s="51">
        <v>0</v>
      </c>
    </row>
    <row r="18" spans="1:7" ht="16.5" customHeight="1">
      <c r="A18" s="31" t="s">
        <v>24</v>
      </c>
      <c r="B18" s="10" t="s">
        <v>31</v>
      </c>
      <c r="C18" s="9">
        <v>850</v>
      </c>
      <c r="D18" s="9">
        <v>850</v>
      </c>
      <c r="E18" s="9">
        <v>249</v>
      </c>
      <c r="F18" s="35">
        <f t="shared" si="0"/>
        <v>0.29294117647058826</v>
      </c>
      <c r="G18" s="51">
        <v>850</v>
      </c>
    </row>
    <row r="19" spans="1:7" ht="12.75" customHeight="1">
      <c r="A19" s="32" t="s">
        <v>26</v>
      </c>
      <c r="B19" s="12" t="s">
        <v>100</v>
      </c>
      <c r="C19" s="11">
        <f>SUM(C17:C18)</f>
        <v>850</v>
      </c>
      <c r="D19" s="11">
        <f>SUM(D17:D18)</f>
        <v>850</v>
      </c>
      <c r="E19" s="11">
        <f>SUM(E17:E18)</f>
        <v>249</v>
      </c>
      <c r="F19" s="45">
        <f t="shared" si="0"/>
        <v>0.29294117647058826</v>
      </c>
      <c r="G19" s="52">
        <f>SUM(G17:G18)</f>
        <v>850</v>
      </c>
    </row>
    <row r="20" spans="1:7" ht="15" customHeight="1">
      <c r="A20" s="31" t="s">
        <v>27</v>
      </c>
      <c r="B20" s="10" t="s">
        <v>75</v>
      </c>
      <c r="C20" s="9">
        <v>50</v>
      </c>
      <c r="D20" s="9">
        <v>50</v>
      </c>
      <c r="E20" s="9">
        <v>46</v>
      </c>
      <c r="F20" s="35">
        <f t="shared" si="0"/>
        <v>0.92</v>
      </c>
      <c r="G20" s="51">
        <v>50</v>
      </c>
    </row>
    <row r="21" spans="1:7" ht="15" customHeight="1">
      <c r="A21" s="31" t="s">
        <v>28</v>
      </c>
      <c r="B21" s="10" t="s">
        <v>76</v>
      </c>
      <c r="C21" s="9">
        <v>120</v>
      </c>
      <c r="D21" s="9">
        <v>120</v>
      </c>
      <c r="E21" s="9">
        <v>74</v>
      </c>
      <c r="F21" s="35">
        <f t="shared" si="0"/>
        <v>0.6166666666666667</v>
      </c>
      <c r="G21" s="51">
        <v>120</v>
      </c>
    </row>
    <row r="22" spans="1:7" ht="12" customHeight="1">
      <c r="A22" s="32" t="s">
        <v>30</v>
      </c>
      <c r="B22" s="12" t="s">
        <v>35</v>
      </c>
      <c r="C22" s="11">
        <f>SUM(C20:C21)</f>
        <v>170</v>
      </c>
      <c r="D22" s="11">
        <f>SUM(D20:D21)</f>
        <v>170</v>
      </c>
      <c r="E22" s="11">
        <f>SUM(E20:E21)</f>
        <v>120</v>
      </c>
      <c r="F22" s="45">
        <f t="shared" si="0"/>
        <v>0.7058823529411765</v>
      </c>
      <c r="G22" s="52">
        <f>SUM(G20:G21)</f>
        <v>170</v>
      </c>
    </row>
    <row r="23" spans="1:7" ht="17.25" customHeight="1">
      <c r="A23" s="67" t="s">
        <v>86</v>
      </c>
      <c r="B23" s="68"/>
      <c r="C23" s="11">
        <f>SUM(C22,C19,C16)</f>
        <v>2620</v>
      </c>
      <c r="D23" s="11">
        <f>SUM(D22,D19,D16)</f>
        <v>2620</v>
      </c>
      <c r="E23" s="11">
        <f>SUM(E22,E19,E16)</f>
        <v>2718</v>
      </c>
      <c r="F23" s="45">
        <f t="shared" si="0"/>
        <v>1.0374045801526717</v>
      </c>
      <c r="G23" s="52">
        <f>G16+G19+G22</f>
        <v>2620</v>
      </c>
    </row>
    <row r="24" spans="1:7" ht="15.75" customHeight="1">
      <c r="A24" s="70" t="s">
        <v>37</v>
      </c>
      <c r="B24" s="70"/>
      <c r="C24" s="9"/>
      <c r="D24" s="9"/>
      <c r="E24" s="9"/>
      <c r="F24" s="35"/>
      <c r="G24" s="51"/>
    </row>
    <row r="25" spans="1:7" ht="25.5">
      <c r="A25" s="33" t="s">
        <v>32</v>
      </c>
      <c r="B25" s="30" t="s">
        <v>77</v>
      </c>
      <c r="C25" s="26">
        <v>10944</v>
      </c>
      <c r="D25" s="26">
        <v>10724</v>
      </c>
      <c r="E25" s="26">
        <v>10724</v>
      </c>
      <c r="F25" s="35">
        <f t="shared" si="0"/>
        <v>1</v>
      </c>
      <c r="G25" s="51">
        <v>9914</v>
      </c>
    </row>
    <row r="26" spans="1:7" ht="15" customHeight="1">
      <c r="A26" s="33" t="s">
        <v>85</v>
      </c>
      <c r="B26" s="30" t="s">
        <v>78</v>
      </c>
      <c r="C26" s="26">
        <v>2383</v>
      </c>
      <c r="D26" s="26">
        <v>2383</v>
      </c>
      <c r="E26" s="26">
        <v>2383</v>
      </c>
      <c r="F26" s="35">
        <f t="shared" si="0"/>
        <v>1</v>
      </c>
      <c r="G26" s="51">
        <v>3833</v>
      </c>
    </row>
    <row r="27" spans="1:7" ht="25.5">
      <c r="A27" s="33" t="s">
        <v>33</v>
      </c>
      <c r="B27" s="27" t="s">
        <v>79</v>
      </c>
      <c r="C27" s="28">
        <v>2550</v>
      </c>
      <c r="D27" s="28">
        <v>2550</v>
      </c>
      <c r="E27" s="28">
        <v>2606</v>
      </c>
      <c r="F27" s="35">
        <f t="shared" si="0"/>
        <v>1.0219607843137255</v>
      </c>
      <c r="G27" s="51">
        <v>3709</v>
      </c>
    </row>
    <row r="28" spans="1:7" ht="14.25">
      <c r="A28" s="33"/>
      <c r="B28" s="48" t="s">
        <v>103</v>
      </c>
      <c r="C28" s="28"/>
      <c r="D28" s="28"/>
      <c r="E28" s="28"/>
      <c r="F28" s="35"/>
      <c r="G28" s="56">
        <v>609</v>
      </c>
    </row>
    <row r="29" spans="1:7" ht="14.25">
      <c r="A29" s="33"/>
      <c r="B29" s="48" t="s">
        <v>104</v>
      </c>
      <c r="C29" s="28"/>
      <c r="D29" s="28"/>
      <c r="E29" s="28"/>
      <c r="F29" s="35"/>
      <c r="G29" s="56">
        <v>2500</v>
      </c>
    </row>
    <row r="30" spans="1:7" ht="14.25">
      <c r="A30" s="33"/>
      <c r="B30" s="48" t="s">
        <v>105</v>
      </c>
      <c r="C30" s="28"/>
      <c r="D30" s="28"/>
      <c r="E30" s="28"/>
      <c r="F30" s="35"/>
      <c r="G30" s="56">
        <v>600</v>
      </c>
    </row>
    <row r="31" spans="1:7" ht="15" customHeight="1">
      <c r="A31" s="33" t="s">
        <v>34</v>
      </c>
      <c r="B31" s="27" t="s">
        <v>80</v>
      </c>
      <c r="C31" s="28">
        <v>410</v>
      </c>
      <c r="D31" s="28">
        <v>410</v>
      </c>
      <c r="E31" s="28">
        <v>410</v>
      </c>
      <c r="F31" s="35">
        <f t="shared" si="0"/>
        <v>1</v>
      </c>
      <c r="G31" s="51">
        <v>412</v>
      </c>
    </row>
    <row r="32" spans="1:7" ht="15" customHeight="1">
      <c r="A32" s="33" t="s">
        <v>36</v>
      </c>
      <c r="B32" s="27" t="s">
        <v>81</v>
      </c>
      <c r="C32" s="28">
        <v>96</v>
      </c>
      <c r="D32" s="28">
        <v>96</v>
      </c>
      <c r="E32" s="28">
        <v>96</v>
      </c>
      <c r="F32" s="35">
        <f t="shared" si="0"/>
        <v>1</v>
      </c>
      <c r="G32" s="51">
        <v>140</v>
      </c>
    </row>
    <row r="33" spans="1:7" ht="25.5">
      <c r="A33" s="33" t="s">
        <v>38</v>
      </c>
      <c r="B33" s="27" t="s">
        <v>91</v>
      </c>
      <c r="C33" s="28">
        <v>7168</v>
      </c>
      <c r="D33" s="28">
        <v>0</v>
      </c>
      <c r="E33" s="28">
        <v>2839</v>
      </c>
      <c r="F33" s="35"/>
      <c r="G33" s="51">
        <v>2312</v>
      </c>
    </row>
    <row r="34" spans="1:7" ht="15" customHeight="1">
      <c r="A34" s="33" t="s">
        <v>39</v>
      </c>
      <c r="B34" s="27" t="s">
        <v>92</v>
      </c>
      <c r="C34" s="28">
        <v>0</v>
      </c>
      <c r="D34" s="28">
        <v>4943</v>
      </c>
      <c r="E34" s="28">
        <v>9396</v>
      </c>
      <c r="F34" s="35">
        <f t="shared" si="0"/>
        <v>1.9008699170544203</v>
      </c>
      <c r="G34" s="51">
        <v>0</v>
      </c>
    </row>
    <row r="35" spans="1:7" ht="15" customHeight="1">
      <c r="A35" s="33" t="s">
        <v>40</v>
      </c>
      <c r="B35" s="27" t="s">
        <v>93</v>
      </c>
      <c r="C35" s="28">
        <v>0</v>
      </c>
      <c r="D35" s="28">
        <v>283</v>
      </c>
      <c r="E35" s="28">
        <v>1008</v>
      </c>
      <c r="F35" s="35">
        <f t="shared" si="0"/>
        <v>3.5618374558303887</v>
      </c>
      <c r="G35" s="51">
        <v>0</v>
      </c>
    </row>
    <row r="36" spans="1:7" ht="15" customHeight="1">
      <c r="A36" s="33" t="s">
        <v>41</v>
      </c>
      <c r="B36" s="27" t="s">
        <v>82</v>
      </c>
      <c r="C36" s="28">
        <v>0</v>
      </c>
      <c r="D36" s="28">
        <v>103</v>
      </c>
      <c r="E36" s="28">
        <v>456</v>
      </c>
      <c r="F36" s="35">
        <f t="shared" si="0"/>
        <v>4.427184466019417</v>
      </c>
      <c r="G36" s="51">
        <v>0</v>
      </c>
    </row>
    <row r="37" spans="1:7" ht="25.5">
      <c r="A37" s="42" t="s">
        <v>43</v>
      </c>
      <c r="B37" s="37" t="s">
        <v>94</v>
      </c>
      <c r="C37" s="38">
        <f>SUM(C25:C36)</f>
        <v>23551</v>
      </c>
      <c r="D37" s="38">
        <f>SUM(D25:D36)</f>
        <v>21492</v>
      </c>
      <c r="E37" s="38">
        <f>SUM(E25:E36)</f>
        <v>29918</v>
      </c>
      <c r="F37" s="46">
        <f t="shared" si="0"/>
        <v>1.3920528568769774</v>
      </c>
      <c r="G37" s="53">
        <f>G25+G26+G27+G31+G32+G33+G34+G35+G36</f>
        <v>20320</v>
      </c>
    </row>
    <row r="38" spans="1:7" ht="15" customHeight="1">
      <c r="A38" s="36" t="s">
        <v>45</v>
      </c>
      <c r="B38" s="40" t="s">
        <v>98</v>
      </c>
      <c r="C38" s="9">
        <v>0</v>
      </c>
      <c r="D38" s="9">
        <v>0</v>
      </c>
      <c r="E38" s="9">
        <v>196</v>
      </c>
      <c r="F38" s="39"/>
      <c r="G38" s="54">
        <v>0</v>
      </c>
    </row>
    <row r="39" spans="1:7" ht="12.75" customHeight="1">
      <c r="A39" s="72" t="s">
        <v>42</v>
      </c>
      <c r="B39" s="72"/>
      <c r="C39" s="11"/>
      <c r="D39" s="11"/>
      <c r="E39" s="11"/>
      <c r="F39" s="35"/>
      <c r="G39" s="51"/>
    </row>
    <row r="40" spans="1:7" ht="15" customHeight="1">
      <c r="A40" s="31" t="s">
        <v>47</v>
      </c>
      <c r="B40" s="10" t="s">
        <v>44</v>
      </c>
      <c r="C40" s="9">
        <v>11675</v>
      </c>
      <c r="D40" s="9">
        <v>6566</v>
      </c>
      <c r="E40" s="43">
        <v>0</v>
      </c>
      <c r="F40" s="35">
        <f t="shared" si="0"/>
        <v>0</v>
      </c>
      <c r="G40" s="51">
        <v>11674</v>
      </c>
    </row>
    <row r="41" spans="1:7" ht="14.25" customHeight="1">
      <c r="A41" s="31" t="s">
        <v>49</v>
      </c>
      <c r="B41" s="10" t="s">
        <v>46</v>
      </c>
      <c r="C41" s="9">
        <v>4579</v>
      </c>
      <c r="D41" s="9">
        <v>4579</v>
      </c>
      <c r="E41" s="9">
        <v>11294</v>
      </c>
      <c r="F41" s="35">
        <f t="shared" si="0"/>
        <v>2.466477396811531</v>
      </c>
      <c r="G41" s="51">
        <v>12517</v>
      </c>
    </row>
    <row r="42" spans="1:7" ht="15" customHeight="1">
      <c r="A42" s="31" t="s">
        <v>52</v>
      </c>
      <c r="B42" s="10" t="s">
        <v>48</v>
      </c>
      <c r="C42" s="9">
        <v>0</v>
      </c>
      <c r="D42" s="9">
        <v>0</v>
      </c>
      <c r="E42" s="9">
        <v>0</v>
      </c>
      <c r="F42" s="35"/>
      <c r="G42" s="51">
        <v>0</v>
      </c>
    </row>
    <row r="43" spans="1:7" ht="14.25" customHeight="1">
      <c r="A43" s="32" t="s">
        <v>54</v>
      </c>
      <c r="B43" s="12" t="s">
        <v>50</v>
      </c>
      <c r="C43" s="11">
        <f>SUM(C40:C42)</f>
        <v>16254</v>
      </c>
      <c r="D43" s="11">
        <f>SUM(D40:D42)</f>
        <v>11145</v>
      </c>
      <c r="E43" s="11">
        <f>SUM(E40:E42)</f>
        <v>11294</v>
      </c>
      <c r="F43" s="45">
        <f t="shared" si="0"/>
        <v>1.013369223867205</v>
      </c>
      <c r="G43" s="52">
        <f>SUM(G40:G42)</f>
        <v>24191</v>
      </c>
    </row>
    <row r="44" spans="1:7" ht="14.25" customHeight="1">
      <c r="A44" s="62"/>
      <c r="B44" s="63"/>
      <c r="C44" s="64"/>
      <c r="D44" s="64"/>
      <c r="E44" s="64"/>
      <c r="F44" s="65"/>
      <c r="G44" s="66"/>
    </row>
    <row r="45" spans="1:7" ht="51" customHeight="1">
      <c r="A45" s="57"/>
      <c r="B45" s="58"/>
      <c r="C45" s="59"/>
      <c r="D45" s="59"/>
      <c r="E45" s="59"/>
      <c r="F45" s="60"/>
      <c r="G45" s="61"/>
    </row>
    <row r="46" spans="1:7" ht="11.25" customHeight="1">
      <c r="A46" s="70" t="s">
        <v>51</v>
      </c>
      <c r="B46" s="70"/>
      <c r="C46" s="11"/>
      <c r="D46" s="11"/>
      <c r="E46" s="11"/>
      <c r="F46" s="35"/>
      <c r="G46" s="51"/>
    </row>
    <row r="47" spans="1:7" ht="15" customHeight="1">
      <c r="A47" s="31" t="s">
        <v>55</v>
      </c>
      <c r="B47" s="10" t="s">
        <v>53</v>
      </c>
      <c r="C47" s="9">
        <v>0</v>
      </c>
      <c r="D47" s="9">
        <v>0</v>
      </c>
      <c r="E47" s="9">
        <v>300</v>
      </c>
      <c r="F47" s="35"/>
      <c r="G47" s="51">
        <v>300</v>
      </c>
    </row>
    <row r="48" spans="1:7" s="8" customFormat="1" ht="12" customHeight="1">
      <c r="A48" s="32" t="s">
        <v>58</v>
      </c>
      <c r="B48" s="12" t="s">
        <v>56</v>
      </c>
      <c r="C48" s="11">
        <f>SUM(C47:C47)</f>
        <v>0</v>
      </c>
      <c r="D48" s="11">
        <f>SUM(D47:D47)</f>
        <v>0</v>
      </c>
      <c r="E48" s="11">
        <f>SUM(E47:E47)</f>
        <v>300</v>
      </c>
      <c r="F48" s="45"/>
      <c r="G48" s="52">
        <f>SUM(G47)</f>
        <v>300</v>
      </c>
    </row>
    <row r="49" spans="1:7" ht="12" customHeight="1">
      <c r="A49" s="70" t="s">
        <v>57</v>
      </c>
      <c r="B49" s="70"/>
      <c r="C49" s="11"/>
      <c r="D49" s="11"/>
      <c r="E49" s="11"/>
      <c r="F49" s="35"/>
      <c r="G49" s="51"/>
    </row>
    <row r="50" spans="1:7" ht="15" customHeight="1">
      <c r="A50" s="31" t="s">
        <v>60</v>
      </c>
      <c r="B50" s="13" t="s">
        <v>59</v>
      </c>
      <c r="C50" s="9">
        <v>100</v>
      </c>
      <c r="D50" s="9">
        <v>100</v>
      </c>
      <c r="E50" s="9">
        <v>166</v>
      </c>
      <c r="F50" s="35">
        <f t="shared" si="0"/>
        <v>1.66</v>
      </c>
      <c r="G50" s="51">
        <v>150</v>
      </c>
    </row>
    <row r="51" spans="1:7" ht="12" customHeight="1">
      <c r="A51" s="70" t="s">
        <v>99</v>
      </c>
      <c r="B51" s="70"/>
      <c r="C51" s="11"/>
      <c r="D51" s="11"/>
      <c r="E51" s="11"/>
      <c r="F51" s="35"/>
      <c r="G51" s="51"/>
    </row>
    <row r="52" spans="1:7" ht="14.25" customHeight="1">
      <c r="A52" s="29" t="s">
        <v>95</v>
      </c>
      <c r="B52" s="24" t="s">
        <v>97</v>
      </c>
      <c r="C52" s="9">
        <v>0</v>
      </c>
      <c r="D52" s="9">
        <v>0</v>
      </c>
      <c r="E52" s="9">
        <v>9511</v>
      </c>
      <c r="F52" s="35"/>
      <c r="G52" s="51">
        <v>0</v>
      </c>
    </row>
    <row r="53" spans="1:7" ht="11.25" customHeight="1">
      <c r="A53" s="70" t="s">
        <v>61</v>
      </c>
      <c r="B53" s="70"/>
      <c r="C53" s="11"/>
      <c r="D53" s="11"/>
      <c r="E53" s="11"/>
      <c r="F53" s="35"/>
      <c r="G53" s="51"/>
    </row>
    <row r="54" spans="1:7" ht="15" customHeight="1">
      <c r="A54" s="29" t="s">
        <v>96</v>
      </c>
      <c r="B54" s="24" t="s">
        <v>84</v>
      </c>
      <c r="C54" s="9">
        <v>0</v>
      </c>
      <c r="D54" s="9">
        <v>7168</v>
      </c>
      <c r="E54" s="9">
        <v>0</v>
      </c>
      <c r="F54" s="35">
        <f t="shared" si="0"/>
        <v>0</v>
      </c>
      <c r="G54" s="51">
        <v>0</v>
      </c>
    </row>
    <row r="55" spans="1:7" ht="16.5" customHeight="1">
      <c r="A55" s="71" t="s">
        <v>72</v>
      </c>
      <c r="B55" s="71"/>
      <c r="C55" s="4">
        <f>SUM(C12+C23+C37+C43+C48+C50+C52+C54)</f>
        <v>45349</v>
      </c>
      <c r="D55" s="4">
        <f>SUM(D12+D23+D37+D43+D48+D50+D52+D54)</f>
        <v>45349</v>
      </c>
      <c r="E55" s="4">
        <f>SUM(E12+E23+E37+E38+E43+E48+E50+E52+E54)</f>
        <v>58186</v>
      </c>
      <c r="F55" s="44">
        <f t="shared" si="0"/>
        <v>1.2830712915389535</v>
      </c>
      <c r="G55" s="55">
        <f>G12+G23+G37+G43+G48+G50+G52+G54</f>
        <v>50895</v>
      </c>
    </row>
    <row r="56" spans="1:7" ht="18" customHeight="1">
      <c r="A56" s="14"/>
      <c r="B56" s="15"/>
      <c r="C56" s="16"/>
      <c r="D56" s="16"/>
      <c r="E56" s="16"/>
      <c r="F56" s="16"/>
      <c r="G56" s="16"/>
    </row>
    <row r="57" spans="1:7" ht="15" customHeight="1">
      <c r="A57" s="14"/>
      <c r="B57" s="15"/>
      <c r="C57" s="16"/>
      <c r="D57" s="16"/>
      <c r="E57" s="16"/>
      <c r="F57" s="16"/>
      <c r="G57" s="16"/>
    </row>
    <row r="58" spans="1:7" ht="32.25" customHeight="1">
      <c r="A58" s="3" t="s">
        <v>0</v>
      </c>
      <c r="B58" s="3" t="s">
        <v>1</v>
      </c>
      <c r="C58" s="3" t="s">
        <v>87</v>
      </c>
      <c r="D58" s="3" t="s">
        <v>88</v>
      </c>
      <c r="E58" s="3" t="s">
        <v>101</v>
      </c>
      <c r="F58" s="3" t="s">
        <v>89</v>
      </c>
      <c r="G58" s="4" t="s">
        <v>106</v>
      </c>
    </row>
    <row r="59" spans="1:7" ht="15" customHeight="1">
      <c r="A59" s="17"/>
      <c r="B59" s="6" t="s">
        <v>62</v>
      </c>
      <c r="C59" s="18"/>
      <c r="D59" s="18"/>
      <c r="E59" s="18"/>
      <c r="F59" s="18"/>
      <c r="G59" s="49"/>
    </row>
    <row r="60" spans="1:7" ht="14.25" customHeight="1">
      <c r="A60" s="19" t="s">
        <v>2</v>
      </c>
      <c r="B60" s="20" t="s">
        <v>63</v>
      </c>
      <c r="C60" s="21">
        <v>10076</v>
      </c>
      <c r="D60" s="21">
        <v>10076</v>
      </c>
      <c r="E60" s="21">
        <v>14478</v>
      </c>
      <c r="F60" s="35">
        <f aca="true" t="shared" si="1" ref="F60:F68">E60/D60</f>
        <v>1.4368797141722907</v>
      </c>
      <c r="G60" s="51">
        <v>16447</v>
      </c>
    </row>
    <row r="61" spans="1:7" ht="15" customHeight="1">
      <c r="A61" s="19" t="s">
        <v>3</v>
      </c>
      <c r="B61" s="25" t="s">
        <v>74</v>
      </c>
      <c r="C61" s="21">
        <v>2383</v>
      </c>
      <c r="D61" s="21">
        <v>2383</v>
      </c>
      <c r="E61" s="21">
        <v>2694</v>
      </c>
      <c r="F61" s="35">
        <f t="shared" si="1"/>
        <v>1.1305077633235419</v>
      </c>
      <c r="G61" s="51">
        <v>3345</v>
      </c>
    </row>
    <row r="62" spans="1:7" ht="15.75" customHeight="1">
      <c r="A62" s="19" t="s">
        <v>5</v>
      </c>
      <c r="B62" s="20" t="s">
        <v>64</v>
      </c>
      <c r="C62" s="21">
        <v>11974</v>
      </c>
      <c r="D62" s="21">
        <v>11974</v>
      </c>
      <c r="E62" s="21">
        <v>13480</v>
      </c>
      <c r="F62" s="35">
        <f t="shared" si="1"/>
        <v>1.125772507098714</v>
      </c>
      <c r="G62" s="51">
        <v>14940</v>
      </c>
    </row>
    <row r="63" spans="1:7" ht="15" customHeight="1">
      <c r="A63" s="19" t="s">
        <v>7</v>
      </c>
      <c r="B63" s="20" t="s">
        <v>65</v>
      </c>
      <c r="C63" s="21">
        <v>5838</v>
      </c>
      <c r="D63" s="21">
        <v>5838</v>
      </c>
      <c r="E63" s="21">
        <v>5848</v>
      </c>
      <c r="F63" s="35">
        <f t="shared" si="1"/>
        <v>1.0017129153819802</v>
      </c>
      <c r="G63" s="51">
        <v>832</v>
      </c>
    </row>
    <row r="64" spans="1:7" ht="15.75" customHeight="1">
      <c r="A64" s="19" t="s">
        <v>9</v>
      </c>
      <c r="B64" s="20" t="s">
        <v>66</v>
      </c>
      <c r="C64" s="21">
        <v>180</v>
      </c>
      <c r="D64" s="21">
        <v>180</v>
      </c>
      <c r="E64" s="21">
        <v>52</v>
      </c>
      <c r="F64" s="35">
        <f t="shared" si="1"/>
        <v>0.28888888888888886</v>
      </c>
      <c r="G64" s="51">
        <v>180</v>
      </c>
    </row>
    <row r="65" spans="1:7" ht="15" customHeight="1">
      <c r="A65" s="19" t="s">
        <v>11</v>
      </c>
      <c r="B65" s="20" t="s">
        <v>67</v>
      </c>
      <c r="C65" s="21">
        <v>14598</v>
      </c>
      <c r="D65" s="21">
        <v>14598</v>
      </c>
      <c r="E65" s="21">
        <v>11344</v>
      </c>
      <c r="F65" s="35">
        <f t="shared" si="1"/>
        <v>0.77709275243184</v>
      </c>
      <c r="G65" s="51">
        <v>14801</v>
      </c>
    </row>
    <row r="66" spans="1:7" ht="15" customHeight="1">
      <c r="A66" s="19" t="s">
        <v>13</v>
      </c>
      <c r="B66" s="20" t="s">
        <v>68</v>
      </c>
      <c r="C66" s="21">
        <v>200</v>
      </c>
      <c r="D66" s="21">
        <v>200</v>
      </c>
      <c r="E66" s="21">
        <v>0</v>
      </c>
      <c r="F66" s="35">
        <f t="shared" si="1"/>
        <v>0</v>
      </c>
      <c r="G66" s="51">
        <v>200</v>
      </c>
    </row>
    <row r="67" spans="1:7" ht="15" customHeight="1">
      <c r="A67" s="41" t="s">
        <v>15</v>
      </c>
      <c r="B67" s="22" t="s">
        <v>69</v>
      </c>
      <c r="C67" s="21">
        <v>100</v>
      </c>
      <c r="D67" s="21">
        <v>100</v>
      </c>
      <c r="E67" s="21">
        <v>155</v>
      </c>
      <c r="F67" s="35">
        <f>E67/D67</f>
        <v>1.55</v>
      </c>
      <c r="G67" s="51">
        <v>150</v>
      </c>
    </row>
    <row r="68" spans="1:7" ht="17.25" customHeight="1">
      <c r="A68" s="69" t="s">
        <v>70</v>
      </c>
      <c r="B68" s="69"/>
      <c r="C68" s="23">
        <f>SUM(C60:C67)</f>
        <v>45349</v>
      </c>
      <c r="D68" s="23">
        <f>SUM(D60:D67)</f>
        <v>45349</v>
      </c>
      <c r="E68" s="23">
        <f>SUM(E60:E67)</f>
        <v>48051</v>
      </c>
      <c r="F68" s="44">
        <f t="shared" si="1"/>
        <v>1.0595823502172044</v>
      </c>
      <c r="G68" s="55">
        <f>SUM(G60:G67)</f>
        <v>50895</v>
      </c>
    </row>
    <row r="69" spans="1:3" ht="16.5" customHeight="1">
      <c r="A69"/>
      <c r="B69"/>
      <c r="C69"/>
    </row>
    <row r="70" ht="16.5" customHeight="1"/>
    <row r="71" ht="15" customHeight="1"/>
    <row r="72" ht="16.5" customHeight="1"/>
    <row r="73" ht="15" customHeight="1"/>
    <row r="74" ht="16.5" customHeight="1"/>
  </sheetData>
  <sheetProtection/>
  <mergeCells count="10">
    <mergeCell ref="A12:B12"/>
    <mergeCell ref="A23:B23"/>
    <mergeCell ref="A68:B68"/>
    <mergeCell ref="A49:B49"/>
    <mergeCell ref="A51:B51"/>
    <mergeCell ref="A53:B53"/>
    <mergeCell ref="A55:B55"/>
    <mergeCell ref="A24:B24"/>
    <mergeCell ref="A39:B39"/>
    <mergeCell ref="A46:B46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&amp;C&amp;12 3. melléklet
a 2/2014. (II.05.) önkormányzati rendelethez
Az önkormányzat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2014-02-05T12:45:10Z</cp:lastPrinted>
  <dcterms:created xsi:type="dcterms:W3CDTF">2014-01-24T11:02:38Z</dcterms:created>
  <dcterms:modified xsi:type="dcterms:W3CDTF">2014-02-05T12:45:18Z</dcterms:modified>
  <cp:category/>
  <cp:version/>
  <cp:contentType/>
  <cp:contentStatus/>
</cp:coreProperties>
</file>