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7" activeTab="7"/>
  </bookViews>
  <sheets>
    <sheet name="1.sz.mell." sheetId="1" r:id="rId1"/>
    <sheet name="2.sz.mell  " sheetId="2" r:id="rId2"/>
    <sheet name="3. sz.mell  " sheetId="3" r:id="rId3"/>
    <sheet name="4.sz.mell." sheetId="4" r:id="rId4"/>
    <sheet name="5. sz. mell" sheetId="5" r:id="rId5"/>
    <sheet name="5.1. sz. mell " sheetId="6" r:id="rId6"/>
    <sheet name="5.2. sz. mell  " sheetId="7" r:id="rId7"/>
    <sheet name="6. sz. mell ovi" sheetId="8" r:id="rId8"/>
    <sheet name="Munka1" sheetId="9" r:id="rId9"/>
  </sheets>
  <definedNames>
    <definedName name="_xlnm.Print_Area" localSheetId="0">'1.sz.mell.'!$A$1:$D$149</definedName>
    <definedName name="_xlnm.Print_Titles" localSheetId="4">'5. sz. mell'!$1:$6</definedName>
    <definedName name="_xlnm.Print_Titles" localSheetId="5">'5.1. sz. mell '!$1:$6</definedName>
    <definedName name="_xlnm.Print_Titles" localSheetId="6">'5.2. sz. mell  '!$1:$6</definedName>
    <definedName name="_xlnm.Print_Titles" localSheetId="7">'6. sz. mell ovi'!$1:$6</definedName>
    <definedName name="_xlfn_IFERROR">NA()</definedName>
    <definedName name="Excel_BuiltIn_Print_Area" localSheetId="0">'1.sz.mell.'!$A$1:$C$149</definedName>
    <definedName name="Excel_BuiltIn_Print_Titles" localSheetId="4">'5. sz. mell'!$IV$1:$A$6</definedName>
    <definedName name="Excel_BuiltIn_Print_Titles" localSheetId="5">'5.1. sz. mell '!$IV$1:$A$6</definedName>
    <definedName name="Excel_BuiltIn_Print_Titles" localSheetId="6">'5.2. sz. mell  '!$IV$1:$A$6</definedName>
    <definedName name="Excel_BuiltIn_Print_Titles" localSheetId="7">'6. sz. mell ovi'!$IV$1:$A$6</definedName>
  </definedNames>
  <calcPr fullCalcOnLoad="1"/>
</workbook>
</file>

<file path=xl/sharedStrings.xml><?xml version="1.0" encoding="utf-8"?>
<sst xmlns="http://schemas.openxmlformats.org/spreadsheetml/2006/main" count="1426" uniqueCount="394">
  <si>
    <t>B E V É T E L E K</t>
  </si>
  <si>
    <t>Ezer forintban</t>
  </si>
  <si>
    <t>Sor-
szám</t>
  </si>
  <si>
    <t>Bevételi jogcím</t>
  </si>
  <si>
    <t>2015. évi előirányzat</t>
  </si>
  <si>
    <t>2015. évi módosított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</si>
  <si>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</si>
  <si>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</si>
  <si>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</si>
  <si>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</si>
  <si>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</si>
  <si>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</si>
  <si>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</si>
  <si>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</si>
  <si>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</si>
  <si>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</si>
  <si>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</si>
  <si>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Helyi önkormányzatok kiegészítő támogatásai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</si>
  <si>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</si>
  <si>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</si>
  <si>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</si>
  <si>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</si>
  <si>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</si>
  <si>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</si>
  <si>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</si>
  <si>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</si>
  <si>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</si>
  <si>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</si>
  <si>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</si>
  <si>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</si>
  <si>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</si>
  <si>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</si>
  <si>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</si>
  <si>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</si>
  <si>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</si>
  <si>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</si>
  <si>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</si>
  <si>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</si>
  <si>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</si>
  <si>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</si>
  <si>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</si>
  <si>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</si>
  <si>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</si>
  <si>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</si>
  <si>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</si>
  <si>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</si>
  <si>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</si>
  <si>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</si>
  <si>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</si>
  <si>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</si>
  <si>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</si>
  <si>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</si>
  <si>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</si>
  <si>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</si>
  <si>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</si>
  <si>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</si>
  <si>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</si>
  <si>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</si>
  <si>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</si>
  <si>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</si>
  <si>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</si>
  <si>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</si>
  <si>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</si>
  <si>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</si>
  <si>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</si>
  <si>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</si>
  <si>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</si>
  <si>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</si>
  <si>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</si>
  <si>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</si>
  <si>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</si>
  <si>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</si>
  <si>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</si>
  <si>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</si>
  <si>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</si>
  <si>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</si>
  <si>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</si>
  <si>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</si>
  <si>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</si>
  <si>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</si>
  <si>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</si>
  <si>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</si>
  <si>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</si>
  <si>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</si>
  <si>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</si>
  <si>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</si>
  <si>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</si>
  <si>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</si>
  <si>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</si>
  <si>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</si>
  <si>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</si>
  <si>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</si>
  <si>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</si>
  <si>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</si>
  <si>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</si>
  <si>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</si>
  <si>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</si>
  <si>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</si>
  <si>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</si>
  <si>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</si>
  <si>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</si>
  <si>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</si>
  <si>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</si>
  <si>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</si>
  <si>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</si>
  <si>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</si>
  <si>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</si>
  <si>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</si>
  <si>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</si>
  <si>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</si>
  <si>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</si>
  <si>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</si>
  <si>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</si>
  <si>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</si>
  <si>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</si>
  <si>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</si>
  <si>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</si>
  <si>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</si>
  <si>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</si>
  <si>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</si>
  <si>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</si>
  <si>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</si>
  <si>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</si>
  <si>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</si>
  <si>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</si>
  <si>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</si>
  <si>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</si>
  <si>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</si>
  <si>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</si>
  <si>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</si>
  <si>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</si>
  <si>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</si>
  <si>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</si>
  <si>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</si>
  <si>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</si>
  <si>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</si>
  <si>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</si>
  <si>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</si>
  <si>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</si>
  <si>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</si>
  <si>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</si>
  <si>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</si>
  <si>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</si>
  <si>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</si>
  <si>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</si>
  <si>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</si>
  <si>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</si>
  <si>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</si>
  <si>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</si>
  <si>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</si>
  <si>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</si>
  <si>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</si>
  <si>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</si>
  <si>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</si>
  <si>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</si>
  <si>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</si>
  <si>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</si>
  <si>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</si>
  <si>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</si>
  <si>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</si>
  <si>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</si>
  <si>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</si>
  <si>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</si>
  <si>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</si>
  <si>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</si>
  <si>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</si>
  <si>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</si>
  <si>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</si>
  <si>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</si>
  <si>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t>2014. évi előirányzat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</si>
  <si>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</si>
  <si>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</si>
  <si>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</si>
  <si>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</si>
  <si>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</si>
  <si>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</si>
  <si>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</si>
  <si>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</si>
  <si>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</si>
  <si>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</si>
  <si>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</si>
  <si>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</si>
  <si>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</si>
  <si>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</si>
  <si>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</si>
  <si>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</si>
  <si>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</si>
  <si>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</si>
  <si>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</si>
  <si>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</si>
  <si>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</si>
  <si>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</si>
  <si>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</si>
  <si>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</si>
  <si>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</si>
  <si>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</si>
  <si>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</si>
  <si>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</si>
  <si>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</si>
  <si>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</si>
  <si>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</si>
  <si>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</si>
  <si>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</si>
  <si>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</si>
  <si>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</si>
  <si>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</si>
  <si>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</si>
  <si>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</si>
  <si>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</si>
  <si>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</si>
  <si>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</si>
  <si>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</si>
  <si>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</si>
  <si>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</si>
  <si>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</si>
  <si>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</si>
  <si>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</si>
  <si>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</si>
  <si>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</si>
  <si>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</si>
  <si>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</si>
  <si>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</si>
  <si>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</si>
  <si>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</si>
  <si>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</si>
  <si>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</si>
  <si>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</si>
  <si>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</si>
  <si>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</si>
  <si>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</si>
  <si>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</si>
  <si>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</si>
  <si>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</si>
  <si>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</si>
  <si>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</si>
  <si>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</si>
  <si>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</si>
  <si>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</si>
  <si>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</si>
  <si>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</si>
  <si>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</si>
  <si>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</si>
  <si>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</si>
  <si>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</si>
  <si>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</si>
  <si>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</si>
  <si>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</si>
  <si>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</si>
  <si>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 xml:space="preserve">2. melléklet a .../2015. (…….) önkormányzati rendelethez     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</si>
  <si>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</si>
  <si>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</si>
  <si>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</si>
  <si>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</si>
  <si>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</si>
  <si>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</si>
  <si>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</si>
  <si>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</si>
  <si>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</si>
  <si>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</si>
  <si>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</si>
  <si>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</si>
  <si>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</si>
  <si>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</si>
  <si>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</si>
  <si>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</si>
  <si>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</si>
  <si>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</si>
  <si>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</si>
  <si>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</si>
  <si>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</si>
  <si>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</si>
  <si>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</si>
  <si>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</si>
  <si>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</si>
  <si>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</si>
  <si>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</si>
  <si>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</si>
  <si>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Államháztartáson belüli megelőlegezések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</si>
  <si>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</si>
  <si>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</si>
  <si>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</si>
  <si>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</si>
  <si>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</si>
  <si>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</si>
  <si>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</si>
  <si>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</si>
  <si>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</si>
  <si>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</si>
  <si>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</si>
  <si>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</si>
  <si>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</si>
  <si>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</si>
  <si>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</si>
  <si>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</si>
  <si>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</si>
  <si>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</si>
  <si>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</si>
  <si>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</si>
  <si>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</si>
  <si>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</si>
  <si>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</si>
  <si>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</si>
  <si>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 xml:space="preserve">3. melléklet a …../2015. (……) önkormányzati rendelethez     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</si>
  <si>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</si>
  <si>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</si>
  <si>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</si>
  <si>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</si>
  <si>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</si>
  <si>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</si>
  <si>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</si>
  <si>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</si>
  <si>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</si>
  <si>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</si>
  <si>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</si>
  <si>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</si>
  <si>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</si>
  <si>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</si>
  <si>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</si>
  <si>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</si>
  <si>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</si>
  <si>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</si>
  <si>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</si>
  <si>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</si>
  <si>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</si>
  <si>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</si>
  <si>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</si>
  <si>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</si>
  <si>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</si>
  <si>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</si>
  <si>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</si>
  <si>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</si>
  <si>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</si>
  <si>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</si>
  <si>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</si>
  <si>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</si>
  <si>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</si>
  <si>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Szabadhídvég Önkormányzat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</si>
  <si>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</si>
  <si>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</si>
  <si>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</si>
  <si>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</si>
  <si>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</si>
  <si>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</si>
  <si>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</si>
  <si>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</si>
  <si>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</si>
  <si>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</si>
  <si>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</si>
  <si>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5. melléklet a 2/2016. (V.26.) önkormányzati rendelethez</t>
  </si>
  <si>
    <t>Önkormányzat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</si>
  <si>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</si>
  <si>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</si>
  <si>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</si>
  <si>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</si>
  <si>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</si>
  <si>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>Módosított előirányzat</t>
  </si>
  <si>
    <t>Működési célú központosított előirányzatok</t>
  </si>
  <si>
    <t xml:space="preserve"> 10.</t>
  </si>
  <si>
    <t>BEVÉTELEK ÖSSZESEN: (9+16)</t>
  </si>
  <si>
    <t>Éves engedélyezett létszám előirányzat (fő)</t>
  </si>
  <si>
    <t>Közfoglalkoztatottak létszáma (fő)</t>
  </si>
  <si>
    <t>5.1.melléklet a 2/2016. (V.26.) önkormányzati rendelethez</t>
  </si>
  <si>
    <t>Kötelező feladatok bevételei, kiadása</t>
  </si>
  <si>
    <t>5.2. melléklet a 2/2016. (V.26.) önkormányzati rendelethez</t>
  </si>
  <si>
    <t>Önként vállalt feladatok bevételei, kiadása</t>
  </si>
  <si>
    <t>6. melléklet a 2/2016. (V.26.) önkormányzati rendelethez</t>
  </si>
  <si>
    <t>Költségvetési szerv megnevezése</t>
  </si>
  <si>
    <t>Szabadhídvégi Napsugár Óvoda</t>
  </si>
  <si>
    <t>Kötelező feladatok bevételei, kiadásai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</si>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</sst>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#"/>
    <numFmt numFmtId="166" formatCode="@"/>
    <numFmt numFmtId="167" formatCode="_-* #,##0.00\ _F_t_-;\-* #,##0.00\ _F_t_-;_-* \-??\ _F_t_-;_-@_-"/>
    <numFmt numFmtId="168" formatCode="_-* #,##0\ _F_t_-;\-* #,##0\ _F_t_-;_-* \-??\ _F_t_-;_-@_-"/>
    <numFmt numFmtId="169" formatCode="MMM\ D/"/>
    <numFmt numFmtId="170" formatCode="#,##0"/>
  </numFmts>
  <fonts count="27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sz val="9"/>
      <name val="Times New Roman CE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>
      <alignment/>
      <protection/>
    </xf>
    <xf numFmtId="164" fontId="4" fillId="0" borderId="0">
      <alignment/>
      <protection/>
    </xf>
  </cellStyleXfs>
  <cellXfs count="240">
    <xf numFmtId="164" fontId="0" fillId="0" borderId="0" xfId="0" applyAlignment="1">
      <alignment/>
    </xf>
    <xf numFmtId="164" fontId="4" fillId="0" borderId="0" xfId="22" applyFont="1" applyFill="1" applyProtection="1">
      <alignment/>
      <protection/>
    </xf>
    <xf numFmtId="164" fontId="4" fillId="0" borderId="0" xfId="22" applyFont="1" applyFill="1" applyAlignment="1" applyProtection="1">
      <alignment horizontal="right" vertical="center" indent="1"/>
      <protection/>
    </xf>
    <xf numFmtId="164" fontId="4" fillId="0" borderId="0" xfId="22" applyFill="1" applyProtection="1">
      <alignment/>
      <protection/>
    </xf>
    <xf numFmtId="165" fontId="5" fillId="0" borderId="0" xfId="22" applyNumberFormat="1" applyFont="1" applyFill="1" applyBorder="1" applyAlignment="1" applyProtection="1">
      <alignment horizontal="center" vertical="center"/>
      <protection/>
    </xf>
    <xf numFmtId="165" fontId="6" fillId="0" borderId="1" xfId="22" applyNumberFormat="1" applyFont="1" applyFill="1" applyBorder="1" applyAlignment="1" applyProtection="1">
      <alignment horizontal="left" vertical="center"/>
      <protection/>
    </xf>
    <xf numFmtId="164" fontId="7" fillId="0" borderId="1" xfId="0" applyFont="1" applyFill="1" applyBorder="1" applyAlignment="1" applyProtection="1">
      <alignment horizontal="right" vertical="center"/>
      <protection/>
    </xf>
    <xf numFmtId="164" fontId="8" fillId="0" borderId="2" xfId="22" applyFont="1" applyFill="1" applyBorder="1" applyAlignment="1" applyProtection="1">
      <alignment horizontal="center" vertical="center" wrapText="1"/>
      <protection/>
    </xf>
    <xf numFmtId="164" fontId="8" fillId="0" borderId="3" xfId="22" applyFont="1" applyFill="1" applyBorder="1" applyAlignment="1" applyProtection="1">
      <alignment horizontal="center" vertical="center" wrapText="1"/>
      <protection/>
    </xf>
    <xf numFmtId="164" fontId="8" fillId="0" borderId="4" xfId="22" applyFont="1" applyFill="1" applyBorder="1" applyAlignment="1" applyProtection="1">
      <alignment horizontal="center" vertical="center" wrapText="1"/>
      <protection/>
    </xf>
    <xf numFmtId="164" fontId="9" fillId="0" borderId="5" xfId="22" applyFont="1" applyFill="1" applyBorder="1" applyAlignment="1" applyProtection="1">
      <alignment horizontal="center" vertical="center" wrapText="1"/>
      <protection/>
    </xf>
    <xf numFmtId="164" fontId="9" fillId="0" borderId="6" xfId="22" applyFont="1" applyFill="1" applyBorder="1" applyAlignment="1" applyProtection="1">
      <alignment horizontal="center" vertical="center" wrapText="1"/>
      <protection/>
    </xf>
    <xf numFmtId="164" fontId="9" fillId="0" borderId="7" xfId="22" applyFont="1" applyFill="1" applyBorder="1" applyAlignment="1" applyProtection="1">
      <alignment horizontal="center" vertical="center" wrapText="1"/>
      <protection/>
    </xf>
    <xf numFmtId="164" fontId="10" fillId="0" borderId="0" xfId="22" applyFont="1" applyFill="1" applyProtection="1">
      <alignment/>
      <protection/>
    </xf>
    <xf numFmtId="164" fontId="9" fillId="0" borderId="2" xfId="22" applyFont="1" applyFill="1" applyBorder="1" applyAlignment="1" applyProtection="1">
      <alignment horizontal="left" vertical="center" wrapText="1" indent="1"/>
      <protection/>
    </xf>
    <xf numFmtId="164" fontId="9" fillId="0" borderId="3" xfId="22" applyFont="1" applyFill="1" applyBorder="1" applyAlignment="1" applyProtection="1">
      <alignment horizontal="left" vertical="center" wrapText="1" indent="1"/>
      <protection/>
    </xf>
    <xf numFmtId="165" fontId="9" fillId="0" borderId="4" xfId="22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22" applyFont="1" applyFill="1" applyProtection="1">
      <alignment/>
      <protection/>
    </xf>
    <xf numFmtId="166" fontId="10" fillId="0" borderId="8" xfId="22" applyNumberFormat="1" applyFont="1" applyFill="1" applyBorder="1" applyAlignment="1" applyProtection="1">
      <alignment horizontal="left" vertical="center" wrapText="1" indent="1"/>
      <protection/>
    </xf>
    <xf numFmtId="164" fontId="11" fillId="0" borderId="9" xfId="0" applyFont="1" applyBorder="1" applyAlignment="1" applyProtection="1">
      <alignment horizontal="left" wrapText="1" indent="1"/>
      <protection/>
    </xf>
    <xf numFmtId="165" fontId="10" fillId="0" borderId="10" xfId="22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1" xfId="22" applyNumberFormat="1" applyFont="1" applyFill="1" applyBorder="1" applyAlignment="1" applyProtection="1">
      <alignment horizontal="left" vertical="center" wrapText="1" indent="1"/>
      <protection/>
    </xf>
    <xf numFmtId="164" fontId="11" fillId="0" borderId="12" xfId="0" applyFont="1" applyBorder="1" applyAlignment="1" applyProtection="1">
      <alignment horizontal="left" wrapText="1" indent="1"/>
      <protection/>
    </xf>
    <xf numFmtId="165" fontId="10" fillId="0" borderId="13" xfId="22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4" xfId="22" applyNumberFormat="1" applyFont="1" applyFill="1" applyBorder="1" applyAlignment="1" applyProtection="1">
      <alignment horizontal="left" vertical="center" wrapText="1" indent="1"/>
      <protection/>
    </xf>
    <xf numFmtId="164" fontId="11" fillId="0" borderId="15" xfId="0" applyFont="1" applyBorder="1" applyAlignment="1" applyProtection="1">
      <alignment horizontal="left" wrapText="1" indent="1"/>
      <protection/>
    </xf>
    <xf numFmtId="164" fontId="12" fillId="0" borderId="3" xfId="0" applyFont="1" applyBorder="1" applyAlignment="1" applyProtection="1">
      <alignment horizontal="left" vertical="center" wrapText="1" indent="1"/>
      <protection/>
    </xf>
    <xf numFmtId="165" fontId="10" fillId="0" borderId="16" xfId="2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164" fontId="12" fillId="0" borderId="2" xfId="0" applyFont="1" applyBorder="1" applyAlignment="1" applyProtection="1">
      <alignment wrapText="1"/>
      <protection/>
    </xf>
    <xf numFmtId="164" fontId="11" fillId="0" borderId="15" xfId="0" applyFont="1" applyBorder="1" applyAlignment="1" applyProtection="1">
      <alignment wrapText="1"/>
      <protection/>
    </xf>
    <xf numFmtId="164" fontId="11" fillId="0" borderId="8" xfId="0" applyFont="1" applyBorder="1" applyAlignment="1" applyProtection="1">
      <alignment wrapText="1"/>
      <protection/>
    </xf>
    <xf numFmtId="164" fontId="11" fillId="0" borderId="11" xfId="0" applyFont="1" applyBorder="1" applyAlignment="1" applyProtection="1">
      <alignment wrapText="1"/>
      <protection/>
    </xf>
    <xf numFmtId="164" fontId="11" fillId="0" borderId="14" xfId="0" applyFont="1" applyBorder="1" applyAlignment="1" applyProtection="1">
      <alignment wrapText="1"/>
      <protection/>
    </xf>
    <xf numFmtId="165" fontId="9" fillId="0" borderId="4" xfId="2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" xfId="0" applyFont="1" applyBorder="1" applyAlignment="1" applyProtection="1">
      <alignment wrapText="1"/>
      <protection/>
    </xf>
    <xf numFmtId="164" fontId="12" fillId="0" borderId="17" xfId="0" applyFont="1" applyBorder="1" applyAlignment="1" applyProtection="1">
      <alignment wrapText="1"/>
      <protection/>
    </xf>
    <xf numFmtId="164" fontId="12" fillId="0" borderId="18" xfId="0" applyFont="1" applyBorder="1" applyAlignment="1" applyProtection="1">
      <alignment wrapText="1"/>
      <protection/>
    </xf>
    <xf numFmtId="164" fontId="5" fillId="0" borderId="0" xfId="22" applyFont="1" applyFill="1" applyBorder="1" applyAlignment="1" applyProtection="1">
      <alignment horizontal="center" vertical="center" wrapText="1"/>
      <protection/>
    </xf>
    <xf numFmtId="164" fontId="5" fillId="0" borderId="0" xfId="22" applyFont="1" applyFill="1" applyBorder="1" applyAlignment="1" applyProtection="1">
      <alignment vertical="center" wrapText="1"/>
      <protection/>
    </xf>
    <xf numFmtId="165" fontId="5" fillId="0" borderId="0" xfId="22" applyNumberFormat="1" applyFont="1" applyFill="1" applyBorder="1" applyAlignment="1" applyProtection="1">
      <alignment horizontal="right" vertical="center" wrapText="1" indent="1"/>
      <protection/>
    </xf>
    <xf numFmtId="165" fontId="6" fillId="0" borderId="1" xfId="22" applyNumberFormat="1" applyFont="1" applyFill="1" applyBorder="1" applyAlignment="1" applyProtection="1">
      <alignment horizontal="left"/>
      <protection/>
    </xf>
    <xf numFmtId="164" fontId="7" fillId="0" borderId="1" xfId="0" applyFont="1" applyFill="1" applyBorder="1" applyAlignment="1" applyProtection="1">
      <alignment horizontal="right"/>
      <protection/>
    </xf>
    <xf numFmtId="164" fontId="4" fillId="0" borderId="0" xfId="22" applyFill="1" applyAlignment="1" applyProtection="1">
      <alignment/>
      <protection/>
    </xf>
    <xf numFmtId="164" fontId="9" fillId="0" borderId="2" xfId="22" applyFont="1" applyFill="1" applyBorder="1" applyAlignment="1" applyProtection="1">
      <alignment horizontal="center" vertical="center" wrapText="1"/>
      <protection/>
    </xf>
    <xf numFmtId="164" fontId="9" fillId="0" borderId="3" xfId="22" applyFont="1" applyFill="1" applyBorder="1" applyAlignment="1" applyProtection="1">
      <alignment horizontal="center" vertical="center" wrapText="1"/>
      <protection/>
    </xf>
    <xf numFmtId="164" fontId="9" fillId="0" borderId="4" xfId="22" applyFont="1" applyFill="1" applyBorder="1" applyAlignment="1" applyProtection="1">
      <alignment horizontal="center" vertical="center" wrapText="1"/>
      <protection/>
    </xf>
    <xf numFmtId="164" fontId="9" fillId="0" borderId="5" xfId="22" applyFont="1" applyFill="1" applyBorder="1" applyAlignment="1" applyProtection="1">
      <alignment horizontal="left" vertical="center" wrapText="1" indent="1"/>
      <protection/>
    </xf>
    <xf numFmtId="164" fontId="9" fillId="0" borderId="6" xfId="22" applyFont="1" applyFill="1" applyBorder="1" applyAlignment="1" applyProtection="1">
      <alignment vertical="center" wrapText="1"/>
      <protection/>
    </xf>
    <xf numFmtId="165" fontId="9" fillId="0" borderId="7" xfId="22" applyNumberFormat="1" applyFont="1" applyFill="1" applyBorder="1" applyAlignment="1" applyProtection="1">
      <alignment horizontal="right" vertical="center" wrapText="1" indent="1"/>
      <protection/>
    </xf>
    <xf numFmtId="166" fontId="10" fillId="0" borderId="19" xfId="22" applyNumberFormat="1" applyFont="1" applyFill="1" applyBorder="1" applyAlignment="1" applyProtection="1">
      <alignment horizontal="left" vertical="center" wrapText="1" indent="1"/>
      <protection/>
    </xf>
    <xf numFmtId="164" fontId="10" fillId="0" borderId="20" xfId="22" applyFont="1" applyFill="1" applyBorder="1" applyAlignment="1" applyProtection="1">
      <alignment horizontal="left" vertical="center" wrapText="1" indent="1"/>
      <protection/>
    </xf>
    <xf numFmtId="165" fontId="10" fillId="0" borderId="21" xfId="2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22" applyFont="1" applyFill="1" applyBorder="1" applyAlignment="1" applyProtection="1">
      <alignment horizontal="left" vertical="center" wrapText="1" indent="1"/>
      <protection/>
    </xf>
    <xf numFmtId="164" fontId="10" fillId="0" borderId="22" xfId="22" applyFont="1" applyFill="1" applyBorder="1" applyAlignment="1" applyProtection="1">
      <alignment horizontal="left" vertical="center" wrapText="1" indent="1"/>
      <protection/>
    </xf>
    <xf numFmtId="164" fontId="10" fillId="0" borderId="0" xfId="22" applyFont="1" applyFill="1" applyBorder="1" applyAlignment="1" applyProtection="1">
      <alignment horizontal="left" vertical="center" wrapText="1" indent="1"/>
      <protection/>
    </xf>
    <xf numFmtId="164" fontId="10" fillId="0" borderId="12" xfId="22" applyFont="1" applyFill="1" applyBorder="1" applyAlignment="1" applyProtection="1">
      <alignment horizontal="left" indent="6"/>
      <protection/>
    </xf>
    <xf numFmtId="164" fontId="10" fillId="0" borderId="12" xfId="22" applyFont="1" applyFill="1" applyBorder="1" applyAlignment="1" applyProtection="1">
      <alignment horizontal="left" vertical="center" wrapText="1" indent="6"/>
      <protection/>
    </xf>
    <xf numFmtId="166" fontId="10" fillId="0" borderId="23" xfId="22" applyNumberFormat="1" applyFont="1" applyFill="1" applyBorder="1" applyAlignment="1" applyProtection="1">
      <alignment horizontal="left" vertical="center" wrapText="1" indent="1"/>
      <protection/>
    </xf>
    <xf numFmtId="164" fontId="10" fillId="0" borderId="15" xfId="22" applyFont="1" applyFill="1" applyBorder="1" applyAlignment="1" applyProtection="1">
      <alignment horizontal="left" vertical="center" wrapText="1" indent="6"/>
      <protection/>
    </xf>
    <xf numFmtId="166" fontId="10" fillId="0" borderId="24" xfId="22" applyNumberFormat="1" applyFont="1" applyFill="1" applyBorder="1" applyAlignment="1" applyProtection="1">
      <alignment horizontal="left" vertical="center" wrapText="1" indent="1"/>
      <protection/>
    </xf>
    <xf numFmtId="164" fontId="10" fillId="0" borderId="25" xfId="22" applyFont="1" applyFill="1" applyBorder="1" applyAlignment="1" applyProtection="1">
      <alignment horizontal="left" vertical="center" wrapText="1" indent="6"/>
      <protection/>
    </xf>
    <xf numFmtId="165" fontId="10" fillId="0" borderId="26" xfId="2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" xfId="22" applyFont="1" applyFill="1" applyBorder="1" applyAlignment="1" applyProtection="1">
      <alignment vertical="center" wrapText="1"/>
      <protection/>
    </xf>
    <xf numFmtId="164" fontId="10" fillId="0" borderId="15" xfId="22" applyFont="1" applyFill="1" applyBorder="1" applyAlignment="1" applyProtection="1">
      <alignment horizontal="left" vertical="center" wrapText="1" indent="1"/>
      <protection/>
    </xf>
    <xf numFmtId="165" fontId="10" fillId="0" borderId="27" xfId="2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0" applyFont="1" applyBorder="1" applyAlignment="1" applyProtection="1">
      <alignment horizontal="left" vertical="center" wrapText="1" indent="1"/>
      <protection/>
    </xf>
    <xf numFmtId="164" fontId="11" fillId="0" borderId="12" xfId="0" applyFont="1" applyBorder="1" applyAlignment="1" applyProtection="1">
      <alignment horizontal="left" vertical="center" wrapText="1" indent="1"/>
      <protection/>
    </xf>
    <xf numFmtId="164" fontId="10" fillId="0" borderId="9" xfId="22" applyFont="1" applyFill="1" applyBorder="1" applyAlignment="1" applyProtection="1">
      <alignment horizontal="left" vertical="center" wrapText="1" indent="6"/>
      <protection/>
    </xf>
    <xf numFmtId="165" fontId="10" fillId="0" borderId="28" xfId="2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9" xfId="22" applyFont="1" applyFill="1" applyBorder="1" applyAlignment="1" applyProtection="1">
      <alignment horizontal="left" vertical="center" wrapText="1" indent="1"/>
      <protection/>
    </xf>
    <xf numFmtId="164" fontId="10" fillId="0" borderId="29" xfId="22" applyFont="1" applyFill="1" applyBorder="1" applyAlignment="1" applyProtection="1">
      <alignment horizontal="left" vertical="center" wrapText="1" indent="1"/>
      <protection/>
    </xf>
    <xf numFmtId="165" fontId="12" fillId="0" borderId="4" xfId="0" applyNumberFormat="1" applyFont="1" applyBorder="1" applyAlignment="1" applyProtection="1">
      <alignment horizontal="right" vertical="center" wrapText="1" indent="1"/>
      <protection/>
    </xf>
    <xf numFmtId="165" fontId="13" fillId="0" borderId="4" xfId="0" applyNumberFormat="1" applyFont="1" applyBorder="1" applyAlignment="1" applyProtection="1">
      <alignment horizontal="right" vertical="center" wrapText="1" indent="1"/>
      <protection/>
    </xf>
    <xf numFmtId="164" fontId="14" fillId="0" borderId="0" xfId="22" applyFont="1" applyFill="1" applyProtection="1">
      <alignment/>
      <protection/>
    </xf>
    <xf numFmtId="164" fontId="5" fillId="0" borderId="0" xfId="22" applyFont="1" applyFill="1" applyProtection="1">
      <alignment/>
      <protection/>
    </xf>
    <xf numFmtId="164" fontId="12" fillId="0" borderId="17" xfId="0" applyFont="1" applyBorder="1" applyAlignment="1" applyProtection="1">
      <alignment horizontal="left" vertical="center" wrapText="1" indent="1"/>
      <protection/>
    </xf>
    <xf numFmtId="164" fontId="13" fillId="0" borderId="18" xfId="0" applyFont="1" applyBorder="1" applyAlignment="1" applyProtection="1">
      <alignment horizontal="left" vertical="center" wrapText="1" indent="1"/>
      <protection/>
    </xf>
    <xf numFmtId="164" fontId="5" fillId="0" borderId="0" xfId="22" applyFont="1" applyFill="1" applyBorder="1" applyAlignment="1" applyProtection="1">
      <alignment horizontal="center"/>
      <protection/>
    </xf>
    <xf numFmtId="164" fontId="4" fillId="0" borderId="0" xfId="22" applyFill="1" applyBorder="1" applyProtection="1">
      <alignment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5" fillId="0" borderId="0" xfId="0" applyNumberFormat="1" applyFont="1" applyFill="1" applyBorder="1" applyAlignment="1" applyProtection="1">
      <alignment horizontal="center" vertical="center" wrapText="1"/>
      <protection/>
    </xf>
    <xf numFmtId="165" fontId="15" fillId="0" borderId="0" xfId="0" applyNumberFormat="1" applyFont="1" applyFill="1" applyBorder="1" applyAlignment="1" applyProtection="1">
      <alignment horizontal="center" textRotation="180" wrapText="1"/>
      <protection/>
    </xf>
    <xf numFmtId="165" fontId="7" fillId="0" borderId="0" xfId="0" applyNumberFormat="1" applyFont="1" applyFill="1" applyAlignment="1" applyProtection="1">
      <alignment horizontal="right" vertical="center"/>
      <protection/>
    </xf>
    <xf numFmtId="165" fontId="8" fillId="0" borderId="30" xfId="0" applyNumberFormat="1" applyFont="1" applyFill="1" applyBorder="1" applyAlignment="1" applyProtection="1">
      <alignment horizontal="center" vertical="center" wrapText="1"/>
      <protection/>
    </xf>
    <xf numFmtId="165" fontId="8" fillId="0" borderId="2" xfId="0" applyNumberFormat="1" applyFont="1" applyFill="1" applyBorder="1" applyAlignment="1" applyProtection="1">
      <alignment horizontal="center" vertical="center" wrapText="1"/>
      <protection/>
    </xf>
    <xf numFmtId="165" fontId="8" fillId="0" borderId="3" xfId="0" applyNumberFormat="1" applyFont="1" applyFill="1" applyBorder="1" applyAlignment="1" applyProtection="1">
      <alignment horizontal="center" vertical="center" wrapText="1"/>
      <protection/>
    </xf>
    <xf numFmtId="165" fontId="8" fillId="0" borderId="4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Alignment="1" applyProtection="1">
      <alignment horizontal="center" vertical="center" wrapText="1"/>
      <protection/>
    </xf>
    <xf numFmtId="165" fontId="9" fillId="0" borderId="30" xfId="0" applyNumberFormat="1" applyFont="1" applyFill="1" applyBorder="1" applyAlignment="1" applyProtection="1">
      <alignment horizontal="center" vertical="center" wrapText="1"/>
      <protection/>
    </xf>
    <xf numFmtId="165" fontId="9" fillId="0" borderId="2" xfId="0" applyNumberFormat="1" applyFont="1" applyFill="1" applyBorder="1" applyAlignment="1" applyProtection="1">
      <alignment horizontal="center" vertical="center" wrapText="1"/>
      <protection/>
    </xf>
    <xf numFmtId="165" fontId="9" fillId="0" borderId="3" xfId="0" applyNumberFormat="1" applyFont="1" applyFill="1" applyBorder="1" applyAlignment="1" applyProtection="1">
      <alignment horizontal="center" vertical="center" wrapText="1"/>
      <protection/>
    </xf>
    <xf numFmtId="165" fontId="9" fillId="0" borderId="4" xfId="0" applyNumberFormat="1" applyFont="1" applyFill="1" applyBorder="1" applyAlignment="1" applyProtection="1">
      <alignment horizontal="center" vertical="center" wrapText="1"/>
      <protection/>
    </xf>
    <xf numFmtId="165" fontId="9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8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1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3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0" xfId="0" applyNumberFormat="1" applyFont="1" applyFill="1" applyBorder="1" applyAlignment="1" applyProtection="1">
      <alignment horizontal="left" vertical="center" wrapText="1" indent="1"/>
      <protection/>
    </xf>
    <xf numFmtId="165" fontId="9" fillId="0" borderId="2" xfId="0" applyNumberFormat="1" applyFont="1" applyFill="1" applyBorder="1" applyAlignment="1" applyProtection="1">
      <alignment horizontal="left" vertical="center" wrapText="1" indent="1"/>
      <protection/>
    </xf>
    <xf numFmtId="165" fontId="9" fillId="0" borderId="3" xfId="0" applyNumberFormat="1" applyFont="1" applyFill="1" applyBorder="1" applyAlignment="1" applyProtection="1">
      <alignment horizontal="right" vertical="center" wrapText="1" indent="1"/>
      <protection/>
    </xf>
    <xf numFmtId="165" fontId="9" fillId="0" borderId="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2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37" xfId="0" applyNumberFormat="1" applyFont="1" applyFill="1" applyBorder="1" applyAlignment="1" applyProtection="1">
      <alignment horizontal="right" vertical="center" wrapText="1" indent="1"/>
      <protection/>
    </xf>
    <xf numFmtId="165" fontId="18" fillId="0" borderId="38" xfId="0" applyNumberFormat="1" applyFont="1" applyFill="1" applyBorder="1" applyAlignment="1" applyProtection="1">
      <alignment horizontal="center" vertical="center" wrapText="1"/>
      <protection/>
    </xf>
    <xf numFmtId="165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9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11" xfId="0" applyNumberFormat="1" applyFont="1" applyFill="1" applyBorder="1" applyAlignment="1" applyProtection="1">
      <alignment horizontal="left" vertical="center" wrapText="1" indent="2"/>
      <protection/>
    </xf>
    <xf numFmtId="165" fontId="10" fillId="0" borderId="12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12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8" xfId="0" applyNumberFormat="1" applyFont="1" applyFill="1" applyBorder="1" applyAlignment="1" applyProtection="1">
      <alignment horizontal="left" vertical="center" wrapText="1" indent="2"/>
      <protection/>
    </xf>
    <xf numFmtId="165" fontId="10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0" xfId="22" applyFont="1" applyFill="1">
      <alignment/>
      <protection/>
    </xf>
    <xf numFmtId="165" fontId="20" fillId="0" borderId="0" xfId="22" applyNumberFormat="1" applyFont="1" applyFill="1" applyBorder="1" applyAlignment="1" applyProtection="1">
      <alignment horizontal="center" vertical="center" wrapText="1"/>
      <protection/>
    </xf>
    <xf numFmtId="165" fontId="20" fillId="0" borderId="0" xfId="22" applyNumberFormat="1" applyFont="1" applyFill="1" applyBorder="1" applyAlignment="1" applyProtection="1">
      <alignment horizontal="center" vertical="center"/>
      <protection/>
    </xf>
    <xf numFmtId="164" fontId="21" fillId="0" borderId="0" xfId="0" applyFont="1" applyFill="1" applyBorder="1" applyAlignment="1" applyProtection="1">
      <alignment horizontal="right"/>
      <protection/>
    </xf>
    <xf numFmtId="164" fontId="22" fillId="0" borderId="0" xfId="0" applyFont="1" applyFill="1" applyBorder="1" applyAlignment="1" applyProtection="1">
      <alignment/>
      <protection/>
    </xf>
    <xf numFmtId="164" fontId="9" fillId="0" borderId="19" xfId="22" applyFont="1" applyFill="1" applyBorder="1" applyAlignment="1" applyProtection="1">
      <alignment horizontal="center" vertical="center" wrapText="1"/>
      <protection/>
    </xf>
    <xf numFmtId="164" fontId="9" fillId="0" borderId="20" xfId="22" applyFont="1" applyFill="1" applyBorder="1" applyAlignment="1" applyProtection="1">
      <alignment horizontal="center" vertical="center" wrapText="1"/>
      <protection/>
    </xf>
    <xf numFmtId="164" fontId="9" fillId="0" borderId="21" xfId="22" applyFont="1" applyFill="1" applyBorder="1" applyAlignment="1" applyProtection="1">
      <alignment horizontal="center" vertical="center" wrapText="1"/>
      <protection/>
    </xf>
    <xf numFmtId="164" fontId="10" fillId="0" borderId="2" xfId="22" applyFont="1" applyFill="1" applyBorder="1" applyAlignment="1" applyProtection="1">
      <alignment horizontal="center" vertical="center"/>
      <protection/>
    </xf>
    <xf numFmtId="164" fontId="10" fillId="0" borderId="3" xfId="22" applyFont="1" applyFill="1" applyBorder="1" applyAlignment="1" applyProtection="1">
      <alignment horizontal="center" vertical="center"/>
      <protection/>
    </xf>
    <xf numFmtId="164" fontId="10" fillId="0" borderId="4" xfId="22" applyFont="1" applyFill="1" applyBorder="1" applyAlignment="1" applyProtection="1">
      <alignment horizontal="center" vertical="center"/>
      <protection/>
    </xf>
    <xf numFmtId="164" fontId="10" fillId="0" borderId="19" xfId="22" applyFont="1" applyFill="1" applyBorder="1" applyAlignment="1" applyProtection="1">
      <alignment horizontal="center" vertical="center"/>
      <protection/>
    </xf>
    <xf numFmtId="164" fontId="10" fillId="0" borderId="9" xfId="22" applyFont="1" applyFill="1" applyBorder="1" applyProtection="1">
      <alignment/>
      <protection/>
    </xf>
    <xf numFmtId="168" fontId="10" fillId="0" borderId="40" xfId="15" applyNumberFormat="1" applyFont="1" applyFill="1" applyBorder="1" applyAlignment="1" applyProtection="1">
      <alignment/>
      <protection locked="0"/>
    </xf>
    <xf numFmtId="164" fontId="10" fillId="0" borderId="11" xfId="22" applyFont="1" applyFill="1" applyBorder="1" applyAlignment="1" applyProtection="1">
      <alignment horizontal="center" vertical="center"/>
      <protection/>
    </xf>
    <xf numFmtId="164" fontId="23" fillId="0" borderId="12" xfId="0" applyFont="1" applyBorder="1" applyAlignment="1">
      <alignment horizontal="justify" wrapText="1"/>
    </xf>
    <xf numFmtId="168" fontId="10" fillId="0" borderId="27" xfId="15" applyNumberFormat="1" applyFont="1" applyFill="1" applyBorder="1" applyAlignment="1" applyProtection="1">
      <alignment/>
      <protection locked="0"/>
    </xf>
    <xf numFmtId="164" fontId="23" fillId="0" borderId="12" xfId="0" applyFont="1" applyBorder="1" applyAlignment="1">
      <alignment wrapText="1"/>
    </xf>
    <xf numFmtId="164" fontId="10" fillId="0" borderId="14" xfId="22" applyFont="1" applyFill="1" applyBorder="1" applyAlignment="1" applyProtection="1">
      <alignment horizontal="center" vertical="center"/>
      <protection/>
    </xf>
    <xf numFmtId="168" fontId="10" fillId="0" borderId="28" xfId="15" applyNumberFormat="1" applyFont="1" applyFill="1" applyBorder="1" applyAlignment="1" applyProtection="1">
      <alignment/>
      <protection locked="0"/>
    </xf>
    <xf numFmtId="164" fontId="23" fillId="0" borderId="25" xfId="0" applyFont="1" applyBorder="1" applyAlignment="1">
      <alignment wrapText="1"/>
    </xf>
    <xf numFmtId="164" fontId="8" fillId="0" borderId="2" xfId="22" applyFont="1" applyFill="1" applyBorder="1" applyAlignment="1" applyProtection="1">
      <alignment horizontal="left"/>
      <protection/>
    </xf>
    <xf numFmtId="168" fontId="9" fillId="0" borderId="4" xfId="15" applyNumberFormat="1" applyFont="1" applyFill="1" applyBorder="1" applyAlignment="1" applyProtection="1">
      <alignment/>
      <protection/>
    </xf>
    <xf numFmtId="164" fontId="10" fillId="0" borderId="38" xfId="22" applyFont="1" applyFill="1" applyBorder="1" applyAlignment="1">
      <alignment horizontal="justify" vertical="center" wrapText="1"/>
      <protection/>
    </xf>
    <xf numFmtId="164" fontId="0" fillId="0" borderId="0" xfId="0" applyFont="1" applyFill="1" applyAlignment="1" applyProtection="1">
      <alignment horizontal="left" vertical="center" wrapText="1"/>
      <protection/>
    </xf>
    <xf numFmtId="164" fontId="0" fillId="0" borderId="0" xfId="0" applyFont="1" applyFill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right" vertical="center" wrapText="1" indent="1"/>
      <protection/>
    </xf>
    <xf numFmtId="164" fontId="0" fillId="0" borderId="0" xfId="0" applyFill="1" applyAlignment="1">
      <alignment vertical="center" wrapText="1"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24" fillId="0" borderId="0" xfId="0" applyNumberFormat="1" applyFont="1" applyFill="1" applyAlignment="1" applyProtection="1">
      <alignment vertical="center" wrapText="1"/>
      <protection/>
    </xf>
    <xf numFmtId="164" fontId="23" fillId="0" borderId="0" xfId="0" applyFont="1" applyAlignment="1" applyProtection="1">
      <alignment horizontal="right" vertical="top"/>
      <protection locked="0"/>
    </xf>
    <xf numFmtId="165" fontId="4" fillId="0" borderId="0" xfId="0" applyNumberFormat="1" applyFont="1" applyFill="1" applyAlignment="1">
      <alignment vertical="center" wrapText="1"/>
    </xf>
    <xf numFmtId="164" fontId="8" fillId="0" borderId="41" xfId="0" applyFont="1" applyFill="1" applyBorder="1" applyAlignment="1" applyProtection="1">
      <alignment horizontal="center" vertical="center" wrapText="1"/>
      <protection/>
    </xf>
    <xf numFmtId="164" fontId="8" fillId="0" borderId="20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>
      <alignment vertical="center"/>
    </xf>
    <xf numFmtId="164" fontId="8" fillId="0" borderId="42" xfId="0" applyFont="1" applyFill="1" applyBorder="1" applyAlignment="1" applyProtection="1">
      <alignment vertical="center"/>
      <protection/>
    </xf>
    <xf numFmtId="164" fontId="8" fillId="0" borderId="25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Alignment="1" applyProtection="1">
      <alignment vertical="center"/>
      <protection/>
    </xf>
    <xf numFmtId="164" fontId="7" fillId="0" borderId="0" xfId="0" applyFont="1" applyFill="1" applyAlignment="1" applyProtection="1">
      <alignment horizontal="right"/>
      <protection/>
    </xf>
    <xf numFmtId="164" fontId="16" fillId="0" borderId="0" xfId="0" applyFont="1" applyFill="1" applyAlignment="1">
      <alignment vertical="center"/>
    </xf>
    <xf numFmtId="164" fontId="8" fillId="0" borderId="43" xfId="0" applyFont="1" applyFill="1" applyBorder="1" applyAlignment="1" applyProtection="1">
      <alignment horizontal="center" vertical="center" wrapText="1"/>
      <protection/>
    </xf>
    <xf numFmtId="164" fontId="8" fillId="0" borderId="6" xfId="0" applyFont="1" applyFill="1" applyBorder="1" applyAlignment="1" applyProtection="1">
      <alignment horizontal="center" vertical="center" wrapText="1"/>
      <protection/>
    </xf>
    <xf numFmtId="164" fontId="8" fillId="0" borderId="7" xfId="0" applyFont="1" applyFill="1" applyBorder="1" applyAlignment="1" applyProtection="1">
      <alignment horizontal="right" vertical="center" wrapText="1" indent="1"/>
      <protection/>
    </xf>
    <xf numFmtId="164" fontId="9" fillId="0" borderId="2" xfId="0" applyFont="1" applyFill="1" applyBorder="1" applyAlignment="1" applyProtection="1">
      <alignment horizontal="center" vertical="center" wrapText="1"/>
      <protection/>
    </xf>
    <xf numFmtId="164" fontId="9" fillId="0" borderId="3" xfId="0" applyFont="1" applyFill="1" applyBorder="1" applyAlignment="1" applyProtection="1">
      <alignment horizontal="center" vertical="center" wrapText="1"/>
      <protection/>
    </xf>
    <xf numFmtId="164" fontId="9" fillId="0" borderId="4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Alignment="1">
      <alignment horizontal="center" vertical="center" wrapText="1"/>
    </xf>
    <xf numFmtId="164" fontId="8" fillId="0" borderId="44" xfId="0" applyFont="1" applyFill="1" applyBorder="1" applyAlignment="1" applyProtection="1">
      <alignment horizontal="center" vertical="center" wrapText="1"/>
      <protection/>
    </xf>
    <xf numFmtId="164" fontId="8" fillId="0" borderId="45" xfId="0" applyFont="1" applyFill="1" applyBorder="1" applyAlignment="1" applyProtection="1">
      <alignment horizontal="center" vertical="center" wrapText="1"/>
      <protection/>
    </xf>
    <xf numFmtId="165" fontId="8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10" fillId="0" borderId="8" xfId="22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Alignment="1">
      <alignment vertical="center" wrapText="1"/>
    </xf>
    <xf numFmtId="166" fontId="10" fillId="0" borderId="11" xfId="22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Alignment="1">
      <alignment vertical="center" wrapText="1"/>
    </xf>
    <xf numFmtId="166" fontId="10" fillId="0" borderId="14" xfId="22" applyNumberFormat="1" applyFont="1" applyFill="1" applyBorder="1" applyAlignment="1" applyProtection="1">
      <alignment horizontal="center" vertical="center" wrapText="1"/>
      <protection/>
    </xf>
    <xf numFmtId="164" fontId="12" fillId="0" borderId="2" xfId="0" applyFont="1" applyBorder="1" applyAlignment="1" applyProtection="1">
      <alignment horizontal="center" wrapText="1"/>
      <protection/>
    </xf>
    <xf numFmtId="164" fontId="11" fillId="0" borderId="8" xfId="0" applyFont="1" applyBorder="1" applyAlignment="1" applyProtection="1">
      <alignment horizontal="center" wrapText="1"/>
      <protection/>
    </xf>
    <xf numFmtId="164" fontId="11" fillId="0" borderId="11" xfId="0" applyFont="1" applyBorder="1" applyAlignment="1" applyProtection="1">
      <alignment horizontal="center" wrapText="1"/>
      <protection/>
    </xf>
    <xf numFmtId="164" fontId="11" fillId="0" borderId="14" xfId="0" applyFont="1" applyBorder="1" applyAlignment="1" applyProtection="1">
      <alignment horizontal="center" wrapText="1"/>
      <protection/>
    </xf>
    <xf numFmtId="164" fontId="12" fillId="0" borderId="17" xfId="0" applyFont="1" applyBorder="1" applyAlignment="1" applyProtection="1">
      <alignment horizontal="center" wrapText="1"/>
      <protection/>
    </xf>
    <xf numFmtId="164" fontId="10" fillId="0" borderId="0" xfId="0" applyFont="1" applyFill="1" applyBorder="1" applyAlignment="1" applyProtection="1">
      <alignment horizontal="center" vertical="center" wrapText="1"/>
      <protection/>
    </xf>
    <xf numFmtId="164" fontId="8" fillId="0" borderId="0" xfId="0" applyFont="1" applyFill="1" applyBorder="1" applyAlignment="1" applyProtection="1">
      <alignment horizontal="left" vertical="center" wrapText="1" indent="1"/>
      <protection/>
    </xf>
    <xf numFmtId="165" fontId="9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0" xfId="0" applyFont="1" applyFill="1" applyAlignment="1" applyProtection="1">
      <alignment horizontal="center" vertical="center" wrapText="1"/>
      <protection/>
    </xf>
    <xf numFmtId="164" fontId="10" fillId="0" borderId="0" xfId="0" applyFont="1" applyFill="1" applyAlignment="1" applyProtection="1">
      <alignment vertical="center" wrapText="1"/>
      <protection/>
    </xf>
    <xf numFmtId="164" fontId="10" fillId="0" borderId="0" xfId="0" applyFont="1" applyFill="1" applyAlignment="1" applyProtection="1">
      <alignment horizontal="right" vertical="center" wrapText="1" indent="1"/>
      <protection/>
    </xf>
    <xf numFmtId="164" fontId="9" fillId="0" borderId="43" xfId="0" applyFont="1" applyFill="1" applyBorder="1" applyAlignment="1" applyProtection="1">
      <alignment horizontal="center" vertical="center" wrapText="1"/>
      <protection/>
    </xf>
    <xf numFmtId="164" fontId="8" fillId="0" borderId="46" xfId="0" applyFont="1" applyFill="1" applyBorder="1" applyAlignment="1" applyProtection="1">
      <alignment horizontal="center" vertical="center" wrapText="1"/>
      <protection/>
    </xf>
    <xf numFmtId="165" fontId="9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Font="1" applyFill="1" applyAlignment="1">
      <alignment vertical="center" wrapText="1"/>
    </xf>
    <xf numFmtId="166" fontId="10" fillId="0" borderId="19" xfId="22" applyNumberFormat="1" applyFont="1" applyFill="1" applyBorder="1" applyAlignment="1" applyProtection="1">
      <alignment horizontal="center" vertical="center" wrapText="1"/>
      <protection/>
    </xf>
    <xf numFmtId="166" fontId="10" fillId="0" borderId="23" xfId="22" applyNumberFormat="1" applyFont="1" applyFill="1" applyBorder="1" applyAlignment="1" applyProtection="1">
      <alignment horizontal="center" vertical="center" wrapText="1"/>
      <protection/>
    </xf>
    <xf numFmtId="166" fontId="10" fillId="0" borderId="24" xfId="22" applyNumberFormat="1" applyFont="1" applyFill="1" applyBorder="1" applyAlignment="1" applyProtection="1">
      <alignment horizontal="center" vertical="center" wrapText="1"/>
      <protection/>
    </xf>
    <xf numFmtId="169" fontId="0" fillId="0" borderId="0" xfId="0" applyNumberFormat="1" applyFill="1" applyAlignment="1">
      <alignment vertical="center" wrapText="1"/>
    </xf>
    <xf numFmtId="164" fontId="12" fillId="0" borderId="17" xfId="0" applyFont="1" applyBorder="1" applyAlignment="1" applyProtection="1">
      <alignment horizontal="center" vertical="center" wrapText="1"/>
      <protection/>
    </xf>
    <xf numFmtId="164" fontId="16" fillId="0" borderId="2" xfId="0" applyFont="1" applyFill="1" applyBorder="1" applyAlignment="1" applyProtection="1">
      <alignment horizontal="left" vertical="center"/>
      <protection/>
    </xf>
    <xf numFmtId="164" fontId="16" fillId="0" borderId="47" xfId="0" applyFont="1" applyFill="1" applyBorder="1" applyAlignment="1" applyProtection="1">
      <alignment vertical="center" wrapText="1"/>
      <protection/>
    </xf>
    <xf numFmtId="170" fontId="16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2" borderId="13" xfId="22" applyNumberFormat="1" applyFont="1" applyFill="1" applyBorder="1" applyAlignment="1" applyProtection="1">
      <alignment horizontal="right" vertical="center" wrapText="1" indent="1"/>
      <protection/>
    </xf>
    <xf numFmtId="165" fontId="10" fillId="2" borderId="16" xfId="22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Fill="1" applyAlignment="1" applyProtection="1">
      <alignment horizontal="left" vertical="center" wrapText="1"/>
      <protection/>
    </xf>
    <xf numFmtId="164" fontId="0" fillId="0" borderId="0" xfId="0" applyFill="1" applyAlignment="1" applyProtection="1">
      <alignment vertical="center" wrapText="1"/>
      <protection/>
    </xf>
    <xf numFmtId="164" fontId="23" fillId="0" borderId="0" xfId="0" applyFont="1" applyAlignment="1" applyProtection="1">
      <alignment horizontal="right" vertical="top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164" fontId="5" fillId="0" borderId="0" xfId="0" applyFont="1" applyFill="1" applyAlignment="1" applyProtection="1">
      <alignment vertical="center"/>
      <protection/>
    </xf>
    <xf numFmtId="164" fontId="8" fillId="0" borderId="42" xfId="0" applyFont="1" applyFill="1" applyBorder="1" applyAlignment="1" applyProtection="1">
      <alignment horizontal="center" vertical="center" wrapText="1"/>
      <protection/>
    </xf>
    <xf numFmtId="164" fontId="16" fillId="0" borderId="0" xfId="0" applyFont="1" applyFill="1" applyAlignment="1" applyProtection="1">
      <alignment vertical="center"/>
      <protection/>
    </xf>
    <xf numFmtId="164" fontId="8" fillId="0" borderId="7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Alignment="1" applyProtection="1">
      <alignment horizontal="center" vertical="center" wrapText="1"/>
      <protection/>
    </xf>
    <xf numFmtId="165" fontId="8" fillId="0" borderId="28" xfId="0" applyNumberFormat="1" applyFont="1" applyFill="1" applyBorder="1" applyAlignment="1" applyProtection="1">
      <alignment horizontal="center" vertical="center" wrapText="1"/>
      <protection/>
    </xf>
    <xf numFmtId="164" fontId="9" fillId="0" borderId="3" xfId="0" applyFont="1" applyFill="1" applyBorder="1" applyAlignment="1" applyProtection="1">
      <alignment horizontal="left" vertical="center" wrapText="1" indent="1"/>
      <protection/>
    </xf>
    <xf numFmtId="164" fontId="25" fillId="0" borderId="0" xfId="0" applyFont="1" applyFill="1" applyAlignment="1" applyProtection="1">
      <alignment vertical="center" wrapText="1"/>
      <protection/>
    </xf>
    <xf numFmtId="166" fontId="10" fillId="0" borderId="19" xfId="0" applyNumberFormat="1" applyFont="1" applyFill="1" applyBorder="1" applyAlignment="1" applyProtection="1">
      <alignment horizontal="center" vertical="center" wrapText="1"/>
      <protection/>
    </xf>
    <xf numFmtId="165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1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Alignment="1" applyProtection="1">
      <alignment vertical="center" wrapText="1"/>
      <protection/>
    </xf>
    <xf numFmtId="165" fontId="9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8" xfId="0" applyNumberFormat="1" applyFont="1" applyFill="1" applyBorder="1" applyAlignment="1" applyProtection="1">
      <alignment horizontal="center" vertical="center" wrapText="1"/>
      <protection/>
    </xf>
    <xf numFmtId="164" fontId="10" fillId="0" borderId="18" xfId="22" applyFont="1" applyFill="1" applyBorder="1" applyAlignment="1" applyProtection="1">
      <alignment horizontal="left" vertical="center" wrapText="1" indent="1"/>
      <protection/>
    </xf>
    <xf numFmtId="165" fontId="1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" xfId="0" applyFont="1" applyBorder="1" applyAlignment="1" applyProtection="1">
      <alignment horizontal="center" vertical="center" wrapText="1"/>
      <protection/>
    </xf>
    <xf numFmtId="164" fontId="26" fillId="0" borderId="47" xfId="0" applyFont="1" applyBorder="1" applyAlignment="1" applyProtection="1">
      <alignment horizontal="left" wrapText="1" indent="1"/>
      <protection/>
    </xf>
    <xf numFmtId="164" fontId="10" fillId="0" borderId="0" xfId="0" applyFont="1" applyFill="1" applyAlignment="1" applyProtection="1">
      <alignment horizontal="left" vertical="center" wrapText="1"/>
      <protection/>
    </xf>
    <xf numFmtId="164" fontId="15" fillId="0" borderId="0" xfId="0" applyFont="1" applyFill="1" applyAlignment="1" applyProtection="1">
      <alignment vertical="center" wrapText="1"/>
      <protection/>
    </xf>
    <xf numFmtId="164" fontId="8" fillId="0" borderId="3" xfId="0" applyFont="1" applyFill="1" applyBorder="1" applyAlignment="1" applyProtection="1">
      <alignment horizontal="left" vertical="center" wrapText="1" indent="1"/>
      <protection/>
    </xf>
    <xf numFmtId="164" fontId="0" fillId="0" borderId="0" xfId="0" applyFill="1" applyAlignment="1" applyProtection="1">
      <alignment horizontal="right" vertical="center" wrapText="1" inden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perhivatkozás" xfId="20"/>
    <cellStyle name="Már látott hiperhivatkozás" xfId="21"/>
    <cellStyle name="Normál_KVRENMUNKA" xfId="22"/>
    <cellStyle name="Normál_SEGEDLETE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M149"/>
  <sheetViews>
    <sheetView zoomScale="120" zoomScaleNormal="120" zoomScaleSheetLayoutView="100" workbookViewId="0" topLeftCell="A139">
      <selection activeCell="D72" sqref="D72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21.50390625" style="2" customWidth="1"/>
    <col min="5" max="5" width="9.00390625" style="3" customWidth="1"/>
    <col min="6" max="16384" width="9.375" style="3" customWidth="1"/>
  </cols>
  <sheetData>
    <row r="1" spans="1:4" ht="15.75" customHeight="1">
      <c r="A1" s="4" t="s">
        <v>0</v>
      </c>
      <c r="B1" s="4"/>
      <c r="C1" s="4"/>
      <c r="D1" s="4"/>
    </row>
    <row r="2" spans="1:4" ht="15.75" customHeight="1">
      <c r="A2" s="5"/>
      <c r="B2" s="5"/>
      <c r="C2"/>
      <c r="D2" s="6" t="s">
        <v>1</v>
      </c>
    </row>
    <row r="3" spans="1:4" ht="37.5" customHeight="1">
      <c r="A3" s="7" t="s">
        <v>2</v>
      </c>
      <c r="B3" s="8" t="s">
        <v>3</v>
      </c>
      <c r="C3" s="9" t="s">
        <v>4</v>
      </c>
      <c r="D3" s="9" t="s">
        <v>5</v>
      </c>
    </row>
    <row r="4" spans="1:4" s="13" customFormat="1" ht="12" customHeight="1">
      <c r="A4" s="10">
        <v>1</v>
      </c>
      <c r="B4" s="11">
        <v>2</v>
      </c>
      <c r="C4" s="12">
        <v>3</v>
      </c>
      <c r="D4" s="12">
        <v>4</v>
      </c>
    </row>
    <row r="5" spans="1:4" s="17" customFormat="1" ht="12" customHeight="1">
      <c r="A5" s="14" t="s">
        <v>6</v>
      </c>
      <c r="B5" s="15" t="s">
        <v>7</v>
      </c>
      <c r="C5" s="16">
        <f>+C6+C7+C8+C9+C10+C11</f>
        <v>44380</v>
      </c>
      <c r="D5" s="16">
        <f>+D6+D7+D8+D9+D10+D11</f>
        <v>48363</v>
      </c>
    </row>
    <row r="6" spans="1:4" s="17" customFormat="1" ht="12" customHeight="1">
      <c r="A6" s="18" t="s">
        <v>8</v>
      </c>
      <c r="B6" s="19" t="s">
        <v>9</v>
      </c>
      <c r="C6" s="20">
        <v>12650</v>
      </c>
      <c r="D6" s="20">
        <v>12679</v>
      </c>
    </row>
    <row r="7" spans="1:4" s="17" customFormat="1" ht="12" customHeight="1">
      <c r="A7" s="21" t="s">
        <v>10</v>
      </c>
      <c r="B7" s="22" t="s">
        <v>11</v>
      </c>
      <c r="C7" s="23">
        <v>21008</v>
      </c>
      <c r="D7" s="23">
        <v>20742</v>
      </c>
    </row>
    <row r="8" spans="1:4" s="17" customFormat="1" ht="12" customHeight="1">
      <c r="A8" s="21" t="s">
        <v>12</v>
      </c>
      <c r="B8" s="22" t="s">
        <v>13</v>
      </c>
      <c r="C8" s="23">
        <v>6465</v>
      </c>
      <c r="D8" s="23">
        <v>10174</v>
      </c>
    </row>
    <row r="9" spans="1:4" s="17" customFormat="1" ht="12" customHeight="1">
      <c r="A9" s="21" t="s">
        <v>14</v>
      </c>
      <c r="B9" s="22" t="s">
        <v>15</v>
      </c>
      <c r="C9" s="23"/>
      <c r="D9" s="23">
        <v>1200</v>
      </c>
    </row>
    <row r="10" spans="1:4" s="17" customFormat="1" ht="12" customHeight="1">
      <c r="A10" s="21" t="s">
        <v>16</v>
      </c>
      <c r="B10" s="22" t="s">
        <v>17</v>
      </c>
      <c r="C10" s="23"/>
      <c r="D10" s="23">
        <v>3058</v>
      </c>
    </row>
    <row r="11" spans="1:4" s="17" customFormat="1" ht="12" customHeight="1">
      <c r="A11" s="24" t="s">
        <v>18</v>
      </c>
      <c r="B11" s="25" t="s">
        <v>19</v>
      </c>
      <c r="C11" s="23">
        <v>4257</v>
      </c>
      <c r="D11" s="23">
        <v>510</v>
      </c>
    </row>
    <row r="12" spans="1:4" s="17" customFormat="1" ht="12" customHeight="1">
      <c r="A12" s="14" t="s">
        <v>20</v>
      </c>
      <c r="B12" s="26" t="s">
        <v>21</v>
      </c>
      <c r="C12" s="16">
        <f>+C13+C14+C15+C16+C17</f>
        <v>31066</v>
      </c>
      <c r="D12" s="16">
        <f>+D13+D14+D15+D16+D17</f>
        <v>146599</v>
      </c>
    </row>
    <row r="13" spans="1:4" s="17" customFormat="1" ht="12" customHeight="1">
      <c r="A13" s="18" t="s">
        <v>22</v>
      </c>
      <c r="B13" s="19" t="s">
        <v>23</v>
      </c>
      <c r="C13" s="20"/>
      <c r="D13" s="20"/>
    </row>
    <row r="14" spans="1:4" s="17" customFormat="1" ht="12" customHeight="1">
      <c r="A14" s="21" t="s">
        <v>24</v>
      </c>
      <c r="B14" s="22" t="s">
        <v>25</v>
      </c>
      <c r="C14" s="23"/>
      <c r="D14" s="23"/>
    </row>
    <row r="15" spans="1:4" s="17" customFormat="1" ht="12" customHeight="1">
      <c r="A15" s="21" t="s">
        <v>26</v>
      </c>
      <c r="B15" s="22" t="s">
        <v>27</v>
      </c>
      <c r="C15" s="23"/>
      <c r="D15" s="23"/>
    </row>
    <row r="16" spans="1:4" s="17" customFormat="1" ht="12" customHeight="1">
      <c r="A16" s="21" t="s">
        <v>28</v>
      </c>
      <c r="B16" s="22" t="s">
        <v>29</v>
      </c>
      <c r="C16" s="23"/>
      <c r="D16" s="23"/>
    </row>
    <row r="17" spans="1:4" s="17" customFormat="1" ht="12" customHeight="1">
      <c r="A17" s="21" t="s">
        <v>30</v>
      </c>
      <c r="B17" s="22" t="s">
        <v>31</v>
      </c>
      <c r="C17" s="23">
        <v>31066</v>
      </c>
      <c r="D17" s="23">
        <v>146599</v>
      </c>
    </row>
    <row r="18" spans="1:4" s="17" customFormat="1" ht="12" customHeight="1">
      <c r="A18" s="24" t="s">
        <v>32</v>
      </c>
      <c r="B18" s="25" t="s">
        <v>33</v>
      </c>
      <c r="C18" s="27"/>
      <c r="D18" s="27"/>
    </row>
    <row r="19" spans="1:4" s="17" customFormat="1" ht="12" customHeight="1">
      <c r="A19" s="14" t="s">
        <v>34</v>
      </c>
      <c r="B19" s="15" t="s">
        <v>35</v>
      </c>
      <c r="C19" s="16">
        <f>+C20+C21+C22+C23+C24</f>
        <v>0</v>
      </c>
      <c r="D19" s="16">
        <f>SUM(D20:D25)</f>
        <v>420</v>
      </c>
    </row>
    <row r="20" spans="1:4" s="17" customFormat="1" ht="12" customHeight="1">
      <c r="A20" s="18" t="s">
        <v>36</v>
      </c>
      <c r="B20" s="19" t="s">
        <v>37</v>
      </c>
      <c r="C20" s="20"/>
      <c r="D20" s="20"/>
    </row>
    <row r="21" spans="1:4" s="17" customFormat="1" ht="12" customHeight="1">
      <c r="A21" s="21" t="s">
        <v>38</v>
      </c>
      <c r="B21" s="22" t="s">
        <v>39</v>
      </c>
      <c r="C21" s="23"/>
      <c r="D21" s="23"/>
    </row>
    <row r="22" spans="1:4" s="17" customFormat="1" ht="12" customHeight="1">
      <c r="A22" s="21" t="s">
        <v>40</v>
      </c>
      <c r="B22" s="22" t="s">
        <v>41</v>
      </c>
      <c r="C22" s="23"/>
      <c r="D22" s="23"/>
    </row>
    <row r="23" spans="1:4" s="17" customFormat="1" ht="12" customHeight="1">
      <c r="A23" s="21" t="s">
        <v>42</v>
      </c>
      <c r="B23" s="22" t="s">
        <v>43</v>
      </c>
      <c r="C23" s="23"/>
      <c r="D23" s="23"/>
    </row>
    <row r="24" spans="1:4" s="17" customFormat="1" ht="12" customHeight="1">
      <c r="A24" s="21" t="s">
        <v>44</v>
      </c>
      <c r="B24" s="22" t="s">
        <v>45</v>
      </c>
      <c r="C24" s="23"/>
      <c r="D24" s="23">
        <v>420</v>
      </c>
    </row>
    <row r="25" spans="1:4" s="17" customFormat="1" ht="12" customHeight="1">
      <c r="A25" s="24" t="s">
        <v>46</v>
      </c>
      <c r="B25" s="25" t="s">
        <v>47</v>
      </c>
      <c r="C25" s="27"/>
      <c r="D25" s="27"/>
    </row>
    <row r="26" spans="1:4" s="17" customFormat="1" ht="12" customHeight="1">
      <c r="A26" s="14" t="s">
        <v>48</v>
      </c>
      <c r="B26" s="15" t="s">
        <v>49</v>
      </c>
      <c r="C26" s="16">
        <f>+C27+C30+C31+C32</f>
        <v>10000</v>
      </c>
      <c r="D26" s="16">
        <f>+D27+D30+D31+D32</f>
        <v>64510</v>
      </c>
    </row>
    <row r="27" spans="1:4" s="17" customFormat="1" ht="12" customHeight="1">
      <c r="A27" s="18" t="s">
        <v>50</v>
      </c>
      <c r="B27" s="19" t="s">
        <v>51</v>
      </c>
      <c r="C27" s="28">
        <v>8700</v>
      </c>
      <c r="D27" s="28">
        <v>63210</v>
      </c>
    </row>
    <row r="28" spans="1:4" s="17" customFormat="1" ht="12" customHeight="1">
      <c r="A28" s="21" t="s">
        <v>52</v>
      </c>
      <c r="B28" s="22" t="s">
        <v>53</v>
      </c>
      <c r="C28" s="23">
        <v>8700</v>
      </c>
      <c r="D28" s="23">
        <v>63210</v>
      </c>
    </row>
    <row r="29" spans="1:4" s="17" customFormat="1" ht="12" customHeight="1">
      <c r="A29" s="21" t="s">
        <v>54</v>
      </c>
      <c r="B29" s="22" t="s">
        <v>55</v>
      </c>
      <c r="C29" s="23"/>
      <c r="D29" s="23"/>
    </row>
    <row r="30" spans="1:4" s="17" customFormat="1" ht="12" customHeight="1">
      <c r="A30" s="21" t="s">
        <v>56</v>
      </c>
      <c r="B30" s="22" t="s">
        <v>57</v>
      </c>
      <c r="C30" s="23">
        <v>1100</v>
      </c>
      <c r="D30" s="23">
        <v>1100</v>
      </c>
    </row>
    <row r="31" spans="1:4" s="17" customFormat="1" ht="12" customHeight="1">
      <c r="A31" s="21" t="s">
        <v>58</v>
      </c>
      <c r="B31" s="22" t="s">
        <v>59</v>
      </c>
      <c r="C31" s="23"/>
      <c r="D31" s="23"/>
    </row>
    <row r="32" spans="1:4" s="17" customFormat="1" ht="12" customHeight="1">
      <c r="A32" s="24" t="s">
        <v>60</v>
      </c>
      <c r="B32" s="25" t="s">
        <v>61</v>
      </c>
      <c r="C32" s="27">
        <v>200</v>
      </c>
      <c r="D32" s="27">
        <v>200</v>
      </c>
    </row>
    <row r="33" spans="1:4" s="17" customFormat="1" ht="12" customHeight="1">
      <c r="A33" s="14" t="s">
        <v>62</v>
      </c>
      <c r="B33" s="15" t="s">
        <v>63</v>
      </c>
      <c r="C33" s="16">
        <f>SUM(C34:C43)</f>
        <v>9025</v>
      </c>
      <c r="D33" s="16">
        <f>SUM(D34:D43)</f>
        <v>54060</v>
      </c>
    </row>
    <row r="34" spans="1:4" s="17" customFormat="1" ht="12" customHeight="1">
      <c r="A34" s="18" t="s">
        <v>64</v>
      </c>
      <c r="B34" s="19" t="s">
        <v>65</v>
      </c>
      <c r="C34" s="20"/>
      <c r="D34" s="20">
        <v>25147</v>
      </c>
    </row>
    <row r="35" spans="1:4" s="17" customFormat="1" ht="12" customHeight="1">
      <c r="A35" s="21" t="s">
        <v>66</v>
      </c>
      <c r="B35" s="22" t="s">
        <v>67</v>
      </c>
      <c r="C35" s="23">
        <v>1566</v>
      </c>
      <c r="D35" s="23">
        <v>5155</v>
      </c>
    </row>
    <row r="36" spans="1:4" s="17" customFormat="1" ht="12" customHeight="1">
      <c r="A36" s="21" t="s">
        <v>68</v>
      </c>
      <c r="B36" s="22" t="s">
        <v>69</v>
      </c>
      <c r="C36" s="23"/>
      <c r="D36" s="23">
        <v>1566</v>
      </c>
    </row>
    <row r="37" spans="1:4" s="17" customFormat="1" ht="12" customHeight="1">
      <c r="A37" s="21" t="s">
        <v>70</v>
      </c>
      <c r="B37" s="22" t="s">
        <v>71</v>
      </c>
      <c r="C37" s="23"/>
      <c r="D37" s="23">
        <v>1880</v>
      </c>
    </row>
    <row r="38" spans="1:4" s="17" customFormat="1" ht="12" customHeight="1">
      <c r="A38" s="21" t="s">
        <v>72</v>
      </c>
      <c r="B38" s="22" t="s">
        <v>73</v>
      </c>
      <c r="C38" s="23">
        <v>4500</v>
      </c>
      <c r="D38" s="23">
        <v>6220</v>
      </c>
    </row>
    <row r="39" spans="1:4" s="17" customFormat="1" ht="12" customHeight="1">
      <c r="A39" s="21" t="s">
        <v>74</v>
      </c>
      <c r="B39" s="22" t="s">
        <v>75</v>
      </c>
      <c r="C39" s="23"/>
      <c r="D39" s="23">
        <v>3126</v>
      </c>
    </row>
    <row r="40" spans="1:4" s="17" customFormat="1" ht="12" customHeight="1">
      <c r="A40" s="21" t="s">
        <v>76</v>
      </c>
      <c r="B40" s="22" t="s">
        <v>77</v>
      </c>
      <c r="C40" s="23"/>
      <c r="D40" s="23">
        <v>10929</v>
      </c>
    </row>
    <row r="41" spans="1:4" s="17" customFormat="1" ht="12" customHeight="1">
      <c r="A41" s="21" t="s">
        <v>78</v>
      </c>
      <c r="B41" s="22" t="s">
        <v>79</v>
      </c>
      <c r="C41" s="23"/>
      <c r="D41" s="23">
        <v>37</v>
      </c>
    </row>
    <row r="42" spans="1:4" s="17" customFormat="1" ht="12" customHeight="1">
      <c r="A42" s="21" t="s">
        <v>80</v>
      </c>
      <c r="B42" s="22" t="s">
        <v>81</v>
      </c>
      <c r="C42" s="23"/>
      <c r="D42" s="23"/>
    </row>
    <row r="43" spans="1:4" s="17" customFormat="1" ht="12" customHeight="1">
      <c r="A43" s="24" t="s">
        <v>82</v>
      </c>
      <c r="B43" s="25" t="s">
        <v>83</v>
      </c>
      <c r="C43" s="27">
        <v>2959</v>
      </c>
      <c r="D43" s="27"/>
    </row>
    <row r="44" spans="1:4" s="17" customFormat="1" ht="12" customHeight="1">
      <c r="A44" s="14" t="s">
        <v>84</v>
      </c>
      <c r="B44" s="15" t="s">
        <v>85</v>
      </c>
      <c r="C44" s="16">
        <f>SUM(C45:C49)</f>
        <v>0</v>
      </c>
      <c r="D44" s="16">
        <f>SUM(D45:D49)</f>
        <v>200</v>
      </c>
    </row>
    <row r="45" spans="1:4" s="17" customFormat="1" ht="12" customHeight="1">
      <c r="A45" s="18" t="s">
        <v>86</v>
      </c>
      <c r="B45" s="19" t="s">
        <v>87</v>
      </c>
      <c r="C45" s="20"/>
      <c r="D45" s="20"/>
    </row>
    <row r="46" spans="1:4" s="17" customFormat="1" ht="12" customHeight="1">
      <c r="A46" s="21" t="s">
        <v>88</v>
      </c>
      <c r="B46" s="22" t="s">
        <v>89</v>
      </c>
      <c r="C46" s="23"/>
      <c r="D46" s="23"/>
    </row>
    <row r="47" spans="1:4" s="17" customFormat="1" ht="12" customHeight="1">
      <c r="A47" s="21" t="s">
        <v>90</v>
      </c>
      <c r="B47" s="22" t="s">
        <v>91</v>
      </c>
      <c r="C47" s="23"/>
      <c r="D47" s="23">
        <v>200</v>
      </c>
    </row>
    <row r="48" spans="1:4" s="17" customFormat="1" ht="12" customHeight="1">
      <c r="A48" s="21" t="s">
        <v>92</v>
      </c>
      <c r="B48" s="22" t="s">
        <v>93</v>
      </c>
      <c r="C48" s="23"/>
      <c r="D48" s="23"/>
    </row>
    <row r="49" spans="1:4" s="17" customFormat="1" ht="12" customHeight="1">
      <c r="A49" s="24" t="s">
        <v>94</v>
      </c>
      <c r="B49" s="25" t="s">
        <v>95</v>
      </c>
      <c r="C49" s="27"/>
      <c r="D49" s="27"/>
    </row>
    <row r="50" spans="1:4" s="17" customFormat="1" ht="12" customHeight="1">
      <c r="A50" s="14" t="s">
        <v>96</v>
      </c>
      <c r="B50" s="15" t="s">
        <v>97</v>
      </c>
      <c r="C50" s="16">
        <f>SUM(C51:C53)</f>
        <v>0</v>
      </c>
      <c r="D50" s="16">
        <f>SUM(D51:D53)</f>
        <v>3300</v>
      </c>
    </row>
    <row r="51" spans="1:4" s="17" customFormat="1" ht="12" customHeight="1">
      <c r="A51" s="18" t="s">
        <v>98</v>
      </c>
      <c r="B51" s="19" t="s">
        <v>99</v>
      </c>
      <c r="C51" s="20"/>
      <c r="D51" s="20"/>
    </row>
    <row r="52" spans="1:4" s="17" customFormat="1" ht="12" customHeight="1">
      <c r="A52" s="21" t="s">
        <v>100</v>
      </c>
      <c r="B52" s="22" t="s">
        <v>101</v>
      </c>
      <c r="C52" s="23"/>
      <c r="D52" s="23">
        <v>341</v>
      </c>
    </row>
    <row r="53" spans="1:4" s="17" customFormat="1" ht="12" customHeight="1">
      <c r="A53" s="21" t="s">
        <v>102</v>
      </c>
      <c r="B53" s="22" t="s">
        <v>103</v>
      </c>
      <c r="C53" s="23"/>
      <c r="D53" s="23">
        <v>2959</v>
      </c>
    </row>
    <row r="54" spans="1:4" s="17" customFormat="1" ht="12" customHeight="1">
      <c r="A54" s="24" t="s">
        <v>104</v>
      </c>
      <c r="B54" s="25" t="s">
        <v>105</v>
      </c>
      <c r="C54" s="27"/>
      <c r="D54" s="27"/>
    </row>
    <row r="55" spans="1:4" s="17" customFormat="1" ht="12" customHeight="1">
      <c r="A55" s="14" t="s">
        <v>106</v>
      </c>
      <c r="B55" s="26" t="s">
        <v>107</v>
      </c>
      <c r="C55" s="16">
        <f>SUM(C56:C58)</f>
        <v>0</v>
      </c>
      <c r="D55" s="16"/>
    </row>
    <row r="56" spans="1:4" s="17" customFormat="1" ht="12" customHeight="1">
      <c r="A56" s="18" t="s">
        <v>108</v>
      </c>
      <c r="B56" s="19" t="s">
        <v>109</v>
      </c>
      <c r="C56" s="23"/>
      <c r="D56" s="23"/>
    </row>
    <row r="57" spans="1:4" s="17" customFormat="1" ht="12" customHeight="1">
      <c r="A57" s="21" t="s">
        <v>110</v>
      </c>
      <c r="B57" s="22" t="s">
        <v>111</v>
      </c>
      <c r="C57" s="23"/>
      <c r="D57" s="23"/>
    </row>
    <row r="58" spans="1:4" s="17" customFormat="1" ht="12" customHeight="1">
      <c r="A58" s="21" t="s">
        <v>112</v>
      </c>
      <c r="B58" s="22" t="s">
        <v>113</v>
      </c>
      <c r="C58" s="23"/>
      <c r="D58" s="23"/>
    </row>
    <row r="59" spans="1:4" s="17" customFormat="1" ht="12" customHeight="1">
      <c r="A59" s="24" t="s">
        <v>114</v>
      </c>
      <c r="B59" s="25" t="s">
        <v>115</v>
      </c>
      <c r="C59" s="23"/>
      <c r="D59" s="23"/>
    </row>
    <row r="60" spans="1:4" s="17" customFormat="1" ht="12" customHeight="1">
      <c r="A60" s="14" t="s">
        <v>116</v>
      </c>
      <c r="B60" s="15" t="s">
        <v>117</v>
      </c>
      <c r="C60" s="16">
        <f>+C5+C12+C19+C26+C33+C44+C50+C55</f>
        <v>94471</v>
      </c>
      <c r="D60" s="16">
        <f>+D5+D12+D19+D26+D33+D44+D50+D55</f>
        <v>317452</v>
      </c>
    </row>
    <row r="61" spans="1:4" s="17" customFormat="1" ht="12" customHeight="1">
      <c r="A61" s="29" t="s">
        <v>118</v>
      </c>
      <c r="B61" s="26" t="s">
        <v>119</v>
      </c>
      <c r="C61" s="16">
        <f>SUM(C62:C64)</f>
        <v>7400</v>
      </c>
      <c r="D61" s="16">
        <f>SUM(D62:D64)</f>
        <v>7400</v>
      </c>
    </row>
    <row r="62" spans="1:4" s="17" customFormat="1" ht="12" customHeight="1">
      <c r="A62" s="18" t="s">
        <v>120</v>
      </c>
      <c r="B62" s="19" t="s">
        <v>121</v>
      </c>
      <c r="C62" s="23"/>
      <c r="D62" s="23"/>
    </row>
    <row r="63" spans="1:4" s="17" customFormat="1" ht="12" customHeight="1">
      <c r="A63" s="21" t="s">
        <v>122</v>
      </c>
      <c r="B63" s="22" t="s">
        <v>123</v>
      </c>
      <c r="C63" s="23">
        <v>7400</v>
      </c>
      <c r="D63" s="23">
        <v>7400</v>
      </c>
    </row>
    <row r="64" spans="1:4" s="17" customFormat="1" ht="12" customHeight="1">
      <c r="A64" s="24" t="s">
        <v>124</v>
      </c>
      <c r="B64" s="30" t="s">
        <v>125</v>
      </c>
      <c r="C64" s="23"/>
      <c r="D64" s="23"/>
    </row>
    <row r="65" spans="1:4" s="17" customFormat="1" ht="12" customHeight="1">
      <c r="A65" s="29" t="s">
        <v>126</v>
      </c>
      <c r="B65" s="26" t="s">
        <v>127</v>
      </c>
      <c r="C65" s="16">
        <f>SUM(C66:C69)</f>
        <v>0</v>
      </c>
      <c r="D65" s="16"/>
    </row>
    <row r="66" spans="1:4" s="17" customFormat="1" ht="12" customHeight="1">
      <c r="A66" s="18" t="s">
        <v>128</v>
      </c>
      <c r="B66" s="19" t="s">
        <v>129</v>
      </c>
      <c r="C66" s="23"/>
      <c r="D66" s="23"/>
    </row>
    <row r="67" spans="1:4" s="17" customFormat="1" ht="12" customHeight="1">
      <c r="A67" s="21" t="s">
        <v>130</v>
      </c>
      <c r="B67" s="22" t="s">
        <v>131</v>
      </c>
      <c r="C67" s="23"/>
      <c r="D67" s="23"/>
    </row>
    <row r="68" spans="1:4" s="17" customFormat="1" ht="12" customHeight="1">
      <c r="A68" s="21" t="s">
        <v>132</v>
      </c>
      <c r="B68" s="22" t="s">
        <v>133</v>
      </c>
      <c r="C68" s="23"/>
      <c r="D68" s="23"/>
    </row>
    <row r="69" spans="1:4" s="17" customFormat="1" ht="12" customHeight="1">
      <c r="A69" s="24" t="s">
        <v>134</v>
      </c>
      <c r="B69" s="25" t="s">
        <v>135</v>
      </c>
      <c r="C69" s="23"/>
      <c r="D69" s="23"/>
    </row>
    <row r="70" spans="1:4" s="17" customFormat="1" ht="12" customHeight="1">
      <c r="A70" s="29" t="s">
        <v>136</v>
      </c>
      <c r="B70" s="26" t="s">
        <v>137</v>
      </c>
      <c r="C70" s="16">
        <f>SUM(C71:C72)</f>
        <v>0</v>
      </c>
      <c r="D70" s="16">
        <f>SUM(D71:D72)</f>
        <v>82358</v>
      </c>
    </row>
    <row r="71" spans="1:4" s="17" customFormat="1" ht="12" customHeight="1">
      <c r="A71" s="18" t="s">
        <v>138</v>
      </c>
      <c r="B71" s="19" t="s">
        <v>139</v>
      </c>
      <c r="C71" s="23"/>
      <c r="D71" s="23">
        <v>82358</v>
      </c>
    </row>
    <row r="72" spans="1:4" s="17" customFormat="1" ht="12" customHeight="1">
      <c r="A72" s="24" t="s">
        <v>140</v>
      </c>
      <c r="B72" s="25" t="s">
        <v>141</v>
      </c>
      <c r="C72" s="23"/>
      <c r="D72" s="23"/>
    </row>
    <row r="73" spans="1:4" s="17" customFormat="1" ht="12" customHeight="1">
      <c r="A73" s="29" t="s">
        <v>142</v>
      </c>
      <c r="B73" s="26" t="s">
        <v>143</v>
      </c>
      <c r="C73" s="16">
        <f>SUM(C74:C76)</f>
        <v>0</v>
      </c>
      <c r="D73" s="16">
        <f>SUM(D74:D76)</f>
        <v>980</v>
      </c>
    </row>
    <row r="74" spans="1:4" s="17" customFormat="1" ht="12" customHeight="1">
      <c r="A74" s="18" t="s">
        <v>144</v>
      </c>
      <c r="B74" s="19" t="s">
        <v>145</v>
      </c>
      <c r="C74" s="23"/>
      <c r="D74" s="23">
        <v>980</v>
      </c>
    </row>
    <row r="75" spans="1:4" s="17" customFormat="1" ht="12" customHeight="1">
      <c r="A75" s="21" t="s">
        <v>146</v>
      </c>
      <c r="B75" s="22" t="s">
        <v>147</v>
      </c>
      <c r="C75" s="23"/>
      <c r="D75" s="23"/>
    </row>
    <row r="76" spans="1:4" s="17" customFormat="1" ht="12" customHeight="1">
      <c r="A76" s="24" t="s">
        <v>148</v>
      </c>
      <c r="B76" s="25" t="s">
        <v>149</v>
      </c>
      <c r="C76" s="23"/>
      <c r="D76" s="23"/>
    </row>
    <row r="77" spans="1:4" s="17" customFormat="1" ht="12" customHeight="1">
      <c r="A77" s="29" t="s">
        <v>150</v>
      </c>
      <c r="B77" s="26" t="s">
        <v>151</v>
      </c>
      <c r="C77" s="16">
        <f>SUM(C78:C81)</f>
        <v>0</v>
      </c>
      <c r="D77" s="16"/>
    </row>
    <row r="78" spans="1:4" s="17" customFormat="1" ht="12" customHeight="1">
      <c r="A78" s="31" t="s">
        <v>152</v>
      </c>
      <c r="B78" s="19" t="s">
        <v>153</v>
      </c>
      <c r="C78" s="23"/>
      <c r="D78" s="23"/>
    </row>
    <row r="79" spans="1:4" s="17" customFormat="1" ht="12" customHeight="1">
      <c r="A79" s="32" t="s">
        <v>154</v>
      </c>
      <c r="B79" s="22" t="s">
        <v>155</v>
      </c>
      <c r="C79" s="23"/>
      <c r="D79" s="23"/>
    </row>
    <row r="80" spans="1:4" s="17" customFormat="1" ht="12" customHeight="1">
      <c r="A80" s="32" t="s">
        <v>156</v>
      </c>
      <c r="B80" s="22" t="s">
        <v>157</v>
      </c>
      <c r="C80" s="23"/>
      <c r="D80" s="23"/>
    </row>
    <row r="81" spans="1:4" s="17" customFormat="1" ht="12" customHeight="1">
      <c r="A81" s="33" t="s">
        <v>158</v>
      </c>
      <c r="B81" s="25" t="s">
        <v>159</v>
      </c>
      <c r="C81" s="23"/>
      <c r="D81" s="23"/>
    </row>
    <row r="82" spans="1:4" s="17" customFormat="1" ht="13.5" customHeight="1">
      <c r="A82" s="29" t="s">
        <v>160</v>
      </c>
      <c r="B82" s="26" t="s">
        <v>161</v>
      </c>
      <c r="C82" s="34"/>
      <c r="D82" s="34"/>
    </row>
    <row r="83" spans="1:4" s="17" customFormat="1" ht="15.75" customHeight="1">
      <c r="A83" s="29" t="s">
        <v>162</v>
      </c>
      <c r="B83" s="35" t="s">
        <v>163</v>
      </c>
      <c r="C83" s="16">
        <f>+C61+C65+C70+C73+C77+C82</f>
        <v>7400</v>
      </c>
      <c r="D83" s="16">
        <f>+D61+D65+D70+D73+D77+D82</f>
        <v>90738</v>
      </c>
    </row>
    <row r="84" spans="1:4" s="17" customFormat="1" ht="16.5" customHeight="1">
      <c r="A84" s="36" t="s">
        <v>164</v>
      </c>
      <c r="B84" s="37" t="s">
        <v>165</v>
      </c>
      <c r="C84" s="16">
        <f>+C60+C83</f>
        <v>101871</v>
      </c>
      <c r="D84" s="16">
        <f>+D60+D83</f>
        <v>408190</v>
      </c>
    </row>
    <row r="85" spans="1:4" s="17" customFormat="1" ht="83.25" customHeight="1">
      <c r="A85" s="38"/>
      <c r="B85" s="39"/>
      <c r="C85" s="40"/>
      <c r="D85" s="40"/>
    </row>
    <row r="86" spans="1:4" ht="16.5" customHeight="1">
      <c r="A86" s="4" t="s">
        <v>166</v>
      </c>
      <c r="B86" s="4"/>
      <c r="C86" s="4"/>
      <c r="D86" s="4"/>
    </row>
    <row r="87" spans="1:4" s="43" customFormat="1" ht="16.5" customHeight="1">
      <c r="A87" s="41" t="s">
        <v>167</v>
      </c>
      <c r="B87" s="41"/>
      <c r="C87" s="42" t="s">
        <v>1</v>
      </c>
      <c r="D87" s="42"/>
    </row>
    <row r="88" spans="1:4" ht="37.5" customHeight="1">
      <c r="A88" s="7" t="s">
        <v>2</v>
      </c>
      <c r="B88" s="8" t="s">
        <v>168</v>
      </c>
      <c r="C88" s="9" t="s">
        <v>169</v>
      </c>
      <c r="D88" s="9"/>
    </row>
    <row r="89" spans="1:4" s="13" customFormat="1" ht="12" customHeight="1">
      <c r="A89" s="44">
        <v>1</v>
      </c>
      <c r="B89" s="45">
        <v>2</v>
      </c>
      <c r="C89" s="46">
        <v>3</v>
      </c>
      <c r="D89" s="46"/>
    </row>
    <row r="90" spans="1:4" ht="12" customHeight="1">
      <c r="A90" s="47" t="s">
        <v>6</v>
      </c>
      <c r="B90" s="48" t="s">
        <v>170</v>
      </c>
      <c r="C90" s="49">
        <f>SUM(C91:C95)</f>
        <v>94471</v>
      </c>
      <c r="D90" s="49">
        <f>SUM(D91:D95)</f>
        <v>377115</v>
      </c>
    </row>
    <row r="91" spans="1:10" ht="12" customHeight="1">
      <c r="A91" s="50" t="s">
        <v>8</v>
      </c>
      <c r="B91" s="51" t="s">
        <v>171</v>
      </c>
      <c r="C91" s="52">
        <f aca="true" t="shared" si="0" ref="C91:C92">SUM(E91:K91)</f>
        <v>55549</v>
      </c>
      <c r="D91" s="52">
        <v>112220</v>
      </c>
      <c r="E91" s="17">
        <v>1665</v>
      </c>
      <c r="F91" s="17">
        <v>85</v>
      </c>
      <c r="G91" s="17">
        <v>7491</v>
      </c>
      <c r="H91" s="17">
        <v>15721</v>
      </c>
      <c r="I91" s="17">
        <v>3216</v>
      </c>
      <c r="J91" s="3">
        <v>27371</v>
      </c>
    </row>
    <row r="92" spans="1:10" ht="12" customHeight="1">
      <c r="A92" s="21" t="s">
        <v>10</v>
      </c>
      <c r="B92" s="53" t="s">
        <v>172</v>
      </c>
      <c r="C92" s="23">
        <f t="shared" si="0"/>
        <v>11072</v>
      </c>
      <c r="D92" s="23">
        <v>19172</v>
      </c>
      <c r="E92" s="17">
        <v>455</v>
      </c>
      <c r="F92" s="17">
        <v>23</v>
      </c>
      <c r="G92" s="17">
        <v>1725</v>
      </c>
      <c r="H92" s="17">
        <v>4281</v>
      </c>
      <c r="I92" s="17">
        <v>893</v>
      </c>
      <c r="J92" s="3">
        <v>3695</v>
      </c>
    </row>
    <row r="93" spans="1:13" ht="12" customHeight="1">
      <c r="A93" s="21" t="s">
        <v>12</v>
      </c>
      <c r="B93" s="53" t="s">
        <v>173</v>
      </c>
      <c r="C93" s="27">
        <f>SUM(E93:M93)</f>
        <v>16710</v>
      </c>
      <c r="D93" s="27">
        <v>105958</v>
      </c>
      <c r="E93" s="17">
        <v>2179</v>
      </c>
      <c r="F93" s="17">
        <v>431</v>
      </c>
      <c r="G93" s="17">
        <v>1171</v>
      </c>
      <c r="H93" s="17">
        <v>1102</v>
      </c>
      <c r="I93" s="17">
        <v>2976</v>
      </c>
      <c r="J93" s="3">
        <v>5570</v>
      </c>
      <c r="K93" s="3">
        <v>1006</v>
      </c>
      <c r="L93" s="3">
        <v>4826</v>
      </c>
      <c r="M93" s="3">
        <v>-2551</v>
      </c>
    </row>
    <row r="94" spans="1:4" ht="12" customHeight="1">
      <c r="A94" s="21" t="s">
        <v>14</v>
      </c>
      <c r="B94" s="54" t="s">
        <v>174</v>
      </c>
      <c r="C94" s="27">
        <v>6465</v>
      </c>
      <c r="D94" s="27">
        <v>7523</v>
      </c>
    </row>
    <row r="95" spans="1:4" ht="12" customHeight="1">
      <c r="A95" s="21" t="s">
        <v>175</v>
      </c>
      <c r="B95" s="55" t="s">
        <v>176</v>
      </c>
      <c r="C95" s="27">
        <v>4675</v>
      </c>
      <c r="D95" s="27">
        <v>132242</v>
      </c>
    </row>
    <row r="96" spans="1:4" ht="12" customHeight="1">
      <c r="A96" s="21" t="s">
        <v>18</v>
      </c>
      <c r="B96" s="53" t="s">
        <v>177</v>
      </c>
      <c r="C96" s="27"/>
      <c r="D96" s="27"/>
    </row>
    <row r="97" spans="1:4" ht="12" customHeight="1">
      <c r="A97" s="21" t="s">
        <v>178</v>
      </c>
      <c r="B97" s="56" t="s">
        <v>179</v>
      </c>
      <c r="C97" s="27"/>
      <c r="D97" s="27"/>
    </row>
    <row r="98" spans="1:4" ht="12" customHeight="1">
      <c r="A98" s="21" t="s">
        <v>180</v>
      </c>
      <c r="B98" s="57" t="s">
        <v>181</v>
      </c>
      <c r="C98" s="27"/>
      <c r="D98" s="27"/>
    </row>
    <row r="99" spans="1:4" ht="12" customHeight="1">
      <c r="A99" s="21" t="s">
        <v>182</v>
      </c>
      <c r="B99" s="57" t="s">
        <v>183</v>
      </c>
      <c r="C99" s="27"/>
      <c r="D99" s="27"/>
    </row>
    <row r="100" spans="1:4" ht="12" customHeight="1">
      <c r="A100" s="21" t="s">
        <v>184</v>
      </c>
      <c r="B100" s="56" t="s">
        <v>185</v>
      </c>
      <c r="C100" s="27"/>
      <c r="D100" s="27"/>
    </row>
    <row r="101" spans="1:4" ht="12" customHeight="1">
      <c r="A101" s="21" t="s">
        <v>186</v>
      </c>
      <c r="B101" s="56" t="s">
        <v>187</v>
      </c>
      <c r="C101" s="27"/>
      <c r="D101" s="27"/>
    </row>
    <row r="102" spans="1:4" ht="12" customHeight="1">
      <c r="A102" s="21" t="s">
        <v>188</v>
      </c>
      <c r="B102" s="57" t="s">
        <v>189</v>
      </c>
      <c r="C102" s="27"/>
      <c r="D102" s="27"/>
    </row>
    <row r="103" spans="1:4" ht="12" customHeight="1">
      <c r="A103" s="58" t="s">
        <v>190</v>
      </c>
      <c r="B103" s="59" t="s">
        <v>191</v>
      </c>
      <c r="C103" s="27"/>
      <c r="D103" s="27"/>
    </row>
    <row r="104" spans="1:4" ht="12" customHeight="1">
      <c r="A104" s="21" t="s">
        <v>192</v>
      </c>
      <c r="B104" s="59" t="s">
        <v>193</v>
      </c>
      <c r="C104" s="27"/>
      <c r="D104" s="27"/>
    </row>
    <row r="105" spans="1:4" ht="12" customHeight="1">
      <c r="A105" s="60" t="s">
        <v>194</v>
      </c>
      <c r="B105" s="61" t="s">
        <v>195</v>
      </c>
      <c r="C105" s="62">
        <v>4675</v>
      </c>
      <c r="D105" s="62">
        <v>4775</v>
      </c>
    </row>
    <row r="106" spans="1:4" ht="12" customHeight="1">
      <c r="A106" s="14" t="s">
        <v>20</v>
      </c>
      <c r="B106" s="63" t="s">
        <v>196</v>
      </c>
      <c r="C106" s="16">
        <f>+C107+C109+C111</f>
        <v>0</v>
      </c>
      <c r="D106" s="16">
        <f>+D107+D109+D111</f>
        <v>22803</v>
      </c>
    </row>
    <row r="107" spans="1:4" ht="12" customHeight="1">
      <c r="A107" s="18" t="s">
        <v>22</v>
      </c>
      <c r="B107" s="53" t="s">
        <v>197</v>
      </c>
      <c r="C107" s="20"/>
      <c r="D107" s="20">
        <v>22803</v>
      </c>
    </row>
    <row r="108" spans="1:4" ht="12" customHeight="1">
      <c r="A108" s="18" t="s">
        <v>24</v>
      </c>
      <c r="B108" s="64" t="s">
        <v>198</v>
      </c>
      <c r="C108" s="20"/>
      <c r="D108" s="20"/>
    </row>
    <row r="109" spans="1:4" ht="12" customHeight="1">
      <c r="A109" s="18" t="s">
        <v>26</v>
      </c>
      <c r="B109" s="64" t="s">
        <v>199</v>
      </c>
      <c r="C109" s="23"/>
      <c r="D109" s="23"/>
    </row>
    <row r="110" spans="1:4" ht="12" customHeight="1">
      <c r="A110" s="18" t="s">
        <v>28</v>
      </c>
      <c r="B110" s="64" t="s">
        <v>200</v>
      </c>
      <c r="C110" s="65"/>
      <c r="D110" s="65"/>
    </row>
    <row r="111" spans="1:4" ht="12" customHeight="1">
      <c r="A111" s="18" t="s">
        <v>30</v>
      </c>
      <c r="B111" s="66" t="s">
        <v>201</v>
      </c>
      <c r="C111" s="65"/>
      <c r="D111" s="65"/>
    </row>
    <row r="112" spans="1:4" ht="12" customHeight="1">
      <c r="A112" s="18" t="s">
        <v>32</v>
      </c>
      <c r="B112" s="67" t="s">
        <v>202</v>
      </c>
      <c r="C112" s="65"/>
      <c r="D112" s="65"/>
    </row>
    <row r="113" spans="1:4" ht="12" customHeight="1">
      <c r="A113" s="18" t="s">
        <v>203</v>
      </c>
      <c r="B113" s="68" t="s">
        <v>204</v>
      </c>
      <c r="C113" s="65"/>
      <c r="D113" s="65"/>
    </row>
    <row r="114" spans="1:4" ht="16.5">
      <c r="A114" s="18" t="s">
        <v>205</v>
      </c>
      <c r="B114" s="57" t="s">
        <v>183</v>
      </c>
      <c r="C114" s="65"/>
      <c r="D114" s="65"/>
    </row>
    <row r="115" spans="1:4" ht="12" customHeight="1">
      <c r="A115" s="18" t="s">
        <v>206</v>
      </c>
      <c r="B115" s="57" t="s">
        <v>207</v>
      </c>
      <c r="C115" s="65"/>
      <c r="D115" s="65"/>
    </row>
    <row r="116" spans="1:4" ht="12" customHeight="1">
      <c r="A116" s="18" t="s">
        <v>208</v>
      </c>
      <c r="B116" s="57" t="s">
        <v>209</v>
      </c>
      <c r="C116" s="65"/>
      <c r="D116" s="65"/>
    </row>
    <row r="117" spans="1:4" ht="12" customHeight="1">
      <c r="A117" s="18" t="s">
        <v>210</v>
      </c>
      <c r="B117" s="57" t="s">
        <v>189</v>
      </c>
      <c r="C117" s="65"/>
      <c r="D117" s="65"/>
    </row>
    <row r="118" spans="1:4" ht="12" customHeight="1">
      <c r="A118" s="18" t="s">
        <v>211</v>
      </c>
      <c r="B118" s="57" t="s">
        <v>212</v>
      </c>
      <c r="C118" s="65"/>
      <c r="D118" s="65"/>
    </row>
    <row r="119" spans="1:4" ht="16.5">
      <c r="A119" s="58" t="s">
        <v>213</v>
      </c>
      <c r="B119" s="57" t="s">
        <v>214</v>
      </c>
      <c r="C119" s="69"/>
      <c r="D119" s="69"/>
    </row>
    <row r="120" spans="1:4" ht="12" customHeight="1">
      <c r="A120" s="14" t="s">
        <v>34</v>
      </c>
      <c r="B120" s="15" t="s">
        <v>215</v>
      </c>
      <c r="C120" s="16">
        <f>+C121+C122</f>
        <v>0</v>
      </c>
      <c r="D120" s="16"/>
    </row>
    <row r="121" spans="1:4" ht="12" customHeight="1">
      <c r="A121" s="18" t="s">
        <v>36</v>
      </c>
      <c r="B121" s="70" t="s">
        <v>216</v>
      </c>
      <c r="C121" s="20"/>
      <c r="D121" s="20"/>
    </row>
    <row r="122" spans="1:4" ht="12" customHeight="1">
      <c r="A122" s="24" t="s">
        <v>38</v>
      </c>
      <c r="B122" s="64" t="s">
        <v>217</v>
      </c>
      <c r="C122" s="27"/>
      <c r="D122" s="27"/>
    </row>
    <row r="123" spans="1:4" ht="12" customHeight="1">
      <c r="A123" s="14" t="s">
        <v>218</v>
      </c>
      <c r="B123" s="15" t="s">
        <v>219</v>
      </c>
      <c r="C123" s="16">
        <f>+C90+C106+C120</f>
        <v>94471</v>
      </c>
      <c r="D123" s="16">
        <f>+D90+D106+D120</f>
        <v>399918</v>
      </c>
    </row>
    <row r="124" spans="1:4" ht="12" customHeight="1">
      <c r="A124" s="14" t="s">
        <v>62</v>
      </c>
      <c r="B124" s="15" t="s">
        <v>220</v>
      </c>
      <c r="C124" s="16">
        <f>+C125+C126+C127</f>
        <v>7400</v>
      </c>
      <c r="D124" s="16">
        <f>+D125+D126+D127</f>
        <v>7400</v>
      </c>
    </row>
    <row r="125" spans="1:4" ht="12" customHeight="1">
      <c r="A125" s="18" t="s">
        <v>64</v>
      </c>
      <c r="B125" s="70" t="s">
        <v>221</v>
      </c>
      <c r="C125" s="65"/>
      <c r="D125" s="65"/>
    </row>
    <row r="126" spans="1:4" ht="12" customHeight="1">
      <c r="A126" s="18" t="s">
        <v>66</v>
      </c>
      <c r="B126" s="70" t="s">
        <v>222</v>
      </c>
      <c r="C126" s="65">
        <v>7400</v>
      </c>
      <c r="D126" s="65">
        <v>7400</v>
      </c>
    </row>
    <row r="127" spans="1:4" ht="12" customHeight="1">
      <c r="A127" s="58" t="s">
        <v>68</v>
      </c>
      <c r="B127" s="71" t="s">
        <v>223</v>
      </c>
      <c r="C127" s="65"/>
      <c r="D127" s="65"/>
    </row>
    <row r="128" spans="1:4" ht="12" customHeight="1">
      <c r="A128" s="14" t="s">
        <v>84</v>
      </c>
      <c r="B128" s="15" t="s">
        <v>224</v>
      </c>
      <c r="C128" s="16">
        <f>+C129+C130+C131+C132</f>
        <v>0</v>
      </c>
      <c r="D128" s="16"/>
    </row>
    <row r="129" spans="1:4" ht="12" customHeight="1">
      <c r="A129" s="18" t="s">
        <v>86</v>
      </c>
      <c r="B129" s="70" t="s">
        <v>225</v>
      </c>
      <c r="C129" s="65"/>
      <c r="D129" s="65"/>
    </row>
    <row r="130" spans="1:4" ht="12" customHeight="1">
      <c r="A130" s="18" t="s">
        <v>88</v>
      </c>
      <c r="B130" s="70" t="s">
        <v>226</v>
      </c>
      <c r="C130" s="65"/>
      <c r="D130" s="65"/>
    </row>
    <row r="131" spans="1:4" ht="12" customHeight="1">
      <c r="A131" s="18" t="s">
        <v>90</v>
      </c>
      <c r="B131" s="70" t="s">
        <v>227</v>
      </c>
      <c r="C131" s="65"/>
      <c r="D131" s="65"/>
    </row>
    <row r="132" spans="1:4" ht="12" customHeight="1">
      <c r="A132" s="58" t="s">
        <v>92</v>
      </c>
      <c r="B132" s="71" t="s">
        <v>228</v>
      </c>
      <c r="C132" s="65"/>
      <c r="D132" s="65"/>
    </row>
    <row r="133" spans="1:4" ht="12" customHeight="1">
      <c r="A133" s="14" t="s">
        <v>229</v>
      </c>
      <c r="B133" s="15" t="s">
        <v>230</v>
      </c>
      <c r="C133" s="16">
        <f>+C134+C135+C136+C137</f>
        <v>0</v>
      </c>
      <c r="D133" s="16">
        <f>+D134+D135+D136+D137</f>
        <v>872</v>
      </c>
    </row>
    <row r="134" spans="1:4" ht="12" customHeight="1">
      <c r="A134" s="18" t="s">
        <v>98</v>
      </c>
      <c r="B134" s="70" t="s">
        <v>231</v>
      </c>
      <c r="C134" s="65"/>
      <c r="D134" s="65"/>
    </row>
    <row r="135" spans="1:4" ht="12" customHeight="1">
      <c r="A135" s="18" t="s">
        <v>100</v>
      </c>
      <c r="B135" s="70" t="s">
        <v>232</v>
      </c>
      <c r="C135" s="65"/>
      <c r="D135" s="65">
        <v>872</v>
      </c>
    </row>
    <row r="136" spans="1:4" ht="12" customHeight="1">
      <c r="A136" s="18" t="s">
        <v>102</v>
      </c>
      <c r="B136" s="70" t="s">
        <v>233</v>
      </c>
      <c r="C136" s="65"/>
      <c r="D136" s="65"/>
    </row>
    <row r="137" spans="1:4" ht="12" customHeight="1">
      <c r="A137" s="58" t="s">
        <v>104</v>
      </c>
      <c r="B137" s="71" t="s">
        <v>234</v>
      </c>
      <c r="C137" s="65"/>
      <c r="D137" s="65"/>
    </row>
    <row r="138" spans="1:4" ht="12" customHeight="1">
      <c r="A138" s="14" t="s">
        <v>106</v>
      </c>
      <c r="B138" s="15" t="s">
        <v>235</v>
      </c>
      <c r="C138" s="72">
        <f>+C139+C140+C141+C142</f>
        <v>0</v>
      </c>
      <c r="D138" s="72"/>
    </row>
    <row r="139" spans="1:4" ht="12" customHeight="1">
      <c r="A139" s="18" t="s">
        <v>108</v>
      </c>
      <c r="B139" s="70" t="s">
        <v>236</v>
      </c>
      <c r="C139" s="65"/>
      <c r="D139" s="65"/>
    </row>
    <row r="140" spans="1:4" ht="12" customHeight="1">
      <c r="A140" s="18" t="s">
        <v>110</v>
      </c>
      <c r="B140" s="70" t="s">
        <v>237</v>
      </c>
      <c r="C140" s="65"/>
      <c r="D140" s="65"/>
    </row>
    <row r="141" spans="1:4" ht="12" customHeight="1">
      <c r="A141" s="18" t="s">
        <v>112</v>
      </c>
      <c r="B141" s="70" t="s">
        <v>238</v>
      </c>
      <c r="C141" s="65"/>
      <c r="D141" s="65"/>
    </row>
    <row r="142" spans="1:4" ht="12" customHeight="1">
      <c r="A142" s="18" t="s">
        <v>114</v>
      </c>
      <c r="B142" s="70" t="s">
        <v>239</v>
      </c>
      <c r="C142" s="65"/>
      <c r="D142" s="65"/>
    </row>
    <row r="143" spans="1:10" ht="15" customHeight="1">
      <c r="A143" s="14" t="s">
        <v>116</v>
      </c>
      <c r="B143" s="15" t="s">
        <v>240</v>
      </c>
      <c r="C143" s="73">
        <f>+C124+C128+C133+C138</f>
        <v>7400</v>
      </c>
      <c r="D143" s="73">
        <f>+D124+D128+D133+D138</f>
        <v>8272</v>
      </c>
      <c r="G143" s="74"/>
      <c r="H143" s="75"/>
      <c r="I143" s="75"/>
      <c r="J143" s="75"/>
    </row>
    <row r="144" spans="1:4" s="17" customFormat="1" ht="12.75" customHeight="1">
      <c r="A144" s="76" t="s">
        <v>241</v>
      </c>
      <c r="B144" s="77" t="s">
        <v>242</v>
      </c>
      <c r="C144" s="73">
        <f>+C123+C143</f>
        <v>101871</v>
      </c>
      <c r="D144" s="73">
        <f>+D123+D143</f>
        <v>408190</v>
      </c>
    </row>
    <row r="145" ht="7.5" customHeight="1"/>
    <row r="146" spans="1:4" ht="16.5">
      <c r="A146" s="78" t="s">
        <v>243</v>
      </c>
      <c r="B146" s="78"/>
      <c r="C146" s="78"/>
      <c r="D146" s="78"/>
    </row>
    <row r="147" spans="1:4" ht="15" customHeight="1">
      <c r="A147" s="5" t="s">
        <v>244</v>
      </c>
      <c r="B147" s="5"/>
      <c r="C147" s="6" t="s">
        <v>1</v>
      </c>
      <c r="D147" s="6"/>
    </row>
    <row r="148" spans="1:5" ht="13.5" customHeight="1">
      <c r="A148" s="14">
        <v>1</v>
      </c>
      <c r="B148" s="63" t="s">
        <v>245</v>
      </c>
      <c r="C148" s="16">
        <f>+C60-C123</f>
        <v>0</v>
      </c>
      <c r="D148" s="16"/>
      <c r="E148" s="79"/>
    </row>
    <row r="149" spans="1:4" ht="27.75" customHeight="1">
      <c r="A149" s="14" t="s">
        <v>20</v>
      </c>
      <c r="B149" s="63" t="s">
        <v>246</v>
      </c>
      <c r="C149" s="16">
        <f>+C83-C143</f>
        <v>0</v>
      </c>
      <c r="D149" s="16"/>
    </row>
  </sheetData>
  <sheetProtection selectLockedCells="1" selectUnlockedCell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5" right="0.7875" top="1.44375" bottom="0.8659722222222223" header="0.7875" footer="0.5118055555555555"/>
  <pageSetup horizontalDpi="300" verticalDpi="300" orientation="portrait" paperSize="9" scale="60"/>
  <headerFooter alignWithMargins="0">
    <oddHeader>&amp;C&amp;"Times New Roman CE,Félkövér"&amp;12Szabadhídvég Község Önkormányzat
2015. ÉVI KÖLTSÉGVETÉSÉNEK ÖSSZEVONT MÉRLEGE&amp;R&amp;"Times New Roman CE,Félkövér dőlt"&amp;11 1. melléklet a ..../2015. (......) önkormányzati rendelethez</oddHeader>
  </headerFooter>
  <rowBreaks count="1" manualBreakCount="1"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31"/>
  <sheetViews>
    <sheetView zoomScale="115" zoomScaleNormal="115" zoomScaleSheetLayoutView="100" workbookViewId="0" topLeftCell="B34">
      <selection activeCell="E11" sqref="E11"/>
    </sheetView>
  </sheetViews>
  <sheetFormatPr defaultColWidth="9.00390625" defaultRowHeight="12.75"/>
  <cols>
    <col min="1" max="1" width="6.875" style="80" customWidth="1"/>
    <col min="2" max="2" width="55.125" style="81" customWidth="1"/>
    <col min="3" max="4" width="16.375" style="80" customWidth="1"/>
    <col min="5" max="5" width="55.125" style="80" customWidth="1"/>
    <col min="6" max="7" width="16.375" style="80" customWidth="1"/>
    <col min="8" max="8" width="4.875" style="80" customWidth="1"/>
    <col min="9" max="16384" width="9.375" style="80" customWidth="1"/>
  </cols>
  <sheetData>
    <row r="1" spans="2:8" ht="39.75" customHeight="1">
      <c r="B1" s="82" t="s">
        <v>247</v>
      </c>
      <c r="C1" s="82"/>
      <c r="D1" s="82"/>
      <c r="E1" s="82"/>
      <c r="F1" s="82"/>
      <c r="G1" s="82"/>
      <c r="H1" s="83" t="s">
        <v>248</v>
      </c>
    </row>
    <row r="2" spans="6:8" ht="14.25">
      <c r="F2"/>
      <c r="G2" s="84" t="s">
        <v>249</v>
      </c>
      <c r="H2" s="83"/>
    </row>
    <row r="3" spans="1:8" ht="18" customHeight="1">
      <c r="A3" s="85" t="s">
        <v>2</v>
      </c>
      <c r="B3" s="86" t="s">
        <v>250</v>
      </c>
      <c r="C3" s="86"/>
      <c r="D3" s="86"/>
      <c r="E3" s="85" t="s">
        <v>251</v>
      </c>
      <c r="F3" s="85"/>
      <c r="G3" s="85"/>
      <c r="H3" s="83"/>
    </row>
    <row r="4" spans="1:8" s="89" customFormat="1" ht="35.25" customHeight="1">
      <c r="A4" s="85"/>
      <c r="B4" s="86" t="s">
        <v>252</v>
      </c>
      <c r="C4" s="87" t="s">
        <v>4</v>
      </c>
      <c r="D4" s="87" t="s">
        <v>5</v>
      </c>
      <c r="E4" s="86" t="s">
        <v>252</v>
      </c>
      <c r="F4" s="88" t="s">
        <v>4</v>
      </c>
      <c r="G4" s="87" t="s">
        <v>5</v>
      </c>
      <c r="H4" s="83"/>
    </row>
    <row r="5" spans="1:8" s="94" customFormat="1" ht="12" customHeight="1">
      <c r="A5" s="90">
        <v>1</v>
      </c>
      <c r="B5" s="91">
        <v>2</v>
      </c>
      <c r="C5" s="92" t="s">
        <v>34</v>
      </c>
      <c r="D5" s="92"/>
      <c r="E5" s="91" t="s">
        <v>218</v>
      </c>
      <c r="F5" s="93" t="s">
        <v>62</v>
      </c>
      <c r="G5" s="93"/>
      <c r="H5" s="83"/>
    </row>
    <row r="6" spans="1:8" ht="12.75" customHeight="1">
      <c r="A6" s="95" t="s">
        <v>6</v>
      </c>
      <c r="B6" s="96" t="s">
        <v>253</v>
      </c>
      <c r="C6" s="97">
        <v>44380</v>
      </c>
      <c r="D6" s="97">
        <v>48363</v>
      </c>
      <c r="E6" s="96" t="s">
        <v>254</v>
      </c>
      <c r="F6" s="98">
        <v>55549</v>
      </c>
      <c r="G6" s="98">
        <v>112220</v>
      </c>
      <c r="H6" s="83"/>
    </row>
    <row r="7" spans="1:8" ht="12.75" customHeight="1">
      <c r="A7" s="99" t="s">
        <v>20</v>
      </c>
      <c r="B7" s="100" t="s">
        <v>255</v>
      </c>
      <c r="C7" s="101">
        <v>31066</v>
      </c>
      <c r="D7" s="101">
        <v>124416</v>
      </c>
      <c r="E7" s="100" t="s">
        <v>172</v>
      </c>
      <c r="F7" s="102">
        <v>11072</v>
      </c>
      <c r="G7" s="102">
        <v>19172</v>
      </c>
      <c r="H7" s="83"/>
    </row>
    <row r="8" spans="1:8" ht="12.75" customHeight="1">
      <c r="A8" s="99" t="s">
        <v>34</v>
      </c>
      <c r="B8" s="100" t="s">
        <v>256</v>
      </c>
      <c r="C8" s="101"/>
      <c r="D8" s="101"/>
      <c r="E8" s="100" t="s">
        <v>257</v>
      </c>
      <c r="F8" s="102">
        <v>16710</v>
      </c>
      <c r="G8" s="102">
        <v>105958</v>
      </c>
      <c r="H8" s="83"/>
    </row>
    <row r="9" spans="1:8" ht="12.75" customHeight="1">
      <c r="A9" s="99" t="s">
        <v>218</v>
      </c>
      <c r="B9" s="100" t="s">
        <v>258</v>
      </c>
      <c r="C9" s="101">
        <v>10000</v>
      </c>
      <c r="D9" s="101">
        <v>64510</v>
      </c>
      <c r="E9" s="100" t="s">
        <v>174</v>
      </c>
      <c r="F9" s="102">
        <v>6465</v>
      </c>
      <c r="G9" s="102">
        <v>7523</v>
      </c>
      <c r="H9" s="83"/>
    </row>
    <row r="10" spans="1:8" ht="12.75" customHeight="1">
      <c r="A10" s="99" t="s">
        <v>62</v>
      </c>
      <c r="B10" s="103" t="s">
        <v>259</v>
      </c>
      <c r="C10" s="101"/>
      <c r="D10" s="101">
        <v>3300</v>
      </c>
      <c r="E10" s="100" t="s">
        <v>176</v>
      </c>
      <c r="F10" s="102">
        <v>4675</v>
      </c>
      <c r="G10" s="102">
        <v>18587</v>
      </c>
      <c r="H10" s="83"/>
    </row>
    <row r="11" spans="1:8" ht="12.75" customHeight="1">
      <c r="A11" s="99" t="s">
        <v>84</v>
      </c>
      <c r="B11" s="100" t="s">
        <v>260</v>
      </c>
      <c r="C11" s="104"/>
      <c r="D11" s="104"/>
      <c r="E11" s="100" t="s">
        <v>261</v>
      </c>
      <c r="F11" s="102"/>
      <c r="G11" s="102">
        <v>113655</v>
      </c>
      <c r="H11" s="83"/>
    </row>
    <row r="12" spans="1:8" ht="12.75" customHeight="1">
      <c r="A12" s="99" t="s">
        <v>229</v>
      </c>
      <c r="B12" s="100" t="s">
        <v>83</v>
      </c>
      <c r="C12" s="101">
        <v>9025</v>
      </c>
      <c r="D12" s="101">
        <v>54060</v>
      </c>
      <c r="E12" s="105"/>
      <c r="F12" s="102"/>
      <c r="G12" s="102"/>
      <c r="H12" s="83"/>
    </row>
    <row r="13" spans="1:8" ht="12.75" customHeight="1">
      <c r="A13" s="99" t="s">
        <v>106</v>
      </c>
      <c r="B13" s="105"/>
      <c r="C13" s="101"/>
      <c r="D13" s="101"/>
      <c r="E13" s="105"/>
      <c r="F13" s="102"/>
      <c r="G13" s="102"/>
      <c r="H13" s="83"/>
    </row>
    <row r="14" spans="1:8" ht="12.75" customHeight="1">
      <c r="A14" s="99" t="s">
        <v>116</v>
      </c>
      <c r="B14" s="106"/>
      <c r="C14" s="104"/>
      <c r="D14" s="104"/>
      <c r="E14" s="105"/>
      <c r="F14" s="102"/>
      <c r="G14" s="102"/>
      <c r="H14" s="83"/>
    </row>
    <row r="15" spans="1:8" ht="12.75" customHeight="1">
      <c r="A15" s="99" t="s">
        <v>241</v>
      </c>
      <c r="B15" s="105"/>
      <c r="C15" s="101"/>
      <c r="D15" s="101"/>
      <c r="E15" s="105"/>
      <c r="F15" s="102"/>
      <c r="G15" s="102"/>
      <c r="H15" s="83"/>
    </row>
    <row r="16" spans="1:8" ht="12.75" customHeight="1">
      <c r="A16" s="99" t="s">
        <v>262</v>
      </c>
      <c r="B16" s="105"/>
      <c r="C16" s="101"/>
      <c r="D16" s="101"/>
      <c r="E16" s="105"/>
      <c r="F16" s="102"/>
      <c r="G16" s="102"/>
      <c r="H16" s="83"/>
    </row>
    <row r="17" spans="1:8" ht="12.75" customHeight="1">
      <c r="A17" s="99" t="s">
        <v>263</v>
      </c>
      <c r="B17" s="107"/>
      <c r="C17" s="108"/>
      <c r="D17" s="108"/>
      <c r="E17" s="105"/>
      <c r="F17" s="109"/>
      <c r="G17" s="109"/>
      <c r="H17" s="83"/>
    </row>
    <row r="18" spans="1:8" ht="15.75" customHeight="1">
      <c r="A18" s="110" t="s">
        <v>264</v>
      </c>
      <c r="B18" s="111" t="s">
        <v>265</v>
      </c>
      <c r="C18" s="112">
        <f>+C6+C7+C9+C10+C12+C13+C14+C15+C16+C17</f>
        <v>94471</v>
      </c>
      <c r="D18" s="112">
        <f>+D6+D7+D9+D10+D12+D13+D14+D15+D16+D17</f>
        <v>294649</v>
      </c>
      <c r="E18" s="111" t="s">
        <v>266</v>
      </c>
      <c r="F18" s="113">
        <f>SUM(F6:F17)</f>
        <v>94471</v>
      </c>
      <c r="G18" s="113">
        <f>SUM(G6:G17)</f>
        <v>377115</v>
      </c>
      <c r="H18" s="83"/>
    </row>
    <row r="19" spans="1:8" ht="12.75" customHeight="1">
      <c r="A19" s="114" t="s">
        <v>267</v>
      </c>
      <c r="B19" s="115" t="s">
        <v>268</v>
      </c>
      <c r="C19" s="116">
        <f>+C20+C21+C22+C23</f>
        <v>7400</v>
      </c>
      <c r="D19" s="116">
        <f>+D20+D21+D22+D23</f>
        <v>90738</v>
      </c>
      <c r="E19" s="100" t="s">
        <v>269</v>
      </c>
      <c r="F19" s="117"/>
      <c r="G19" s="117"/>
      <c r="H19" s="83"/>
    </row>
    <row r="20" spans="1:8" ht="12.75" customHeight="1">
      <c r="A20" s="99" t="s">
        <v>270</v>
      </c>
      <c r="B20" s="100" t="s">
        <v>271</v>
      </c>
      <c r="C20" s="101"/>
      <c r="D20" s="101">
        <v>82358</v>
      </c>
      <c r="E20" s="100" t="s">
        <v>272</v>
      </c>
      <c r="F20" s="102">
        <v>7400</v>
      </c>
      <c r="G20" s="102">
        <v>7400</v>
      </c>
      <c r="H20" s="83"/>
    </row>
    <row r="21" spans="1:8" ht="12.75" customHeight="1">
      <c r="A21" s="99" t="s">
        <v>273</v>
      </c>
      <c r="B21" s="100" t="s">
        <v>274</v>
      </c>
      <c r="C21" s="101"/>
      <c r="D21" s="101"/>
      <c r="E21" s="100" t="s">
        <v>275</v>
      </c>
      <c r="F21" s="102"/>
      <c r="G21" s="102"/>
      <c r="H21" s="83"/>
    </row>
    <row r="22" spans="1:8" ht="12.75" customHeight="1">
      <c r="A22" s="99" t="s">
        <v>276</v>
      </c>
      <c r="B22" s="100" t="s">
        <v>277</v>
      </c>
      <c r="C22" s="101"/>
      <c r="D22" s="101">
        <v>980</v>
      </c>
      <c r="E22" s="100" t="s">
        <v>278</v>
      </c>
      <c r="F22" s="102"/>
      <c r="G22" s="102"/>
      <c r="H22" s="83"/>
    </row>
    <row r="23" spans="1:8" ht="12.75" customHeight="1">
      <c r="A23" s="99" t="s">
        <v>279</v>
      </c>
      <c r="B23" s="100" t="s">
        <v>280</v>
      </c>
      <c r="C23" s="101">
        <v>7400</v>
      </c>
      <c r="D23" s="101">
        <v>7400</v>
      </c>
      <c r="E23" s="115" t="s">
        <v>281</v>
      </c>
      <c r="F23" s="102"/>
      <c r="G23" s="102"/>
      <c r="H23" s="83"/>
    </row>
    <row r="24" spans="1:8" ht="12.75" customHeight="1">
      <c r="A24" s="99" t="s">
        <v>282</v>
      </c>
      <c r="B24" s="100" t="s">
        <v>283</v>
      </c>
      <c r="C24" s="118">
        <f>+C25+C26</f>
        <v>0</v>
      </c>
      <c r="D24" s="118"/>
      <c r="E24" s="100" t="s">
        <v>284</v>
      </c>
      <c r="F24" s="102"/>
      <c r="G24" s="102"/>
      <c r="H24" s="83"/>
    </row>
    <row r="25" spans="1:8" ht="12.75" customHeight="1">
      <c r="A25" s="114" t="s">
        <v>285</v>
      </c>
      <c r="B25" s="115" t="s">
        <v>286</v>
      </c>
      <c r="C25" s="119"/>
      <c r="D25" s="119"/>
      <c r="E25" s="96" t="s">
        <v>232</v>
      </c>
      <c r="F25" s="117"/>
      <c r="G25" s="117">
        <v>872</v>
      </c>
      <c r="H25" s="83"/>
    </row>
    <row r="26" spans="1:8" ht="12.75" customHeight="1">
      <c r="A26" s="99" t="s">
        <v>287</v>
      </c>
      <c r="B26" s="100" t="s">
        <v>288</v>
      </c>
      <c r="C26" s="101"/>
      <c r="D26" s="101"/>
      <c r="E26" s="105"/>
      <c r="F26" s="102"/>
      <c r="G26" s="102"/>
      <c r="H26" s="83"/>
    </row>
    <row r="27" spans="1:8" ht="15.75" customHeight="1">
      <c r="A27" s="110" t="s">
        <v>289</v>
      </c>
      <c r="B27" s="111" t="s">
        <v>290</v>
      </c>
      <c r="C27" s="112">
        <f>+C19+C24</f>
        <v>7400</v>
      </c>
      <c r="D27" s="112">
        <f>+D19+D24</f>
        <v>90738</v>
      </c>
      <c r="E27" s="111" t="s">
        <v>291</v>
      </c>
      <c r="F27" s="113">
        <f>SUM(F19:F26)</f>
        <v>7400</v>
      </c>
      <c r="G27" s="113">
        <f>SUM(G19:G26)</f>
        <v>8272</v>
      </c>
      <c r="H27" s="83"/>
    </row>
    <row r="28" spans="1:8" ht="14.25">
      <c r="A28" s="110" t="s">
        <v>292</v>
      </c>
      <c r="B28" s="120" t="s">
        <v>293</v>
      </c>
      <c r="C28" s="121">
        <f>+C18+C27</f>
        <v>101871</v>
      </c>
      <c r="D28" s="121">
        <f>+D18+D27</f>
        <v>385387</v>
      </c>
      <c r="E28" s="120" t="s">
        <v>294</v>
      </c>
      <c r="F28" s="121">
        <f>+F18+F27</f>
        <v>101871</v>
      </c>
      <c r="G28" s="121">
        <f>+G18+G27</f>
        <v>385387</v>
      </c>
      <c r="H28" s="83"/>
    </row>
    <row r="29" spans="1:8" ht="14.25">
      <c r="A29" s="110" t="s">
        <v>295</v>
      </c>
      <c r="B29" s="120" t="s">
        <v>296</v>
      </c>
      <c r="C29" s="121">
        <f>IF(C18-F18&lt;0,F18-C18,"-")</f>
        <v>0</v>
      </c>
      <c r="D29" s="121"/>
      <c r="E29" s="120" t="s">
        <v>297</v>
      </c>
      <c r="F29" s="121">
        <f>IF(C18-F18&gt;0,C18-F18,"-")</f>
        <v>0</v>
      </c>
      <c r="G29" s="121"/>
      <c r="H29" s="83"/>
    </row>
    <row r="30" spans="1:8" ht="14.25">
      <c r="A30" s="110" t="s">
        <v>298</v>
      </c>
      <c r="B30" s="120" t="s">
        <v>299</v>
      </c>
      <c r="C30" s="121">
        <f>IF(C18+C19-F28&lt;0,F28-(C18+C19),"-")</f>
        <v>0</v>
      </c>
      <c r="D30" s="121"/>
      <c r="E30" s="120" t="s">
        <v>300</v>
      </c>
      <c r="F30" s="121">
        <f>IF(C18+C19-F28&gt;0,C18+C19-F28,"-")</f>
        <v>0</v>
      </c>
      <c r="G30" s="121"/>
      <c r="H30" s="83"/>
    </row>
    <row r="31" spans="2:5" ht="18.75" customHeight="1">
      <c r="B31" s="122"/>
      <c r="C31" s="122"/>
      <c r="D31" s="122"/>
      <c r="E31" s="122"/>
    </row>
  </sheetData>
  <sheetProtection selectLockedCells="1" selectUnlockedCells="1"/>
  <mergeCells count="6">
    <mergeCell ref="B1:F1"/>
    <mergeCell ref="H1:H30"/>
    <mergeCell ref="A3:A4"/>
    <mergeCell ref="B3:D3"/>
    <mergeCell ref="E3:G3"/>
    <mergeCell ref="B31:E31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83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zoomScaleSheetLayoutView="115" workbookViewId="0" topLeftCell="A22">
      <selection activeCell="B28" sqref="B28"/>
    </sheetView>
  </sheetViews>
  <sheetFormatPr defaultColWidth="9.00390625" defaultRowHeight="12.75"/>
  <cols>
    <col min="1" max="1" width="6.875" style="80" customWidth="1"/>
    <col min="2" max="2" width="48.25390625" style="81" customWidth="1"/>
    <col min="3" max="3" width="16.375" style="80" customWidth="1"/>
    <col min="4" max="4" width="16.25390625" style="80" customWidth="1"/>
    <col min="5" max="5" width="48.25390625" style="80" customWidth="1"/>
    <col min="6" max="6" width="16.375" style="80" customWidth="1"/>
    <col min="7" max="7" width="16.25390625" style="80" customWidth="1"/>
    <col min="8" max="8" width="4.875" style="80" customWidth="1"/>
    <col min="9" max="16384" width="9.375" style="80" customWidth="1"/>
  </cols>
  <sheetData>
    <row r="1" spans="2:8" ht="31.5" customHeight="1">
      <c r="B1" s="82" t="s">
        <v>301</v>
      </c>
      <c r="C1" s="82"/>
      <c r="D1" s="82"/>
      <c r="E1" s="82"/>
      <c r="F1" s="82"/>
      <c r="G1" s="82"/>
      <c r="H1" s="83" t="s">
        <v>302</v>
      </c>
    </row>
    <row r="2" spans="6:8" ht="14.25">
      <c r="F2"/>
      <c r="G2" s="84" t="s">
        <v>249</v>
      </c>
      <c r="H2" s="83"/>
    </row>
    <row r="3" spans="1:8" ht="13.5" customHeight="1">
      <c r="A3" s="85" t="s">
        <v>2</v>
      </c>
      <c r="B3" s="86" t="s">
        <v>250</v>
      </c>
      <c r="C3" s="86"/>
      <c r="D3" s="86"/>
      <c r="E3" s="85" t="s">
        <v>251</v>
      </c>
      <c r="F3" s="85"/>
      <c r="G3" s="85"/>
      <c r="H3" s="83"/>
    </row>
    <row r="4" spans="1:8" s="89" customFormat="1" ht="37.5">
      <c r="A4" s="85"/>
      <c r="B4" s="86" t="s">
        <v>252</v>
      </c>
      <c r="C4" s="87" t="s">
        <v>4</v>
      </c>
      <c r="D4" s="87" t="s">
        <v>5</v>
      </c>
      <c r="E4" s="86" t="s">
        <v>252</v>
      </c>
      <c r="F4" s="87" t="s">
        <v>4</v>
      </c>
      <c r="G4" s="87" t="s">
        <v>5</v>
      </c>
      <c r="H4" s="83"/>
    </row>
    <row r="5" spans="1:8" s="89" customFormat="1" ht="14.25">
      <c r="A5" s="90">
        <v>1</v>
      </c>
      <c r="B5" s="91">
        <v>2</v>
      </c>
      <c r="C5" s="92">
        <v>3</v>
      </c>
      <c r="D5" s="92"/>
      <c r="E5" s="91">
        <v>4</v>
      </c>
      <c r="F5" s="93">
        <v>5</v>
      </c>
      <c r="G5" s="93"/>
      <c r="H5" s="83"/>
    </row>
    <row r="6" spans="1:8" ht="12.75" customHeight="1">
      <c r="A6" s="95" t="s">
        <v>6</v>
      </c>
      <c r="B6" s="96" t="s">
        <v>303</v>
      </c>
      <c r="C6" s="97"/>
      <c r="D6" s="97">
        <v>22603</v>
      </c>
      <c r="E6" s="96" t="s">
        <v>197</v>
      </c>
      <c r="F6" s="98"/>
      <c r="G6" s="98">
        <v>22803</v>
      </c>
      <c r="H6" s="83"/>
    </row>
    <row r="7" spans="1:8" ht="14.25">
      <c r="A7" s="99" t="s">
        <v>20</v>
      </c>
      <c r="B7" s="100" t="s">
        <v>304</v>
      </c>
      <c r="C7" s="101"/>
      <c r="D7" s="101"/>
      <c r="E7" s="100" t="s">
        <v>305</v>
      </c>
      <c r="F7" s="102"/>
      <c r="G7" s="102"/>
      <c r="H7" s="83"/>
    </row>
    <row r="8" spans="1:8" ht="12.75" customHeight="1">
      <c r="A8" s="99" t="s">
        <v>34</v>
      </c>
      <c r="B8" s="100" t="s">
        <v>306</v>
      </c>
      <c r="C8" s="101"/>
      <c r="D8" s="101">
        <v>200</v>
      </c>
      <c r="E8" s="100" t="s">
        <v>199</v>
      </c>
      <c r="F8" s="102"/>
      <c r="G8" s="102"/>
      <c r="H8" s="83"/>
    </row>
    <row r="9" spans="1:8" ht="12.75" customHeight="1">
      <c r="A9" s="99" t="s">
        <v>218</v>
      </c>
      <c r="B9" s="100" t="s">
        <v>307</v>
      </c>
      <c r="C9" s="101"/>
      <c r="D9" s="101"/>
      <c r="E9" s="100" t="s">
        <v>308</v>
      </c>
      <c r="F9" s="102"/>
      <c r="G9" s="102"/>
      <c r="H9" s="83"/>
    </row>
    <row r="10" spans="1:8" ht="12.75" customHeight="1">
      <c r="A10" s="99" t="s">
        <v>62</v>
      </c>
      <c r="B10" s="100" t="s">
        <v>309</v>
      </c>
      <c r="C10" s="101"/>
      <c r="D10" s="101"/>
      <c r="E10" s="100" t="s">
        <v>201</v>
      </c>
      <c r="F10" s="102"/>
      <c r="G10" s="102"/>
      <c r="H10" s="83"/>
    </row>
    <row r="11" spans="1:8" ht="12.75" customHeight="1">
      <c r="A11" s="99" t="s">
        <v>84</v>
      </c>
      <c r="B11" s="100" t="s">
        <v>310</v>
      </c>
      <c r="C11" s="104"/>
      <c r="D11" s="104"/>
      <c r="E11" s="105"/>
      <c r="F11" s="102"/>
      <c r="G11" s="102"/>
      <c r="H11" s="83"/>
    </row>
    <row r="12" spans="1:8" ht="12.75" customHeight="1">
      <c r="A12" s="99" t="s">
        <v>229</v>
      </c>
      <c r="B12" s="105"/>
      <c r="C12" s="101"/>
      <c r="D12" s="101"/>
      <c r="E12" s="105"/>
      <c r="F12" s="102"/>
      <c r="G12" s="102"/>
      <c r="H12" s="83"/>
    </row>
    <row r="13" spans="1:8" ht="12.75" customHeight="1">
      <c r="A13" s="99" t="s">
        <v>106</v>
      </c>
      <c r="B13" s="105"/>
      <c r="C13" s="101"/>
      <c r="D13" s="101"/>
      <c r="E13" s="105"/>
      <c r="F13" s="102"/>
      <c r="G13" s="102"/>
      <c r="H13" s="83"/>
    </row>
    <row r="14" spans="1:8" ht="12.75" customHeight="1">
      <c r="A14" s="99" t="s">
        <v>116</v>
      </c>
      <c r="B14" s="105"/>
      <c r="C14" s="104"/>
      <c r="D14" s="104"/>
      <c r="E14" s="105"/>
      <c r="F14" s="102"/>
      <c r="G14" s="102"/>
      <c r="H14" s="83"/>
    </row>
    <row r="15" spans="1:8" ht="14.25">
      <c r="A15" s="99" t="s">
        <v>241</v>
      </c>
      <c r="B15" s="105"/>
      <c r="C15" s="104"/>
      <c r="D15" s="104"/>
      <c r="E15" s="105"/>
      <c r="F15" s="102"/>
      <c r="G15" s="102"/>
      <c r="H15" s="83"/>
    </row>
    <row r="16" spans="1:8" ht="12.75" customHeight="1">
      <c r="A16" s="114" t="s">
        <v>262</v>
      </c>
      <c r="B16" s="123"/>
      <c r="C16" s="124"/>
      <c r="D16" s="124"/>
      <c r="E16" s="115" t="s">
        <v>261</v>
      </c>
      <c r="F16" s="117"/>
      <c r="G16" s="117"/>
      <c r="H16" s="83"/>
    </row>
    <row r="17" spans="1:8" ht="15.75" customHeight="1">
      <c r="A17" s="110" t="s">
        <v>263</v>
      </c>
      <c r="B17" s="111" t="s">
        <v>311</v>
      </c>
      <c r="C17" s="112">
        <f>+C6+C8+C9+C11+C12+C13+C14+C15+C16</f>
        <v>0</v>
      </c>
      <c r="D17" s="112">
        <f>+D6+D8+D9+D11+D12+D13+D14+D15+D16</f>
        <v>22803</v>
      </c>
      <c r="E17" s="111" t="s">
        <v>312</v>
      </c>
      <c r="F17" s="113">
        <f>+F6+F8+F10+F11+F12+F13+F14+F15+F16</f>
        <v>0</v>
      </c>
      <c r="G17" s="113">
        <f>+G6+G8+G10+G11+G12+G13+G14+G15+G16</f>
        <v>22803</v>
      </c>
      <c r="H17" s="83"/>
    </row>
    <row r="18" spans="1:8" ht="12.75" customHeight="1">
      <c r="A18" s="95" t="s">
        <v>264</v>
      </c>
      <c r="B18" s="125" t="s">
        <v>313</v>
      </c>
      <c r="C18" s="126">
        <f>+C19+C20+C21+C22+C23</f>
        <v>0</v>
      </c>
      <c r="D18" s="126"/>
      <c r="E18" s="100" t="s">
        <v>269</v>
      </c>
      <c r="F18" s="98"/>
      <c r="G18" s="98"/>
      <c r="H18" s="83"/>
    </row>
    <row r="19" spans="1:8" ht="12.75" customHeight="1">
      <c r="A19" s="99" t="s">
        <v>267</v>
      </c>
      <c r="B19" s="127" t="s">
        <v>314</v>
      </c>
      <c r="C19" s="101"/>
      <c r="D19" s="101"/>
      <c r="E19" s="100" t="s">
        <v>315</v>
      </c>
      <c r="F19" s="102"/>
      <c r="G19" s="102"/>
      <c r="H19" s="83"/>
    </row>
    <row r="20" spans="1:8" ht="12.75" customHeight="1">
      <c r="A20" s="95" t="s">
        <v>270</v>
      </c>
      <c r="B20" s="127" t="s">
        <v>316</v>
      </c>
      <c r="C20" s="101"/>
      <c r="D20" s="101"/>
      <c r="E20" s="100" t="s">
        <v>275</v>
      </c>
      <c r="F20" s="102"/>
      <c r="G20" s="102"/>
      <c r="H20" s="83"/>
    </row>
    <row r="21" spans="1:8" ht="12.75" customHeight="1">
      <c r="A21" s="99" t="s">
        <v>273</v>
      </c>
      <c r="B21" s="127" t="s">
        <v>317</v>
      </c>
      <c r="C21" s="101"/>
      <c r="D21" s="101"/>
      <c r="E21" s="100" t="s">
        <v>278</v>
      </c>
      <c r="F21" s="102"/>
      <c r="G21" s="102"/>
      <c r="H21" s="83"/>
    </row>
    <row r="22" spans="1:8" ht="12.75" customHeight="1">
      <c r="A22" s="95" t="s">
        <v>276</v>
      </c>
      <c r="B22" s="127" t="s">
        <v>318</v>
      </c>
      <c r="C22" s="101"/>
      <c r="D22" s="101"/>
      <c r="E22" s="115" t="s">
        <v>281</v>
      </c>
      <c r="F22" s="102"/>
      <c r="G22" s="102"/>
      <c r="H22" s="83"/>
    </row>
    <row r="23" spans="1:8" ht="12.75" customHeight="1">
      <c r="A23" s="99" t="s">
        <v>279</v>
      </c>
      <c r="B23" s="128" t="s">
        <v>319</v>
      </c>
      <c r="C23" s="101"/>
      <c r="D23" s="101"/>
      <c r="E23" s="100" t="s">
        <v>320</v>
      </c>
      <c r="F23" s="102"/>
      <c r="G23" s="102"/>
      <c r="H23" s="83"/>
    </row>
    <row r="24" spans="1:8" ht="12.75" customHeight="1">
      <c r="A24" s="95" t="s">
        <v>282</v>
      </c>
      <c r="B24" s="129" t="s">
        <v>321</v>
      </c>
      <c r="C24" s="118">
        <f>+C25+C26+C27+C28+C29</f>
        <v>0</v>
      </c>
      <c r="D24" s="118"/>
      <c r="E24" s="96" t="s">
        <v>322</v>
      </c>
      <c r="F24" s="102"/>
      <c r="G24" s="102"/>
      <c r="H24" s="83"/>
    </row>
    <row r="25" spans="1:8" ht="12.75" customHeight="1">
      <c r="A25" s="99" t="s">
        <v>285</v>
      </c>
      <c r="B25" s="128" t="s">
        <v>323</v>
      </c>
      <c r="C25" s="101"/>
      <c r="D25" s="101"/>
      <c r="E25" s="96" t="s">
        <v>324</v>
      </c>
      <c r="F25" s="102"/>
      <c r="G25" s="102"/>
      <c r="H25" s="83"/>
    </row>
    <row r="26" spans="1:8" ht="12.75" customHeight="1">
      <c r="A26" s="95" t="s">
        <v>287</v>
      </c>
      <c r="B26" s="128" t="s">
        <v>325</v>
      </c>
      <c r="C26" s="101"/>
      <c r="D26" s="101"/>
      <c r="E26" s="130"/>
      <c r="F26" s="102"/>
      <c r="G26" s="102"/>
      <c r="H26" s="83"/>
    </row>
    <row r="27" spans="1:8" ht="12.75" customHeight="1">
      <c r="A27" s="99" t="s">
        <v>289</v>
      </c>
      <c r="B27" s="127" t="s">
        <v>326</v>
      </c>
      <c r="C27" s="101"/>
      <c r="D27" s="101"/>
      <c r="E27" s="130"/>
      <c r="F27" s="102"/>
      <c r="G27" s="102"/>
      <c r="H27" s="83"/>
    </row>
    <row r="28" spans="1:8" ht="12.75" customHeight="1">
      <c r="A28" s="95" t="s">
        <v>292</v>
      </c>
      <c r="B28" s="131" t="s">
        <v>327</v>
      </c>
      <c r="C28" s="101"/>
      <c r="D28" s="101"/>
      <c r="E28" s="105"/>
      <c r="F28" s="102"/>
      <c r="G28" s="102"/>
      <c r="H28" s="83"/>
    </row>
    <row r="29" spans="1:8" ht="12.75" customHeight="1">
      <c r="A29" s="99" t="s">
        <v>295</v>
      </c>
      <c r="B29" s="132" t="s">
        <v>328</v>
      </c>
      <c r="C29" s="101"/>
      <c r="D29" s="101"/>
      <c r="E29" s="130"/>
      <c r="F29" s="102"/>
      <c r="G29" s="102"/>
      <c r="H29" s="83"/>
    </row>
    <row r="30" spans="1:8" ht="21.75" customHeight="1">
      <c r="A30" s="110" t="s">
        <v>298</v>
      </c>
      <c r="B30" s="111" t="s">
        <v>329</v>
      </c>
      <c r="C30" s="112">
        <f>+C18+C24</f>
        <v>0</v>
      </c>
      <c r="D30" s="112"/>
      <c r="E30" s="111" t="s">
        <v>330</v>
      </c>
      <c r="F30" s="113">
        <f>SUM(F18:F29)</f>
        <v>0</v>
      </c>
      <c r="G30" s="113"/>
      <c r="H30" s="83"/>
    </row>
    <row r="31" spans="1:8" ht="14.25">
      <c r="A31" s="110" t="s">
        <v>331</v>
      </c>
      <c r="B31" s="120" t="s">
        <v>332</v>
      </c>
      <c r="C31" s="121">
        <f>+C17+C30</f>
        <v>0</v>
      </c>
      <c r="D31" s="121">
        <f>+D17+D30</f>
        <v>22803</v>
      </c>
      <c r="E31" s="120" t="s">
        <v>333</v>
      </c>
      <c r="F31" s="121">
        <f>+F17+F30</f>
        <v>0</v>
      </c>
      <c r="G31" s="121">
        <f>+G17+G30</f>
        <v>22803</v>
      </c>
      <c r="H31" s="83"/>
    </row>
    <row r="32" spans="1:8" ht="14.25">
      <c r="A32" s="110" t="s">
        <v>334</v>
      </c>
      <c r="B32" s="120" t="s">
        <v>296</v>
      </c>
      <c r="C32" s="121">
        <f>IF(C17-F17&lt;0,F17-C17,"-")</f>
        <v>0</v>
      </c>
      <c r="D32" s="121"/>
      <c r="E32" s="120" t="s">
        <v>297</v>
      </c>
      <c r="F32" s="121">
        <f>IF(C17-F17&gt;0,C17-F17,"-")</f>
        <v>0</v>
      </c>
      <c r="G32" s="121"/>
      <c r="H32" s="83"/>
    </row>
    <row r="33" spans="1:8" ht="14.25">
      <c r="A33" s="110" t="s">
        <v>335</v>
      </c>
      <c r="B33" s="120" t="s">
        <v>299</v>
      </c>
      <c r="C33" s="121">
        <f>IF(C17+C18-F31&lt;0,F31-(C17+C18),"-")</f>
        <v>0</v>
      </c>
      <c r="D33" s="121"/>
      <c r="E33" s="120" t="s">
        <v>300</v>
      </c>
      <c r="F33" s="121">
        <f>IF(C17+C18-F31&gt;0,C17+C18-F31,"-")</f>
        <v>0</v>
      </c>
      <c r="G33" s="121"/>
      <c r="H33" s="83"/>
    </row>
  </sheetData>
  <sheetProtection selectLockedCells="1" selectUnlockedCells="1"/>
  <mergeCells count="5">
    <mergeCell ref="B1:F1"/>
    <mergeCell ref="H1:H33"/>
    <mergeCell ref="A3:A4"/>
    <mergeCell ref="B3:D3"/>
    <mergeCell ref="E3:G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12"/>
  <sheetViews>
    <sheetView zoomScale="120" zoomScaleNormal="120" workbookViewId="0" topLeftCell="A7">
      <selection activeCell="D9" sqref="D9"/>
    </sheetView>
  </sheetViews>
  <sheetFormatPr defaultColWidth="9.00390625" defaultRowHeight="12.75"/>
  <cols>
    <col min="1" max="1" width="5.625" style="133" customWidth="1"/>
    <col min="2" max="2" width="68.625" style="133" customWidth="1"/>
    <col min="3" max="3" width="19.50390625" style="133" customWidth="1"/>
    <col min="4" max="4" width="19.625" style="133" customWidth="1"/>
    <col min="5" max="16384" width="9.375" style="133" customWidth="1"/>
  </cols>
  <sheetData>
    <row r="1" spans="1:4" ht="33" customHeight="1">
      <c r="A1" s="134" t="s">
        <v>336</v>
      </c>
      <c r="B1" s="134"/>
      <c r="C1" s="134"/>
      <c r="D1" s="134"/>
    </row>
    <row r="2" spans="1:5" ht="15.75" customHeight="1">
      <c r="A2" s="135"/>
      <c r="B2" s="135"/>
      <c r="C2"/>
      <c r="D2" s="136" t="s">
        <v>337</v>
      </c>
      <c r="E2" s="137"/>
    </row>
    <row r="3" spans="1:4" ht="26.25" customHeight="1">
      <c r="A3" s="138" t="s">
        <v>338</v>
      </c>
      <c r="B3" s="139" t="s">
        <v>339</v>
      </c>
      <c r="C3" s="140" t="s">
        <v>4</v>
      </c>
      <c r="D3" s="140" t="s">
        <v>5</v>
      </c>
    </row>
    <row r="4" spans="1:4" ht="15.75">
      <c r="A4" s="141">
        <v>1</v>
      </c>
      <c r="B4" s="142">
        <v>2</v>
      </c>
      <c r="C4" s="143">
        <v>3</v>
      </c>
      <c r="D4" s="143">
        <v>4</v>
      </c>
    </row>
    <row r="5" spans="1:4" ht="15.75">
      <c r="A5" s="144" t="s">
        <v>6</v>
      </c>
      <c r="B5" s="145" t="s">
        <v>340</v>
      </c>
      <c r="C5" s="146">
        <v>9800</v>
      </c>
      <c r="D5" s="146">
        <v>63210</v>
      </c>
    </row>
    <row r="6" spans="1:4" ht="24.75">
      <c r="A6" s="147" t="s">
        <v>20</v>
      </c>
      <c r="B6" s="148" t="s">
        <v>341</v>
      </c>
      <c r="C6" s="149">
        <v>1566</v>
      </c>
      <c r="D6" s="149">
        <v>5155</v>
      </c>
    </row>
    <row r="7" spans="1:4" ht="15.75">
      <c r="A7" s="147" t="s">
        <v>34</v>
      </c>
      <c r="B7" s="150" t="s">
        <v>342</v>
      </c>
      <c r="C7" s="149">
        <v>0</v>
      </c>
      <c r="D7" s="149"/>
    </row>
    <row r="8" spans="1:4" ht="25.5">
      <c r="A8" s="147" t="s">
        <v>218</v>
      </c>
      <c r="B8" s="150" t="s">
        <v>343</v>
      </c>
      <c r="C8" s="149"/>
      <c r="D8" s="149"/>
    </row>
    <row r="9" spans="1:4" ht="15.75">
      <c r="A9" s="151" t="s">
        <v>62</v>
      </c>
      <c r="B9" s="150" t="s">
        <v>344</v>
      </c>
      <c r="C9" s="152">
        <v>200</v>
      </c>
      <c r="D9" s="152">
        <v>200</v>
      </c>
    </row>
    <row r="10" spans="1:4" ht="15.75">
      <c r="A10" s="147" t="s">
        <v>84</v>
      </c>
      <c r="B10" s="153" t="s">
        <v>345</v>
      </c>
      <c r="C10" s="149"/>
      <c r="D10" s="149"/>
    </row>
    <row r="11" spans="1:4" ht="15.75" customHeight="1">
      <c r="A11" s="154" t="s">
        <v>346</v>
      </c>
      <c r="B11" s="154"/>
      <c r="C11" s="155">
        <f>SUM(C5:C10)</f>
        <v>11566</v>
      </c>
      <c r="D11" s="155">
        <f>SUM(D5:D10)</f>
        <v>68565</v>
      </c>
    </row>
    <row r="12" spans="1:4" ht="23.25" customHeight="1">
      <c r="A12" s="156" t="s">
        <v>347</v>
      </c>
      <c r="B12" s="156"/>
      <c r="C12" s="156"/>
      <c r="D12" s="156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0833333333332" bottom="0.9840277777777777" header="0.7875" footer="0.5118055555555555"/>
  <pageSetup horizontalDpi="300" verticalDpi="300" orientation="portrait" paperSize="9" scale="84"/>
  <headerFooter alignWithMargins="0">
    <oddHeader>&amp;R&amp;"Times New Roman CE,Félkövér dőlt"&amp;11 4. melléklet a ...../2015. (......)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L148"/>
  <sheetViews>
    <sheetView zoomScaleSheetLayoutView="85" workbookViewId="0" topLeftCell="A112">
      <selection activeCell="C1" sqref="C1"/>
    </sheetView>
  </sheetViews>
  <sheetFormatPr defaultColWidth="9.00390625" defaultRowHeight="12.75"/>
  <cols>
    <col min="1" max="1" width="19.50390625" style="157" customWidth="1"/>
    <col min="2" max="2" width="72.00390625" style="158" customWidth="1"/>
    <col min="3" max="4" width="25.00390625" style="159" customWidth="1"/>
    <col min="5" max="16384" width="9.375" style="160" customWidth="1"/>
  </cols>
  <sheetData>
    <row r="1" spans="1:4" s="164" customFormat="1" ht="16.5" customHeight="1">
      <c r="A1" s="161"/>
      <c r="B1" s="162"/>
      <c r="C1" s="163" t="s">
        <v>348</v>
      </c>
      <c r="D1" s="163"/>
    </row>
    <row r="2" spans="1:4" s="167" customFormat="1" ht="21" customHeight="1">
      <c r="A2" s="165" t="s">
        <v>252</v>
      </c>
      <c r="B2" s="166" t="s">
        <v>349</v>
      </c>
      <c r="C2" s="166"/>
      <c r="D2" s="166"/>
    </row>
    <row r="3" spans="1:4" s="167" customFormat="1" ht="16.5" customHeight="1">
      <c r="A3" s="168" t="s">
        <v>350</v>
      </c>
      <c r="B3" s="169" t="s">
        <v>351</v>
      </c>
      <c r="C3" s="169"/>
      <c r="D3" s="169"/>
    </row>
    <row r="4" spans="1:4" s="172" customFormat="1" ht="15.75" customHeight="1">
      <c r="A4" s="170"/>
      <c r="B4" s="170"/>
      <c r="C4"/>
      <c r="D4" s="171" t="s">
        <v>337</v>
      </c>
    </row>
    <row r="5" spans="1:4" ht="14.25">
      <c r="A5" s="173" t="s">
        <v>352</v>
      </c>
      <c r="B5" s="174" t="s">
        <v>353</v>
      </c>
      <c r="C5" s="175" t="s">
        <v>354</v>
      </c>
      <c r="D5" s="175" t="s">
        <v>355</v>
      </c>
    </row>
    <row r="6" spans="1:4" s="179" customFormat="1" ht="12.75" customHeight="1">
      <c r="A6" s="176">
        <v>1</v>
      </c>
      <c r="B6" s="177">
        <v>2</v>
      </c>
      <c r="C6" s="178">
        <v>3</v>
      </c>
      <c r="D6" s="178">
        <v>4</v>
      </c>
    </row>
    <row r="7" spans="1:4" s="179" customFormat="1" ht="15.75" customHeight="1">
      <c r="A7" s="180"/>
      <c r="B7" s="181" t="s">
        <v>250</v>
      </c>
      <c r="C7" s="182"/>
      <c r="D7" s="182"/>
    </row>
    <row r="8" spans="1:4" s="179" customFormat="1" ht="12" customHeight="1">
      <c r="A8" s="44" t="s">
        <v>6</v>
      </c>
      <c r="B8" s="15" t="s">
        <v>7</v>
      </c>
      <c r="C8" s="16">
        <f>+C9+C10+C11+C12+C13+C14</f>
        <v>44380</v>
      </c>
      <c r="D8" s="16">
        <f>+D9+D10+D11+D12+D13+D14</f>
        <v>48363</v>
      </c>
    </row>
    <row r="9" spans="1:4" s="184" customFormat="1" ht="12" customHeight="1">
      <c r="A9" s="183" t="s">
        <v>8</v>
      </c>
      <c r="B9" s="19" t="s">
        <v>9</v>
      </c>
      <c r="C9" s="20">
        <f>'5.1. sz. mell '!C9+'5.2. sz. mell  '!C9</f>
        <v>12650</v>
      </c>
      <c r="D9" s="20">
        <f>'5.1. sz. mell '!D9+'5.2. sz. mell  '!D9</f>
        <v>12679</v>
      </c>
    </row>
    <row r="10" spans="1:4" s="186" customFormat="1" ht="12" customHeight="1">
      <c r="A10" s="185" t="s">
        <v>10</v>
      </c>
      <c r="B10" s="22" t="s">
        <v>11</v>
      </c>
      <c r="C10" s="20">
        <f>'5.1. sz. mell '!C10+'5.2. sz. mell  '!C10</f>
        <v>21008</v>
      </c>
      <c r="D10" s="20">
        <f>'5.1. sz. mell '!D10+'5.2. sz. mell  '!D10</f>
        <v>20742</v>
      </c>
    </row>
    <row r="11" spans="1:4" s="186" customFormat="1" ht="12" customHeight="1">
      <c r="A11" s="185" t="s">
        <v>12</v>
      </c>
      <c r="B11" s="22" t="s">
        <v>13</v>
      </c>
      <c r="C11" s="20">
        <f>'5.1. sz. mell '!C11+'5.2. sz. mell  '!C11</f>
        <v>6465</v>
      </c>
      <c r="D11" s="20">
        <f>'5.1. sz. mell '!D11+'5.2. sz. mell  '!D11</f>
        <v>10174</v>
      </c>
    </row>
    <row r="12" spans="1:4" s="186" customFormat="1" ht="12" customHeight="1">
      <c r="A12" s="185" t="s">
        <v>14</v>
      </c>
      <c r="B12" s="22" t="s">
        <v>15</v>
      </c>
      <c r="C12" s="20">
        <f>'5.1. sz. mell '!C12+'5.2. sz. mell  '!C12</f>
        <v>0</v>
      </c>
      <c r="D12" s="20">
        <f>'5.1. sz. mell '!D12+'5.2. sz. mell  '!D12</f>
        <v>1200</v>
      </c>
    </row>
    <row r="13" spans="1:4" s="186" customFormat="1" ht="12" customHeight="1">
      <c r="A13" s="185" t="s">
        <v>16</v>
      </c>
      <c r="B13" s="22" t="s">
        <v>356</v>
      </c>
      <c r="C13" s="20">
        <f>'5.1. sz. mell '!C13+'5.2. sz. mell  '!C13</f>
        <v>0</v>
      </c>
      <c r="D13" s="20">
        <f>'5.1. sz. mell '!D13+'5.2. sz. mell  '!D13</f>
        <v>3058</v>
      </c>
    </row>
    <row r="14" spans="1:4" s="184" customFormat="1" ht="12" customHeight="1">
      <c r="A14" s="187" t="s">
        <v>18</v>
      </c>
      <c r="B14" s="25" t="s">
        <v>17</v>
      </c>
      <c r="C14" s="20">
        <f>'5.1. sz. mell '!C14+'5.2. sz. mell  '!C14</f>
        <v>4257</v>
      </c>
      <c r="D14" s="20">
        <f>'5.1. sz. mell '!D14+'5.2. sz. mell  '!D14</f>
        <v>510</v>
      </c>
    </row>
    <row r="15" spans="1:4" s="184" customFormat="1" ht="12" customHeight="1">
      <c r="A15" s="44" t="s">
        <v>20</v>
      </c>
      <c r="B15" s="26" t="s">
        <v>21</v>
      </c>
      <c r="C15" s="16">
        <f>+C16+C17+C18+C19+C20</f>
        <v>31066</v>
      </c>
      <c r="D15" s="16">
        <f>+D16+D17+D18+D19+D20</f>
        <v>146599</v>
      </c>
    </row>
    <row r="16" spans="1:4" s="184" customFormat="1" ht="12" customHeight="1">
      <c r="A16" s="183" t="s">
        <v>22</v>
      </c>
      <c r="B16" s="19" t="s">
        <v>23</v>
      </c>
      <c r="C16" s="20">
        <f>'5.1. sz. mell '!C16+'5.2. sz. mell  '!C16</f>
        <v>0</v>
      </c>
      <c r="D16" s="20"/>
    </row>
    <row r="17" spans="1:4" s="184" customFormat="1" ht="12" customHeight="1">
      <c r="A17" s="185" t="s">
        <v>24</v>
      </c>
      <c r="B17" s="22" t="s">
        <v>25</v>
      </c>
      <c r="C17" s="20">
        <f>'5.1. sz. mell '!C17+'5.2. sz. mell  '!C17</f>
        <v>0</v>
      </c>
      <c r="D17" s="20"/>
    </row>
    <row r="18" spans="1:4" s="184" customFormat="1" ht="12" customHeight="1">
      <c r="A18" s="185" t="s">
        <v>26</v>
      </c>
      <c r="B18" s="22" t="s">
        <v>27</v>
      </c>
      <c r="C18" s="20">
        <f>'5.1. sz. mell '!C18+'5.2. sz. mell  '!C18</f>
        <v>0</v>
      </c>
      <c r="D18" s="20"/>
    </row>
    <row r="19" spans="1:4" s="184" customFormat="1" ht="12" customHeight="1">
      <c r="A19" s="185" t="s">
        <v>28</v>
      </c>
      <c r="B19" s="22" t="s">
        <v>29</v>
      </c>
      <c r="C19" s="20">
        <f>'5.1. sz. mell '!C19+'5.2. sz. mell  '!C19</f>
        <v>31066</v>
      </c>
      <c r="D19" s="20">
        <f>'5.1. sz. mell '!D19+'5.2. sz. mell  '!D19</f>
        <v>146599</v>
      </c>
    </row>
    <row r="20" spans="1:4" s="184" customFormat="1" ht="12" customHeight="1">
      <c r="A20" s="185" t="s">
        <v>30</v>
      </c>
      <c r="B20" s="22" t="s">
        <v>31</v>
      </c>
      <c r="C20" s="20">
        <f>'5.1. sz. mell '!C20+'5.2. sz. mell  '!C20</f>
        <v>0</v>
      </c>
      <c r="D20" s="20">
        <f>'5.1. sz. mell '!D20+'5.2. sz. mell  '!D20</f>
        <v>0</v>
      </c>
    </row>
    <row r="21" spans="1:4" s="186" customFormat="1" ht="12" customHeight="1">
      <c r="A21" s="187" t="s">
        <v>32</v>
      </c>
      <c r="B21" s="25" t="s">
        <v>33</v>
      </c>
      <c r="C21" s="20">
        <f>'5.1. sz. mell '!C21+'5.2. sz. mell  '!C21</f>
        <v>0</v>
      </c>
      <c r="D21" s="20">
        <f>'5.1. sz. mell '!D21+'5.2. sz. mell  '!D21</f>
        <v>0</v>
      </c>
    </row>
    <row r="22" spans="1:4" s="186" customFormat="1" ht="12" customHeight="1">
      <c r="A22" s="44" t="s">
        <v>34</v>
      </c>
      <c r="B22" s="15" t="s">
        <v>35</v>
      </c>
      <c r="C22" s="16">
        <f>+C23+C24+C25+C26+C27</f>
        <v>0</v>
      </c>
      <c r="D22" s="16">
        <f>'5.1. sz. mell '!D22+'5.2. sz. mell  '!D22</f>
        <v>420</v>
      </c>
    </row>
    <row r="23" spans="1:4" s="186" customFormat="1" ht="12" customHeight="1">
      <c r="A23" s="183" t="s">
        <v>36</v>
      </c>
      <c r="B23" s="19" t="s">
        <v>37</v>
      </c>
      <c r="C23" s="20">
        <f>'5.1. sz. mell '!C23+'5.2. sz. mell  '!C23</f>
        <v>0</v>
      </c>
      <c r="D23" s="20">
        <f>'5.1. sz. mell '!D23+'5.2. sz. mell  '!D23</f>
        <v>0</v>
      </c>
    </row>
    <row r="24" spans="1:4" s="184" customFormat="1" ht="12" customHeight="1">
      <c r="A24" s="185" t="s">
        <v>38</v>
      </c>
      <c r="B24" s="22" t="s">
        <v>39</v>
      </c>
      <c r="C24" s="20">
        <f>'5.1. sz. mell '!C24+'5.2. sz. mell  '!C24</f>
        <v>0</v>
      </c>
      <c r="D24" s="20">
        <f>'5.1. sz. mell '!D24+'5.2. sz. mell  '!D24</f>
        <v>0</v>
      </c>
    </row>
    <row r="25" spans="1:4" s="186" customFormat="1" ht="12" customHeight="1">
      <c r="A25" s="185" t="s">
        <v>40</v>
      </c>
      <c r="B25" s="22" t="s">
        <v>41</v>
      </c>
      <c r="C25" s="20">
        <f>'5.1. sz. mell '!C25+'5.2. sz. mell  '!C25</f>
        <v>0</v>
      </c>
      <c r="D25" s="20">
        <f>'5.1. sz. mell '!D25+'5.2. sz. mell  '!D25</f>
        <v>0</v>
      </c>
    </row>
    <row r="26" spans="1:4" s="186" customFormat="1" ht="12" customHeight="1">
      <c r="A26" s="185" t="s">
        <v>42</v>
      </c>
      <c r="B26" s="22" t="s">
        <v>43</v>
      </c>
      <c r="C26" s="20">
        <f>'5.1. sz. mell '!C26+'5.2. sz. mell  '!C26</f>
        <v>0</v>
      </c>
      <c r="D26" s="20">
        <f>'5.1. sz. mell '!D26+'5.2. sz. mell  '!D26</f>
        <v>0</v>
      </c>
    </row>
    <row r="27" spans="1:4" s="186" customFormat="1" ht="12" customHeight="1">
      <c r="A27" s="185" t="s">
        <v>44</v>
      </c>
      <c r="B27" s="22" t="s">
        <v>45</v>
      </c>
      <c r="C27" s="20">
        <f>'5.1. sz. mell '!C27+'5.2. sz. mell  '!C27</f>
        <v>0</v>
      </c>
      <c r="D27" s="20">
        <f>'5.1. sz. mell '!D27+'5.2. sz. mell  '!D27</f>
        <v>420</v>
      </c>
    </row>
    <row r="28" spans="1:4" s="186" customFormat="1" ht="12" customHeight="1">
      <c r="A28" s="187" t="s">
        <v>46</v>
      </c>
      <c r="B28" s="25" t="s">
        <v>47</v>
      </c>
      <c r="C28" s="20">
        <f>'5.1. sz. mell '!C28+'5.2. sz. mell  '!C28</f>
        <v>0</v>
      </c>
      <c r="D28" s="20">
        <f>'5.1. sz. mell '!D28+'5.2. sz. mell  '!D28</f>
        <v>0</v>
      </c>
    </row>
    <row r="29" spans="1:4" s="186" customFormat="1" ht="12" customHeight="1">
      <c r="A29" s="44" t="s">
        <v>48</v>
      </c>
      <c r="B29" s="15" t="s">
        <v>49</v>
      </c>
      <c r="C29" s="16">
        <f>+C30+C33+C34+C35</f>
        <v>10000</v>
      </c>
      <c r="D29" s="16">
        <f>+D30+D33+D34+D35</f>
        <v>64510</v>
      </c>
    </row>
    <row r="30" spans="1:4" s="186" customFormat="1" ht="12" customHeight="1">
      <c r="A30" s="183" t="s">
        <v>50</v>
      </c>
      <c r="B30" s="19" t="s">
        <v>51</v>
      </c>
      <c r="C30" s="20">
        <f>'5.1. sz. mell '!C30+'5.2. sz. mell  '!C30</f>
        <v>8700</v>
      </c>
      <c r="D30" s="20">
        <f>'5.1. sz. mell '!D30+'5.2. sz. mell  '!D30</f>
        <v>63210</v>
      </c>
    </row>
    <row r="31" spans="1:4" s="186" customFormat="1" ht="12" customHeight="1">
      <c r="A31" s="185" t="s">
        <v>52</v>
      </c>
      <c r="B31" s="22" t="s">
        <v>53</v>
      </c>
      <c r="C31" s="20">
        <f>'5.1. sz. mell '!C31+'5.2. sz. mell  '!C31</f>
        <v>8700</v>
      </c>
      <c r="D31" s="20">
        <f>'5.1. sz. mell '!D31+'5.2. sz. mell  '!D31</f>
        <v>63210</v>
      </c>
    </row>
    <row r="32" spans="1:4" s="186" customFormat="1" ht="12" customHeight="1">
      <c r="A32" s="185" t="s">
        <v>54</v>
      </c>
      <c r="B32" s="22" t="s">
        <v>55</v>
      </c>
      <c r="C32" s="20">
        <f>'5.1. sz. mell '!C32+'5.2. sz. mell  '!C32</f>
        <v>0</v>
      </c>
      <c r="D32" s="20"/>
    </row>
    <row r="33" spans="1:4" s="186" customFormat="1" ht="12" customHeight="1">
      <c r="A33" s="185" t="s">
        <v>56</v>
      </c>
      <c r="B33" s="22" t="s">
        <v>57</v>
      </c>
      <c r="C33" s="20">
        <f>'5.1. sz. mell '!C33+'5.2. sz. mell  '!C33</f>
        <v>1100</v>
      </c>
      <c r="D33" s="20">
        <f>'5.1. sz. mell '!D33+'5.2. sz. mell  '!D33</f>
        <v>1100</v>
      </c>
    </row>
    <row r="34" spans="1:4" s="186" customFormat="1" ht="12" customHeight="1">
      <c r="A34" s="185" t="s">
        <v>58</v>
      </c>
      <c r="B34" s="22" t="s">
        <v>59</v>
      </c>
      <c r="C34" s="20">
        <f>'5.1. sz. mell '!C34+'5.2. sz. mell  '!C34</f>
        <v>0</v>
      </c>
      <c r="D34" s="20"/>
    </row>
    <row r="35" spans="1:4" s="186" customFormat="1" ht="12" customHeight="1">
      <c r="A35" s="187" t="s">
        <v>60</v>
      </c>
      <c r="B35" s="25" t="s">
        <v>61</v>
      </c>
      <c r="C35" s="20">
        <f>'5.1. sz. mell '!C35+'5.2. sz. mell  '!C35</f>
        <v>200</v>
      </c>
      <c r="D35" s="20">
        <f>'5.1. sz. mell '!D35+'5.2. sz. mell  '!D35</f>
        <v>200</v>
      </c>
    </row>
    <row r="36" spans="1:4" s="186" customFormat="1" ht="12" customHeight="1">
      <c r="A36" s="44" t="s">
        <v>62</v>
      </c>
      <c r="B36" s="15" t="s">
        <v>63</v>
      </c>
      <c r="C36" s="16">
        <f>SUM(C37:C46)</f>
        <v>9025</v>
      </c>
      <c r="D36" s="16">
        <f>SUM(D37:D46)</f>
        <v>54060</v>
      </c>
    </row>
    <row r="37" spans="1:4" s="186" customFormat="1" ht="12" customHeight="1">
      <c r="A37" s="183" t="s">
        <v>64</v>
      </c>
      <c r="B37" s="19" t="s">
        <v>65</v>
      </c>
      <c r="C37" s="20">
        <f>'5.1. sz. mell '!C37+'5.2. sz. mell  '!C37</f>
        <v>0</v>
      </c>
      <c r="D37" s="20">
        <f>'5.1. sz. mell '!D37+'5.2. sz. mell  '!D37</f>
        <v>25147</v>
      </c>
    </row>
    <row r="38" spans="1:4" s="186" customFormat="1" ht="12" customHeight="1">
      <c r="A38" s="185" t="s">
        <v>66</v>
      </c>
      <c r="B38" s="22" t="s">
        <v>67</v>
      </c>
      <c r="C38" s="20">
        <f>'5.1. sz. mell '!C38+'5.2. sz. mell  '!C38</f>
        <v>1566</v>
      </c>
      <c r="D38" s="20">
        <f>'5.1. sz. mell '!D38+'5.2. sz. mell  '!D38</f>
        <v>5155</v>
      </c>
    </row>
    <row r="39" spans="1:4" s="186" customFormat="1" ht="12" customHeight="1">
      <c r="A39" s="185" t="s">
        <v>68</v>
      </c>
      <c r="B39" s="22" t="s">
        <v>69</v>
      </c>
      <c r="C39" s="20">
        <f>'5.1. sz. mell '!C39+'5.2. sz. mell  '!C39</f>
        <v>0</v>
      </c>
      <c r="D39" s="20">
        <f>'5.1. sz. mell '!D39+'5.2. sz. mell  '!D39</f>
        <v>1566</v>
      </c>
    </row>
    <row r="40" spans="1:4" s="186" customFormat="1" ht="12" customHeight="1">
      <c r="A40" s="185" t="s">
        <v>70</v>
      </c>
      <c r="B40" s="22" t="s">
        <v>71</v>
      </c>
      <c r="C40" s="20">
        <f>'5.1. sz. mell '!C40+'5.2. sz. mell  '!C40</f>
        <v>0</v>
      </c>
      <c r="D40" s="20">
        <f>'5.1. sz. mell '!D40+'5.2. sz. mell  '!D40</f>
        <v>1880</v>
      </c>
    </row>
    <row r="41" spans="1:4" s="186" customFormat="1" ht="12" customHeight="1">
      <c r="A41" s="185" t="s">
        <v>72</v>
      </c>
      <c r="B41" s="22" t="s">
        <v>73</v>
      </c>
      <c r="C41" s="20">
        <f>'5.1. sz. mell '!C41+'5.2. sz. mell  '!C41</f>
        <v>4500</v>
      </c>
      <c r="D41" s="20">
        <f>'5.1. sz. mell '!D41+'5.2. sz. mell  '!D41</f>
        <v>6220</v>
      </c>
    </row>
    <row r="42" spans="1:4" s="186" customFormat="1" ht="12" customHeight="1">
      <c r="A42" s="185" t="s">
        <v>74</v>
      </c>
      <c r="B42" s="22" t="s">
        <v>75</v>
      </c>
      <c r="C42" s="20">
        <f>'5.1. sz. mell '!C42+'5.2. sz. mell  '!C42</f>
        <v>0</v>
      </c>
      <c r="D42" s="20">
        <f>'5.1. sz. mell '!D42+'5.2. sz. mell  '!D42</f>
        <v>3126</v>
      </c>
    </row>
    <row r="43" spans="1:4" s="186" customFormat="1" ht="12" customHeight="1">
      <c r="A43" s="185" t="s">
        <v>76</v>
      </c>
      <c r="B43" s="22" t="s">
        <v>77</v>
      </c>
      <c r="C43" s="20">
        <f>'5.1. sz. mell '!C43+'5.2. sz. mell  '!C43</f>
        <v>0</v>
      </c>
      <c r="D43" s="20">
        <f>'5.1. sz. mell '!D43+'5.2. sz. mell  '!D43</f>
        <v>10929</v>
      </c>
    </row>
    <row r="44" spans="1:4" s="186" customFormat="1" ht="12" customHeight="1">
      <c r="A44" s="185" t="s">
        <v>78</v>
      </c>
      <c r="B44" s="22" t="s">
        <v>79</v>
      </c>
      <c r="C44" s="20">
        <f>'5.1. sz. mell '!C44+'5.2. sz. mell  '!C44</f>
        <v>0</v>
      </c>
      <c r="D44" s="20">
        <f>'5.1. sz. mell '!D44+'5.2. sz. mell  '!D44</f>
        <v>37</v>
      </c>
    </row>
    <row r="45" spans="1:4" s="186" customFormat="1" ht="12" customHeight="1">
      <c r="A45" s="185" t="s">
        <v>80</v>
      </c>
      <c r="B45" s="22" t="s">
        <v>81</v>
      </c>
      <c r="C45" s="20">
        <f>'5.1. sz. mell '!C45+'5.2. sz. mell  '!C45</f>
        <v>0</v>
      </c>
      <c r="D45" s="20">
        <f>'5.1. sz. mell '!D45+'5.2. sz. mell  '!D45</f>
        <v>0</v>
      </c>
    </row>
    <row r="46" spans="1:4" s="186" customFormat="1" ht="12" customHeight="1">
      <c r="A46" s="187" t="s">
        <v>82</v>
      </c>
      <c r="B46" s="25" t="s">
        <v>83</v>
      </c>
      <c r="C46" s="20">
        <f>'5.1. sz. mell '!C46+'5.2. sz. mell  '!C46</f>
        <v>2959</v>
      </c>
      <c r="D46" s="20">
        <f>'5.1. sz. mell '!D46+'5.2. sz. mell  '!D46</f>
        <v>0</v>
      </c>
    </row>
    <row r="47" spans="1:4" s="186" customFormat="1" ht="12" customHeight="1">
      <c r="A47" s="44" t="s">
        <v>84</v>
      </c>
      <c r="B47" s="15" t="s">
        <v>85</v>
      </c>
      <c r="C47" s="16">
        <f>SUM(C48:C52)</f>
        <v>0</v>
      </c>
      <c r="D47" s="16">
        <f>SUM(D48:D52)</f>
        <v>200</v>
      </c>
    </row>
    <row r="48" spans="1:4" s="186" customFormat="1" ht="12" customHeight="1">
      <c r="A48" s="183" t="s">
        <v>86</v>
      </c>
      <c r="B48" s="19" t="s">
        <v>87</v>
      </c>
      <c r="C48" s="20">
        <f>'5.1. sz. mell '!C48+'5.2. sz. mell  '!C48</f>
        <v>0</v>
      </c>
      <c r="D48" s="20"/>
    </row>
    <row r="49" spans="1:4" s="186" customFormat="1" ht="12" customHeight="1">
      <c r="A49" s="185" t="s">
        <v>88</v>
      </c>
      <c r="B49" s="22" t="s">
        <v>89</v>
      </c>
      <c r="C49" s="20">
        <f>'5.1. sz. mell '!C49+'5.2. sz. mell  '!C49</f>
        <v>0</v>
      </c>
      <c r="D49" s="20"/>
    </row>
    <row r="50" spans="1:4" s="186" customFormat="1" ht="12" customHeight="1">
      <c r="A50" s="185" t="s">
        <v>90</v>
      </c>
      <c r="B50" s="22" t="s">
        <v>91</v>
      </c>
      <c r="C50" s="20">
        <f>'5.1. sz. mell '!C50+'5.2. sz. mell  '!C50</f>
        <v>0</v>
      </c>
      <c r="D50" s="20">
        <f>'5.1. sz. mell '!D50+'5.2. sz. mell  '!D50</f>
        <v>200</v>
      </c>
    </row>
    <row r="51" spans="1:4" s="186" customFormat="1" ht="12" customHeight="1">
      <c r="A51" s="185" t="s">
        <v>92</v>
      </c>
      <c r="B51" s="22" t="s">
        <v>93</v>
      </c>
      <c r="C51" s="20">
        <f>'5.1. sz. mell '!C51+'5.2. sz. mell  '!C51</f>
        <v>0</v>
      </c>
      <c r="D51" s="20"/>
    </row>
    <row r="52" spans="1:4" s="186" customFormat="1" ht="12" customHeight="1">
      <c r="A52" s="187" t="s">
        <v>94</v>
      </c>
      <c r="B52" s="25" t="s">
        <v>95</v>
      </c>
      <c r="C52" s="20">
        <f>'5.1. sz. mell '!C52+'5.2. sz. mell  '!C52</f>
        <v>0</v>
      </c>
      <c r="D52" s="20"/>
    </row>
    <row r="53" spans="1:4" s="186" customFormat="1" ht="12" customHeight="1">
      <c r="A53" s="44" t="s">
        <v>96</v>
      </c>
      <c r="B53" s="15" t="s">
        <v>97</v>
      </c>
      <c r="C53" s="16">
        <f>SUM(C54:C56)</f>
        <v>0</v>
      </c>
      <c r="D53" s="16">
        <f>SUM(D54:D56)</f>
        <v>3300</v>
      </c>
    </row>
    <row r="54" spans="1:4" s="186" customFormat="1" ht="12" customHeight="1">
      <c r="A54" s="183" t="s">
        <v>98</v>
      </c>
      <c r="B54" s="19" t="s">
        <v>99</v>
      </c>
      <c r="C54" s="20">
        <f>'5.1. sz. mell '!C54+'5.2. sz. mell  '!C54</f>
        <v>0</v>
      </c>
      <c r="D54" s="20"/>
    </row>
    <row r="55" spans="1:4" s="186" customFormat="1" ht="12" customHeight="1">
      <c r="A55" s="185" t="s">
        <v>100</v>
      </c>
      <c r="B55" s="22" t="s">
        <v>101</v>
      </c>
      <c r="C55" s="20">
        <f>'5.1. sz. mell '!C55+'5.2. sz. mell  '!C55</f>
        <v>0</v>
      </c>
      <c r="D55" s="20">
        <f>'5.1. sz. mell '!D55+'5.2. sz. mell  '!D55</f>
        <v>341</v>
      </c>
    </row>
    <row r="56" spans="1:4" s="186" customFormat="1" ht="12" customHeight="1">
      <c r="A56" s="185" t="s">
        <v>102</v>
      </c>
      <c r="B56" s="22" t="s">
        <v>103</v>
      </c>
      <c r="C56" s="20">
        <f>'5.1. sz. mell '!C56+'5.2. sz. mell  '!C56</f>
        <v>0</v>
      </c>
      <c r="D56" s="20">
        <f>'5.1. sz. mell '!D56+'5.2. sz. mell  '!D56</f>
        <v>2959</v>
      </c>
    </row>
    <row r="57" spans="1:4" s="186" customFormat="1" ht="12" customHeight="1">
      <c r="A57" s="187" t="s">
        <v>104</v>
      </c>
      <c r="B57" s="25" t="s">
        <v>105</v>
      </c>
      <c r="C57" s="20">
        <f>'5.1. sz. mell '!C57+'5.2. sz. mell  '!C57</f>
        <v>0</v>
      </c>
      <c r="D57" s="20"/>
    </row>
    <row r="58" spans="1:4" s="186" customFormat="1" ht="12" customHeight="1">
      <c r="A58" s="44" t="s">
        <v>106</v>
      </c>
      <c r="B58" s="26" t="s">
        <v>107</v>
      </c>
      <c r="C58" s="16">
        <f>SUM(C59:C61)</f>
        <v>0</v>
      </c>
      <c r="D58" s="16"/>
    </row>
    <row r="59" spans="1:4" s="186" customFormat="1" ht="12" customHeight="1">
      <c r="A59" s="183" t="s">
        <v>108</v>
      </c>
      <c r="B59" s="19" t="s">
        <v>109</v>
      </c>
      <c r="C59" s="20">
        <f>'5.1. sz. mell '!C59+'5.2. sz. mell  '!C59</f>
        <v>0</v>
      </c>
      <c r="D59" s="20"/>
    </row>
    <row r="60" spans="1:4" s="186" customFormat="1" ht="12" customHeight="1">
      <c r="A60" s="185" t="s">
        <v>110</v>
      </c>
      <c r="B60" s="22" t="s">
        <v>111</v>
      </c>
      <c r="C60" s="20">
        <f>'5.1. sz. mell '!C60+'5.2. sz. mell  '!C60</f>
        <v>0</v>
      </c>
      <c r="D60" s="20"/>
    </row>
    <row r="61" spans="1:4" s="186" customFormat="1" ht="12" customHeight="1">
      <c r="A61" s="185" t="s">
        <v>112</v>
      </c>
      <c r="B61" s="22" t="s">
        <v>113</v>
      </c>
      <c r="C61" s="20">
        <f>'5.1. sz. mell '!C61+'5.2. sz. mell  '!C61</f>
        <v>0</v>
      </c>
      <c r="D61" s="20"/>
    </row>
    <row r="62" spans="1:4" s="186" customFormat="1" ht="12" customHeight="1">
      <c r="A62" s="187" t="s">
        <v>114</v>
      </c>
      <c r="B62" s="25" t="s">
        <v>115</v>
      </c>
      <c r="C62" s="20">
        <f>'5.1. sz. mell '!C62+'5.2. sz. mell  '!C62</f>
        <v>0</v>
      </c>
      <c r="D62" s="20"/>
    </row>
    <row r="63" spans="1:4" s="186" customFormat="1" ht="12" customHeight="1">
      <c r="A63" s="44" t="s">
        <v>116</v>
      </c>
      <c r="B63" s="15" t="s">
        <v>117</v>
      </c>
      <c r="C63" s="16">
        <f>+C8+C15+C22+C29+C36+C47+C53+C58</f>
        <v>94471</v>
      </c>
      <c r="D63" s="16">
        <f>+D8+D15+D22+D29+D36+D47+D53+D58</f>
        <v>317452</v>
      </c>
    </row>
    <row r="64" spans="1:4" s="186" customFormat="1" ht="12" customHeight="1">
      <c r="A64" s="188" t="s">
        <v>357</v>
      </c>
      <c r="B64" s="26" t="s">
        <v>119</v>
      </c>
      <c r="C64" s="16">
        <f>SUM(C65:C67)</f>
        <v>7400</v>
      </c>
      <c r="D64" s="16">
        <f>SUM(D65:D67)</f>
        <v>7400</v>
      </c>
    </row>
    <row r="65" spans="1:4" s="186" customFormat="1" ht="12" customHeight="1">
      <c r="A65" s="183" t="s">
        <v>120</v>
      </c>
      <c r="B65" s="19" t="s">
        <v>121</v>
      </c>
      <c r="C65" s="20"/>
      <c r="D65" s="20"/>
    </row>
    <row r="66" spans="1:4" s="186" customFormat="1" ht="12" customHeight="1">
      <c r="A66" s="185" t="s">
        <v>122</v>
      </c>
      <c r="B66" s="22" t="s">
        <v>123</v>
      </c>
      <c r="C66" s="20">
        <f>'5.1. sz. mell '!C66+'5.2. sz. mell  '!C66</f>
        <v>7400</v>
      </c>
      <c r="D66" s="20">
        <f>'5.1. sz. mell '!D66+'5.2. sz. mell  '!D66</f>
        <v>7400</v>
      </c>
    </row>
    <row r="67" spans="1:4" s="186" customFormat="1" ht="12" customHeight="1">
      <c r="A67" s="187" t="s">
        <v>124</v>
      </c>
      <c r="B67" s="30" t="s">
        <v>125</v>
      </c>
      <c r="C67" s="20"/>
      <c r="D67" s="20"/>
    </row>
    <row r="68" spans="1:4" s="186" customFormat="1" ht="12" customHeight="1">
      <c r="A68" s="188" t="s">
        <v>126</v>
      </c>
      <c r="B68" s="26" t="s">
        <v>127</v>
      </c>
      <c r="C68" s="16">
        <f>SUM(C69:C72)</f>
        <v>0</v>
      </c>
      <c r="D68" s="16"/>
    </row>
    <row r="69" spans="1:4" s="186" customFormat="1" ht="12" customHeight="1">
      <c r="A69" s="183" t="s">
        <v>128</v>
      </c>
      <c r="B69" s="19" t="s">
        <v>129</v>
      </c>
      <c r="C69" s="23"/>
      <c r="D69" s="20">
        <f>'5.1. sz. mell '!D69+'5.2. sz. mell  '!D69</f>
        <v>0</v>
      </c>
    </row>
    <row r="70" spans="1:4" s="186" customFormat="1" ht="12" customHeight="1">
      <c r="A70" s="185" t="s">
        <v>130</v>
      </c>
      <c r="B70" s="22" t="s">
        <v>131</v>
      </c>
      <c r="C70" s="23"/>
      <c r="D70" s="20">
        <f>'5.1. sz. mell '!D70+'5.2. sz. mell  '!D70</f>
        <v>0</v>
      </c>
    </row>
    <row r="71" spans="1:4" s="186" customFormat="1" ht="12" customHeight="1">
      <c r="A71" s="185" t="s">
        <v>132</v>
      </c>
      <c r="B71" s="22" t="s">
        <v>133</v>
      </c>
      <c r="C71" s="23"/>
      <c r="D71" s="20">
        <f>'5.1. sz. mell '!D71+'5.2. sz. mell  '!D71</f>
        <v>0</v>
      </c>
    </row>
    <row r="72" spans="1:4" s="186" customFormat="1" ht="12" customHeight="1">
      <c r="A72" s="187" t="s">
        <v>134</v>
      </c>
      <c r="B72" s="25" t="s">
        <v>135</v>
      </c>
      <c r="C72" s="23"/>
      <c r="D72" s="20">
        <f>'5.1. sz. mell '!D72+'5.2. sz. mell  '!D72</f>
        <v>0</v>
      </c>
    </row>
    <row r="73" spans="1:4" s="186" customFormat="1" ht="12" customHeight="1">
      <c r="A73" s="188" t="s">
        <v>136</v>
      </c>
      <c r="B73" s="26" t="s">
        <v>137</v>
      </c>
      <c r="C73" s="16">
        <f>SUM(C74:C75)</f>
        <v>0</v>
      </c>
      <c r="D73" s="16">
        <f>'5.1. sz. mell '!D73+'5.2. sz. mell  '!D73</f>
        <v>82358</v>
      </c>
    </row>
    <row r="74" spans="1:4" s="186" customFormat="1" ht="12" customHeight="1">
      <c r="A74" s="183" t="s">
        <v>138</v>
      </c>
      <c r="B74" s="19" t="s">
        <v>139</v>
      </c>
      <c r="C74" s="23"/>
      <c r="D74" s="20">
        <f>'5.1. sz. mell '!D74+'5.2. sz. mell  '!D74</f>
        <v>82358</v>
      </c>
    </row>
    <row r="75" spans="1:4" s="186" customFormat="1" ht="12" customHeight="1">
      <c r="A75" s="187" t="s">
        <v>140</v>
      </c>
      <c r="B75" s="25" t="s">
        <v>141</v>
      </c>
      <c r="C75" s="23"/>
      <c r="D75" s="20">
        <f>'5.1. sz. mell '!D75+'5.2. sz. mell  '!D75</f>
        <v>0</v>
      </c>
    </row>
    <row r="76" spans="1:4" s="184" customFormat="1" ht="12" customHeight="1">
      <c r="A76" s="188" t="s">
        <v>142</v>
      </c>
      <c r="B76" s="26" t="s">
        <v>143</v>
      </c>
      <c r="C76" s="16">
        <f>SUM(C77:C79)</f>
        <v>0</v>
      </c>
      <c r="D76" s="16">
        <f>SUM(D77:D79)</f>
        <v>980</v>
      </c>
    </row>
    <row r="77" spans="1:4" s="186" customFormat="1" ht="12" customHeight="1">
      <c r="A77" s="183" t="s">
        <v>144</v>
      </c>
      <c r="B77" s="19" t="s">
        <v>145</v>
      </c>
      <c r="C77" s="20">
        <f>'5.1. sz. mell '!C77+'5.2. sz. mell  '!C77</f>
        <v>0</v>
      </c>
      <c r="D77" s="20">
        <f>'5.1. sz. mell '!D77+'5.2. sz. mell  '!D77</f>
        <v>980</v>
      </c>
    </row>
    <row r="78" spans="1:4" s="186" customFormat="1" ht="12" customHeight="1">
      <c r="A78" s="185" t="s">
        <v>146</v>
      </c>
      <c r="B78" s="22" t="s">
        <v>147</v>
      </c>
      <c r="C78" s="23"/>
      <c r="D78" s="23"/>
    </row>
    <row r="79" spans="1:4" s="186" customFormat="1" ht="12" customHeight="1">
      <c r="A79" s="187" t="s">
        <v>148</v>
      </c>
      <c r="B79" s="25" t="s">
        <v>149</v>
      </c>
      <c r="C79" s="23"/>
      <c r="D79" s="23"/>
    </row>
    <row r="80" spans="1:4" s="186" customFormat="1" ht="12" customHeight="1">
      <c r="A80" s="188" t="s">
        <v>150</v>
      </c>
      <c r="B80" s="26" t="s">
        <v>151</v>
      </c>
      <c r="C80" s="16">
        <f>SUM(C81:C84)</f>
        <v>0</v>
      </c>
      <c r="D80" s="16"/>
    </row>
    <row r="81" spans="1:4" s="186" customFormat="1" ht="12" customHeight="1">
      <c r="A81" s="189" t="s">
        <v>152</v>
      </c>
      <c r="B81" s="19" t="s">
        <v>153</v>
      </c>
      <c r="C81" s="23"/>
      <c r="D81" s="23"/>
    </row>
    <row r="82" spans="1:4" s="186" customFormat="1" ht="12" customHeight="1">
      <c r="A82" s="190" t="s">
        <v>154</v>
      </c>
      <c r="B82" s="22" t="s">
        <v>155</v>
      </c>
      <c r="C82" s="23"/>
      <c r="D82" s="23"/>
    </row>
    <row r="83" spans="1:4" s="186" customFormat="1" ht="12" customHeight="1">
      <c r="A83" s="190" t="s">
        <v>156</v>
      </c>
      <c r="B83" s="22" t="s">
        <v>157</v>
      </c>
      <c r="C83" s="23"/>
      <c r="D83" s="23"/>
    </row>
    <row r="84" spans="1:4" s="184" customFormat="1" ht="12" customHeight="1">
      <c r="A84" s="191" t="s">
        <v>158</v>
      </c>
      <c r="B84" s="25" t="s">
        <v>159</v>
      </c>
      <c r="C84" s="23"/>
      <c r="D84" s="23"/>
    </row>
    <row r="85" spans="1:4" s="184" customFormat="1" ht="12" customHeight="1">
      <c r="A85" s="188" t="s">
        <v>160</v>
      </c>
      <c r="B85" s="26" t="s">
        <v>161</v>
      </c>
      <c r="C85" s="34"/>
      <c r="D85" s="34"/>
    </row>
    <row r="86" spans="1:4" s="184" customFormat="1" ht="12" customHeight="1">
      <c r="A86" s="188" t="s">
        <v>162</v>
      </c>
      <c r="B86" s="35" t="s">
        <v>163</v>
      </c>
      <c r="C86" s="16">
        <f>+C64+C68+C73+C76+C80+C85</f>
        <v>7400</v>
      </c>
      <c r="D86" s="16">
        <f>+D64+D68+D73+D76+D80+D85</f>
        <v>90738</v>
      </c>
    </row>
    <row r="87" spans="1:4" s="184" customFormat="1" ht="12" customHeight="1">
      <c r="A87" s="192" t="s">
        <v>164</v>
      </c>
      <c r="B87" s="37" t="s">
        <v>358</v>
      </c>
      <c r="C87" s="16">
        <f>+C63+C86</f>
        <v>101871</v>
      </c>
      <c r="D87" s="16">
        <f>+D63+D86</f>
        <v>408190</v>
      </c>
    </row>
    <row r="88" spans="1:4" s="186" customFormat="1" ht="15" customHeight="1">
      <c r="A88" s="193"/>
      <c r="B88" s="194"/>
      <c r="C88" s="195"/>
      <c r="D88" s="195"/>
    </row>
    <row r="89" spans="1:4" ht="14.25">
      <c r="A89" s="196"/>
      <c r="B89" s="197"/>
      <c r="C89" s="198"/>
      <c r="D89" s="198"/>
    </row>
    <row r="90" spans="1:4" s="179" customFormat="1" ht="16.5" customHeight="1">
      <c r="A90" s="199"/>
      <c r="B90" s="200" t="s">
        <v>251</v>
      </c>
      <c r="C90" s="201"/>
      <c r="D90" s="201"/>
    </row>
    <row r="91" spans="1:4" s="202" customFormat="1" ht="12" customHeight="1">
      <c r="A91" s="10" t="s">
        <v>6</v>
      </c>
      <c r="B91" s="48" t="s">
        <v>170</v>
      </c>
      <c r="C91" s="16">
        <f>SUM(C92:C96)</f>
        <v>94471</v>
      </c>
      <c r="D91" s="16">
        <f>SUM(D92:D96)</f>
        <v>377115</v>
      </c>
    </row>
    <row r="92" spans="1:4" ht="12" customHeight="1">
      <c r="A92" s="203" t="s">
        <v>8</v>
      </c>
      <c r="B92" s="51" t="s">
        <v>171</v>
      </c>
      <c r="C92" s="20">
        <f>'5.1. sz. mell '!C92+'5.2. sz. mell  '!C92</f>
        <v>55549</v>
      </c>
      <c r="D92" s="20">
        <f>'5.1. sz. mell '!D92+'5.2. sz. mell  '!D92</f>
        <v>112220</v>
      </c>
    </row>
    <row r="93" spans="1:4" ht="12" customHeight="1">
      <c r="A93" s="185" t="s">
        <v>10</v>
      </c>
      <c r="B93" s="53" t="s">
        <v>172</v>
      </c>
      <c r="C93" s="20">
        <f>'5.1. sz. mell '!C93+'5.2. sz. mell  '!C93</f>
        <v>11072</v>
      </c>
      <c r="D93" s="20">
        <f>'5.1. sz. mell '!D93+'5.2. sz. mell  '!D93</f>
        <v>19172</v>
      </c>
    </row>
    <row r="94" spans="1:4" ht="12" customHeight="1">
      <c r="A94" s="185" t="s">
        <v>12</v>
      </c>
      <c r="B94" s="53" t="s">
        <v>173</v>
      </c>
      <c r="C94" s="20">
        <f>'5.1. sz. mell '!C94+'5.2. sz. mell  '!C94</f>
        <v>16710</v>
      </c>
      <c r="D94" s="20">
        <f>'5.1. sz. mell '!D94+'5.2. sz. mell  '!D94</f>
        <v>105958</v>
      </c>
    </row>
    <row r="95" spans="1:4" ht="12" customHeight="1">
      <c r="A95" s="185" t="s">
        <v>14</v>
      </c>
      <c r="B95" s="54" t="s">
        <v>174</v>
      </c>
      <c r="C95" s="20">
        <f>'5.1. sz. mell '!C95+'5.2. sz. mell  '!C95</f>
        <v>6465</v>
      </c>
      <c r="D95" s="20">
        <f>'5.1. sz. mell '!D95+'5.2. sz. mell  '!D95</f>
        <v>7523</v>
      </c>
    </row>
    <row r="96" spans="1:4" ht="12" customHeight="1">
      <c r="A96" s="185" t="s">
        <v>175</v>
      </c>
      <c r="B96" s="55" t="s">
        <v>176</v>
      </c>
      <c r="C96" s="20">
        <f>'5.1. sz. mell '!C96+'5.2. sz. mell  '!C96</f>
        <v>4675</v>
      </c>
      <c r="D96" s="20">
        <f>'5.1. sz. mell '!D96+'5.2. sz. mell  '!D96</f>
        <v>132242</v>
      </c>
    </row>
    <row r="97" spans="1:4" ht="12" customHeight="1">
      <c r="A97" s="185" t="s">
        <v>18</v>
      </c>
      <c r="B97" s="53" t="s">
        <v>177</v>
      </c>
      <c r="C97" s="20">
        <f>'5.1. sz. mell '!C97+'5.2. sz. mell  '!C97</f>
        <v>0</v>
      </c>
      <c r="D97" s="20"/>
    </row>
    <row r="98" spans="1:4" ht="12" customHeight="1">
      <c r="A98" s="185" t="s">
        <v>178</v>
      </c>
      <c r="B98" s="56" t="s">
        <v>179</v>
      </c>
      <c r="C98" s="20">
        <f>'5.1. sz. mell '!C98+'5.2. sz. mell  '!C98</f>
        <v>0</v>
      </c>
      <c r="D98" s="20"/>
    </row>
    <row r="99" spans="1:4" ht="12" customHeight="1">
      <c r="A99" s="185" t="s">
        <v>180</v>
      </c>
      <c r="B99" s="57" t="s">
        <v>181</v>
      </c>
      <c r="C99" s="20">
        <f>'5.1. sz. mell '!C99+'5.2. sz. mell  '!C99</f>
        <v>0</v>
      </c>
      <c r="D99" s="20"/>
    </row>
    <row r="100" spans="1:4" ht="12" customHeight="1">
      <c r="A100" s="185" t="s">
        <v>182</v>
      </c>
      <c r="B100" s="57" t="s">
        <v>183</v>
      </c>
      <c r="C100" s="20">
        <f>'5.1. sz. mell '!C100+'5.2. sz. mell  '!C100</f>
        <v>0</v>
      </c>
      <c r="D100" s="20"/>
    </row>
    <row r="101" spans="1:4" ht="12" customHeight="1">
      <c r="A101" s="185" t="s">
        <v>184</v>
      </c>
      <c r="B101" s="56" t="s">
        <v>185</v>
      </c>
      <c r="C101" s="20">
        <f>'5.1. sz. mell '!C101+'5.2. sz. mell  '!C101</f>
        <v>0</v>
      </c>
      <c r="D101" s="20"/>
    </row>
    <row r="102" spans="1:4" ht="12" customHeight="1">
      <c r="A102" s="185" t="s">
        <v>186</v>
      </c>
      <c r="B102" s="56" t="s">
        <v>187</v>
      </c>
      <c r="C102" s="20">
        <f>'5.1. sz. mell '!C102+'5.2. sz. mell  '!C102</f>
        <v>0</v>
      </c>
      <c r="D102" s="20"/>
    </row>
    <row r="103" spans="1:4" ht="12" customHeight="1">
      <c r="A103" s="185" t="s">
        <v>188</v>
      </c>
      <c r="B103" s="57" t="s">
        <v>189</v>
      </c>
      <c r="C103" s="20">
        <f>'5.1. sz. mell '!C103+'5.2. sz. mell  '!C103</f>
        <v>0</v>
      </c>
      <c r="D103" s="20"/>
    </row>
    <row r="104" spans="1:4" ht="12" customHeight="1">
      <c r="A104" s="204" t="s">
        <v>190</v>
      </c>
      <c r="B104" s="59" t="s">
        <v>191</v>
      </c>
      <c r="C104" s="20">
        <f>'5.1. sz. mell '!C104+'5.2. sz. mell  '!C104</f>
        <v>0</v>
      </c>
      <c r="D104" s="20"/>
    </row>
    <row r="105" spans="1:4" ht="12" customHeight="1">
      <c r="A105" s="185" t="s">
        <v>192</v>
      </c>
      <c r="B105" s="59" t="s">
        <v>193</v>
      </c>
      <c r="C105" s="20">
        <f>'5.1. sz. mell '!C105+'5.2. sz. mell  '!C105</f>
        <v>0</v>
      </c>
      <c r="D105" s="20"/>
    </row>
    <row r="106" spans="1:4" ht="12" customHeight="1">
      <c r="A106" s="205" t="s">
        <v>194</v>
      </c>
      <c r="B106" s="61" t="s">
        <v>195</v>
      </c>
      <c r="C106" s="20">
        <f>'5.1. sz. mell '!C106+'5.2. sz. mell  '!C106</f>
        <v>4675</v>
      </c>
      <c r="D106" s="20">
        <f>'5.1. sz. mell '!D106+'5.2. sz. mell  '!D106</f>
        <v>4775</v>
      </c>
    </row>
    <row r="107" spans="1:4" ht="12" customHeight="1">
      <c r="A107" s="44" t="s">
        <v>20</v>
      </c>
      <c r="B107" s="63" t="s">
        <v>196</v>
      </c>
      <c r="C107" s="16">
        <f>+C108+C110+C112</f>
        <v>0</v>
      </c>
      <c r="D107" s="16">
        <f>+D108+D110+D112</f>
        <v>22803</v>
      </c>
    </row>
    <row r="108" spans="1:4" ht="12" customHeight="1">
      <c r="A108" s="183" t="s">
        <v>22</v>
      </c>
      <c r="B108" s="53" t="s">
        <v>197</v>
      </c>
      <c r="C108" s="20">
        <f>'5.1. sz. mell '!C108+'5.2. sz. mell  '!C108</f>
        <v>0</v>
      </c>
      <c r="D108" s="20">
        <f>'5.1. sz. mell '!D108+'5.2. sz. mell  '!D108</f>
        <v>22803</v>
      </c>
    </row>
    <row r="109" spans="1:4" ht="12" customHeight="1">
      <c r="A109" s="183" t="s">
        <v>24</v>
      </c>
      <c r="B109" s="64" t="s">
        <v>198</v>
      </c>
      <c r="C109" s="20">
        <f>'5.1. sz. mell '!C109+'5.2. sz. mell  '!C109</f>
        <v>0</v>
      </c>
      <c r="D109" s="20"/>
    </row>
    <row r="110" spans="1:4" ht="12" customHeight="1">
      <c r="A110" s="183" t="s">
        <v>26</v>
      </c>
      <c r="B110" s="64" t="s">
        <v>199</v>
      </c>
      <c r="C110" s="20">
        <f>'5.1. sz. mell '!C110+'5.2. sz. mell  '!C110</f>
        <v>0</v>
      </c>
      <c r="D110" s="20"/>
    </row>
    <row r="111" spans="1:4" ht="12" customHeight="1">
      <c r="A111" s="183" t="s">
        <v>28</v>
      </c>
      <c r="B111" s="64" t="s">
        <v>200</v>
      </c>
      <c r="C111" s="20">
        <f>'5.1. sz. mell '!C111+'5.2. sz. mell  '!C111</f>
        <v>0</v>
      </c>
      <c r="D111" s="20"/>
    </row>
    <row r="112" spans="1:4" ht="12" customHeight="1">
      <c r="A112" s="183" t="s">
        <v>30</v>
      </c>
      <c r="B112" s="66" t="s">
        <v>201</v>
      </c>
      <c r="C112" s="20">
        <f>'5.1. sz. mell '!C112+'5.2. sz. mell  '!C112</f>
        <v>0</v>
      </c>
      <c r="D112" s="20"/>
    </row>
    <row r="113" spans="1:4" ht="12" customHeight="1">
      <c r="A113" s="183" t="s">
        <v>32</v>
      </c>
      <c r="B113" s="67" t="s">
        <v>202</v>
      </c>
      <c r="C113" s="20">
        <f>'5.1. sz. mell '!C113+'5.2. sz. mell  '!C113</f>
        <v>0</v>
      </c>
      <c r="D113" s="20"/>
    </row>
    <row r="114" spans="1:4" ht="12" customHeight="1">
      <c r="A114" s="183" t="s">
        <v>203</v>
      </c>
      <c r="B114" s="68" t="s">
        <v>204</v>
      </c>
      <c r="C114" s="20">
        <f>'5.1. sz. mell '!C114+'5.2. sz. mell  '!C114</f>
        <v>0</v>
      </c>
      <c r="D114" s="20"/>
    </row>
    <row r="115" spans="1:4" ht="12" customHeight="1">
      <c r="A115" s="183" t="s">
        <v>205</v>
      </c>
      <c r="B115" s="57" t="s">
        <v>183</v>
      </c>
      <c r="C115" s="20">
        <f>'5.1. sz. mell '!C115+'5.2. sz. mell  '!C115</f>
        <v>0</v>
      </c>
      <c r="D115" s="20"/>
    </row>
    <row r="116" spans="1:4" ht="12" customHeight="1">
      <c r="A116" s="183" t="s">
        <v>206</v>
      </c>
      <c r="B116" s="57" t="s">
        <v>207</v>
      </c>
      <c r="C116" s="20">
        <f>'5.1. sz. mell '!C116+'5.2. sz. mell  '!C116</f>
        <v>0</v>
      </c>
      <c r="D116" s="20"/>
    </row>
    <row r="117" spans="1:4" ht="12" customHeight="1">
      <c r="A117" s="183" t="s">
        <v>208</v>
      </c>
      <c r="B117" s="57" t="s">
        <v>209</v>
      </c>
      <c r="C117" s="20">
        <f>'5.1. sz. mell '!C117+'5.2. sz. mell  '!C117</f>
        <v>0</v>
      </c>
      <c r="D117" s="20"/>
    </row>
    <row r="118" spans="1:4" ht="12" customHeight="1">
      <c r="A118" s="183" t="s">
        <v>210</v>
      </c>
      <c r="B118" s="57" t="s">
        <v>189</v>
      </c>
      <c r="C118" s="20">
        <f>'5.1. sz. mell '!C118+'5.2. sz. mell  '!C118</f>
        <v>0</v>
      </c>
      <c r="D118" s="20"/>
    </row>
    <row r="119" spans="1:4" ht="12" customHeight="1">
      <c r="A119" s="183" t="s">
        <v>211</v>
      </c>
      <c r="B119" s="57" t="s">
        <v>212</v>
      </c>
      <c r="C119" s="20">
        <f>'5.1. sz. mell '!C119+'5.2. sz. mell  '!C119</f>
        <v>0</v>
      </c>
      <c r="D119" s="20"/>
    </row>
    <row r="120" spans="1:4" ht="12" customHeight="1">
      <c r="A120" s="204" t="s">
        <v>213</v>
      </c>
      <c r="B120" s="57" t="s">
        <v>214</v>
      </c>
      <c r="C120" s="20">
        <f>'5.1. sz. mell '!C120+'5.2. sz. mell  '!C120</f>
        <v>0</v>
      </c>
      <c r="D120" s="20"/>
    </row>
    <row r="121" spans="1:4" ht="12" customHeight="1">
      <c r="A121" s="44" t="s">
        <v>34</v>
      </c>
      <c r="B121" s="15" t="s">
        <v>215</v>
      </c>
      <c r="C121" s="16">
        <f>+C122+C123</f>
        <v>0</v>
      </c>
      <c r="D121" s="16"/>
    </row>
    <row r="122" spans="1:4" ht="12" customHeight="1">
      <c r="A122" s="183" t="s">
        <v>36</v>
      </c>
      <c r="B122" s="70" t="s">
        <v>216</v>
      </c>
      <c r="C122" s="20">
        <f>'5.1. sz. mell '!C122+'5.2. sz. mell  '!C122</f>
        <v>0</v>
      </c>
      <c r="D122" s="20"/>
    </row>
    <row r="123" spans="1:4" ht="12" customHeight="1">
      <c r="A123" s="187" t="s">
        <v>38</v>
      </c>
      <c r="B123" s="64" t="s">
        <v>217</v>
      </c>
      <c r="C123" s="20">
        <f>'5.1. sz. mell '!C123+'5.2. sz. mell  '!C123</f>
        <v>0</v>
      </c>
      <c r="D123" s="20"/>
    </row>
    <row r="124" spans="1:4" ht="12" customHeight="1">
      <c r="A124" s="44" t="s">
        <v>218</v>
      </c>
      <c r="B124" s="15" t="s">
        <v>219</v>
      </c>
      <c r="C124" s="16">
        <f>+C91+C107+C121</f>
        <v>94471</v>
      </c>
      <c r="D124" s="16">
        <f>+D91+D107+D121</f>
        <v>399918</v>
      </c>
    </row>
    <row r="125" spans="1:4" ht="12" customHeight="1">
      <c r="A125" s="44" t="s">
        <v>62</v>
      </c>
      <c r="B125" s="15" t="s">
        <v>220</v>
      </c>
      <c r="C125" s="16">
        <f>+C126+C127+C128</f>
        <v>7400</v>
      </c>
      <c r="D125" s="16">
        <f>+D126+D127+D128</f>
        <v>7400</v>
      </c>
    </row>
    <row r="126" spans="1:4" s="202" customFormat="1" ht="12" customHeight="1">
      <c r="A126" s="183" t="s">
        <v>64</v>
      </c>
      <c r="B126" s="70" t="s">
        <v>221</v>
      </c>
      <c r="C126" s="20">
        <f>'5.1. sz. mell '!C126+'5.2. sz. mell  '!C126</f>
        <v>0</v>
      </c>
      <c r="D126" s="20"/>
    </row>
    <row r="127" spans="1:4" ht="12" customHeight="1">
      <c r="A127" s="183" t="s">
        <v>66</v>
      </c>
      <c r="B127" s="70" t="s">
        <v>222</v>
      </c>
      <c r="C127" s="20">
        <f>'5.1. sz. mell '!C127+'5.2. sz. mell  '!C127</f>
        <v>7400</v>
      </c>
      <c r="D127" s="20">
        <f>'5.1. sz. mell '!D127+'5.2. sz. mell  '!D127</f>
        <v>7400</v>
      </c>
    </row>
    <row r="128" spans="1:4" ht="12" customHeight="1">
      <c r="A128" s="204" t="s">
        <v>68</v>
      </c>
      <c r="B128" s="71" t="s">
        <v>223</v>
      </c>
      <c r="C128" s="20">
        <f>'5.1. sz. mell '!C128+'5.2. sz. mell  '!C128</f>
        <v>0</v>
      </c>
      <c r="D128" s="20"/>
    </row>
    <row r="129" spans="1:4" ht="12" customHeight="1">
      <c r="A129" s="44" t="s">
        <v>84</v>
      </c>
      <c r="B129" s="15" t="s">
        <v>224</v>
      </c>
      <c r="C129" s="16">
        <f>+C130+C131+C132+C133</f>
        <v>0</v>
      </c>
      <c r="D129" s="16"/>
    </row>
    <row r="130" spans="1:4" ht="12" customHeight="1">
      <c r="A130" s="183" t="s">
        <v>86</v>
      </c>
      <c r="B130" s="70" t="s">
        <v>225</v>
      </c>
      <c r="C130" s="65"/>
      <c r="D130" s="65"/>
    </row>
    <row r="131" spans="1:4" ht="12" customHeight="1">
      <c r="A131" s="183" t="s">
        <v>88</v>
      </c>
      <c r="B131" s="70" t="s">
        <v>226</v>
      </c>
      <c r="C131" s="65"/>
      <c r="D131" s="65"/>
    </row>
    <row r="132" spans="1:4" ht="12" customHeight="1">
      <c r="A132" s="183" t="s">
        <v>90</v>
      </c>
      <c r="B132" s="70" t="s">
        <v>227</v>
      </c>
      <c r="C132" s="65"/>
      <c r="D132" s="65"/>
    </row>
    <row r="133" spans="1:4" s="202" customFormat="1" ht="12" customHeight="1">
      <c r="A133" s="204" t="s">
        <v>92</v>
      </c>
      <c r="B133" s="71" t="s">
        <v>228</v>
      </c>
      <c r="C133" s="65"/>
      <c r="D133" s="65"/>
    </row>
    <row r="134" spans="1:12" ht="12" customHeight="1">
      <c r="A134" s="44" t="s">
        <v>229</v>
      </c>
      <c r="B134" s="15" t="s">
        <v>230</v>
      </c>
      <c r="C134" s="16">
        <f>+C135+C136+C137+C138</f>
        <v>0</v>
      </c>
      <c r="D134" s="16">
        <f>+D135+D136+D137+D138</f>
        <v>872</v>
      </c>
      <c r="L134" s="206"/>
    </row>
    <row r="135" spans="1:4" ht="14.25">
      <c r="A135" s="183" t="s">
        <v>98</v>
      </c>
      <c r="B135" s="70" t="s">
        <v>231</v>
      </c>
      <c r="C135" s="65"/>
      <c r="D135" s="65"/>
    </row>
    <row r="136" spans="1:4" ht="12" customHeight="1">
      <c r="A136" s="183" t="s">
        <v>100</v>
      </c>
      <c r="B136" s="70" t="s">
        <v>232</v>
      </c>
      <c r="C136" s="65"/>
      <c r="D136" s="20">
        <f>'5.1. sz. mell '!D136+'5.2. sz. mell  '!D136</f>
        <v>872</v>
      </c>
    </row>
    <row r="137" spans="1:4" s="202" customFormat="1" ht="12" customHeight="1">
      <c r="A137" s="183" t="s">
        <v>102</v>
      </c>
      <c r="B137" s="70" t="s">
        <v>233</v>
      </c>
      <c r="C137" s="65"/>
      <c r="D137" s="65"/>
    </row>
    <row r="138" spans="1:4" s="202" customFormat="1" ht="12" customHeight="1">
      <c r="A138" s="204" t="s">
        <v>104</v>
      </c>
      <c r="B138" s="71" t="s">
        <v>234</v>
      </c>
      <c r="C138" s="65"/>
      <c r="D138" s="65"/>
    </row>
    <row r="139" spans="1:4" s="202" customFormat="1" ht="12" customHeight="1">
      <c r="A139" s="44" t="s">
        <v>106</v>
      </c>
      <c r="B139" s="15" t="s">
        <v>235</v>
      </c>
      <c r="C139" s="72">
        <f>+C140+C141+C142+C143</f>
        <v>0</v>
      </c>
      <c r="D139" s="72"/>
    </row>
    <row r="140" spans="1:4" s="202" customFormat="1" ht="12" customHeight="1">
      <c r="A140" s="183" t="s">
        <v>108</v>
      </c>
      <c r="B140" s="70" t="s">
        <v>236</v>
      </c>
      <c r="C140" s="65"/>
      <c r="D140" s="65"/>
    </row>
    <row r="141" spans="1:4" s="202" customFormat="1" ht="12" customHeight="1">
      <c r="A141" s="183" t="s">
        <v>110</v>
      </c>
      <c r="B141" s="70" t="s">
        <v>237</v>
      </c>
      <c r="C141" s="65"/>
      <c r="D141" s="65"/>
    </row>
    <row r="142" spans="1:4" s="202" customFormat="1" ht="12" customHeight="1">
      <c r="A142" s="183" t="s">
        <v>112</v>
      </c>
      <c r="B142" s="70" t="s">
        <v>238</v>
      </c>
      <c r="C142" s="65"/>
      <c r="D142" s="65"/>
    </row>
    <row r="143" spans="1:4" ht="12.75" customHeight="1">
      <c r="A143" s="183" t="s">
        <v>114</v>
      </c>
      <c r="B143" s="70" t="s">
        <v>239</v>
      </c>
      <c r="C143" s="65"/>
      <c r="D143" s="65"/>
    </row>
    <row r="144" spans="1:4" ht="12" customHeight="1">
      <c r="A144" s="44" t="s">
        <v>116</v>
      </c>
      <c r="B144" s="15" t="s">
        <v>240</v>
      </c>
      <c r="C144" s="73">
        <f>+C125+C129+C134+C139</f>
        <v>7400</v>
      </c>
      <c r="D144" s="73">
        <f>+D125+D129+D134+D139</f>
        <v>8272</v>
      </c>
    </row>
    <row r="145" spans="1:4" ht="15" customHeight="1">
      <c r="A145" s="207" t="s">
        <v>241</v>
      </c>
      <c r="B145" s="77" t="s">
        <v>242</v>
      </c>
      <c r="C145" s="73">
        <f>+C124+C144</f>
        <v>101871</v>
      </c>
      <c r="D145" s="73">
        <f>+D124+D144</f>
        <v>408190</v>
      </c>
    </row>
    <row r="147" spans="1:4" ht="15" customHeight="1">
      <c r="A147" s="208" t="s">
        <v>359</v>
      </c>
      <c r="B147" s="209"/>
      <c r="C147" s="52">
        <v>10</v>
      </c>
      <c r="D147" s="52">
        <v>10</v>
      </c>
    </row>
    <row r="148" spans="1:4" ht="14.25" customHeight="1">
      <c r="A148" s="208" t="s">
        <v>360</v>
      </c>
      <c r="B148" s="209"/>
      <c r="C148" s="52">
        <v>116</v>
      </c>
      <c r="D148" s="52">
        <v>116</v>
      </c>
    </row>
  </sheetData>
  <sheetProtection selectLockedCells="1" selectUnlockedCells="1"/>
  <mergeCells count="2">
    <mergeCell ref="B2:D2"/>
    <mergeCell ref="B3:D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0"/>
  <rowBreaks count="1" manualBreakCount="1">
    <brk id="8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48"/>
  <sheetViews>
    <sheetView zoomScaleSheetLayoutView="85" workbookViewId="0" topLeftCell="A142">
      <selection activeCell="B170" sqref="B170"/>
    </sheetView>
  </sheetViews>
  <sheetFormatPr defaultColWidth="9.00390625" defaultRowHeight="12.75"/>
  <cols>
    <col min="1" max="1" width="19.50390625" style="157" customWidth="1"/>
    <col min="2" max="2" width="72.00390625" style="158" customWidth="1"/>
    <col min="3" max="3" width="25.00390625" style="159" customWidth="1"/>
    <col min="4" max="4" width="22.75390625" style="159" customWidth="1"/>
    <col min="5" max="16384" width="9.375" style="160" customWidth="1"/>
  </cols>
  <sheetData>
    <row r="1" spans="1:4" s="164" customFormat="1" ht="16.5" customHeight="1">
      <c r="A1" s="161"/>
      <c r="B1" s="162"/>
      <c r="C1" s="163" t="s">
        <v>361</v>
      </c>
      <c r="D1" s="163"/>
    </row>
    <row r="2" spans="1:4" s="167" customFormat="1" ht="21" customHeight="1">
      <c r="A2" s="165" t="s">
        <v>252</v>
      </c>
      <c r="B2" s="166" t="s">
        <v>349</v>
      </c>
      <c r="C2" s="166"/>
      <c r="D2" s="166"/>
    </row>
    <row r="3" spans="1:4" s="167" customFormat="1" ht="16.5" customHeight="1">
      <c r="A3" s="168" t="s">
        <v>350</v>
      </c>
      <c r="B3" s="169" t="s">
        <v>362</v>
      </c>
      <c r="C3" s="169"/>
      <c r="D3" s="169"/>
    </row>
    <row r="4" spans="1:4" s="172" customFormat="1" ht="15.75" customHeight="1">
      <c r="A4" s="170"/>
      <c r="B4" s="170"/>
      <c r="C4"/>
      <c r="D4" s="171" t="s">
        <v>337</v>
      </c>
    </row>
    <row r="5" spans="1:4" ht="14.25">
      <c r="A5" s="173" t="s">
        <v>352</v>
      </c>
      <c r="B5" s="174" t="s">
        <v>353</v>
      </c>
      <c r="C5" s="175" t="s">
        <v>354</v>
      </c>
      <c r="D5" s="175" t="s">
        <v>355</v>
      </c>
    </row>
    <row r="6" spans="1:4" s="179" customFormat="1" ht="12.75" customHeight="1">
      <c r="A6" s="176">
        <v>1</v>
      </c>
      <c r="B6" s="177">
        <v>2</v>
      </c>
      <c r="C6" s="178">
        <v>3</v>
      </c>
      <c r="D6" s="178">
        <v>4</v>
      </c>
    </row>
    <row r="7" spans="1:4" s="179" customFormat="1" ht="15.75" customHeight="1">
      <c r="A7" s="180"/>
      <c r="B7" s="181" t="s">
        <v>250</v>
      </c>
      <c r="C7" s="182"/>
      <c r="D7" s="182"/>
    </row>
    <row r="8" spans="1:4" s="179" customFormat="1" ht="12" customHeight="1">
      <c r="A8" s="44" t="s">
        <v>6</v>
      </c>
      <c r="B8" s="15" t="s">
        <v>7</v>
      </c>
      <c r="C8" s="16">
        <f>+C9+C10+C11+C12+C13+C14</f>
        <v>44380</v>
      </c>
      <c r="D8" s="16">
        <f>+D9+D10+D11+D12+D13+D14</f>
        <v>48363</v>
      </c>
    </row>
    <row r="9" spans="1:4" s="184" customFormat="1" ht="12" customHeight="1">
      <c r="A9" s="183" t="s">
        <v>8</v>
      </c>
      <c r="B9" s="19" t="s">
        <v>9</v>
      </c>
      <c r="C9" s="20">
        <v>12650</v>
      </c>
      <c r="D9" s="20">
        <v>12679</v>
      </c>
    </row>
    <row r="10" spans="1:4" s="186" customFormat="1" ht="12" customHeight="1">
      <c r="A10" s="185" t="s">
        <v>10</v>
      </c>
      <c r="B10" s="22" t="s">
        <v>11</v>
      </c>
      <c r="C10" s="23">
        <v>21008</v>
      </c>
      <c r="D10" s="23">
        <v>20742</v>
      </c>
    </row>
    <row r="11" spans="1:4" s="186" customFormat="1" ht="12" customHeight="1">
      <c r="A11" s="185" t="s">
        <v>12</v>
      </c>
      <c r="B11" s="22" t="s">
        <v>13</v>
      </c>
      <c r="C11" s="23">
        <v>6465</v>
      </c>
      <c r="D11" s="23">
        <v>10174</v>
      </c>
    </row>
    <row r="12" spans="1:4" s="186" customFormat="1" ht="12" customHeight="1">
      <c r="A12" s="185" t="s">
        <v>14</v>
      </c>
      <c r="B12" s="22" t="s">
        <v>15</v>
      </c>
      <c r="C12" s="23"/>
      <c r="D12" s="23">
        <v>1200</v>
      </c>
    </row>
    <row r="13" spans="1:4" s="186" customFormat="1" ht="12" customHeight="1">
      <c r="A13" s="185" t="s">
        <v>16</v>
      </c>
      <c r="B13" s="22" t="s">
        <v>17</v>
      </c>
      <c r="C13" s="23"/>
      <c r="D13" s="23">
        <v>3058</v>
      </c>
    </row>
    <row r="14" spans="1:4" s="184" customFormat="1" ht="12" customHeight="1">
      <c r="A14" s="187" t="s">
        <v>18</v>
      </c>
      <c r="B14" s="25" t="s">
        <v>19</v>
      </c>
      <c r="C14" s="23">
        <v>4257</v>
      </c>
      <c r="D14" s="23">
        <v>510</v>
      </c>
    </row>
    <row r="15" spans="1:4" s="184" customFormat="1" ht="12" customHeight="1">
      <c r="A15" s="44" t="s">
        <v>20</v>
      </c>
      <c r="B15" s="26" t="s">
        <v>21</v>
      </c>
      <c r="C15" s="16">
        <f>+C16+C17+C18+C19+C20</f>
        <v>0</v>
      </c>
      <c r="D15" s="16"/>
    </row>
    <row r="16" spans="1:4" s="184" customFormat="1" ht="12" customHeight="1">
      <c r="A16" s="183" t="s">
        <v>22</v>
      </c>
      <c r="B16" s="19" t="s">
        <v>23</v>
      </c>
      <c r="C16" s="20"/>
      <c r="D16" s="20"/>
    </row>
    <row r="17" spans="1:4" s="184" customFormat="1" ht="12" customHeight="1">
      <c r="A17" s="185" t="s">
        <v>24</v>
      </c>
      <c r="B17" s="22" t="s">
        <v>25</v>
      </c>
      <c r="C17" s="23"/>
      <c r="D17" s="23"/>
    </row>
    <row r="18" spans="1:4" s="184" customFormat="1" ht="12" customHeight="1">
      <c r="A18" s="185" t="s">
        <v>26</v>
      </c>
      <c r="B18" s="22" t="s">
        <v>27</v>
      </c>
      <c r="C18" s="23"/>
      <c r="D18" s="23"/>
    </row>
    <row r="19" spans="1:4" s="184" customFormat="1" ht="12" customHeight="1">
      <c r="A19" s="185" t="s">
        <v>28</v>
      </c>
      <c r="B19" s="22" t="s">
        <v>29</v>
      </c>
      <c r="C19" s="23"/>
      <c r="D19" s="23"/>
    </row>
    <row r="20" spans="1:4" s="184" customFormat="1" ht="12" customHeight="1">
      <c r="A20" s="185" t="s">
        <v>30</v>
      </c>
      <c r="B20" s="22" t="s">
        <v>31</v>
      </c>
      <c r="C20" s="23"/>
      <c r="D20" s="23"/>
    </row>
    <row r="21" spans="1:4" s="186" customFormat="1" ht="12" customHeight="1">
      <c r="A21" s="187" t="s">
        <v>32</v>
      </c>
      <c r="B21" s="25" t="s">
        <v>33</v>
      </c>
      <c r="C21" s="27"/>
      <c r="D21" s="27"/>
    </row>
    <row r="22" spans="1:4" s="186" customFormat="1" ht="12" customHeight="1">
      <c r="A22" s="44" t="s">
        <v>34</v>
      </c>
      <c r="B22" s="15" t="s">
        <v>35</v>
      </c>
      <c r="C22" s="16">
        <f>+C23+C24+C25+C26+C27</f>
        <v>0</v>
      </c>
      <c r="D22" s="16">
        <f>SUM(D23:D28)</f>
        <v>420</v>
      </c>
    </row>
    <row r="23" spans="1:4" s="186" customFormat="1" ht="12" customHeight="1">
      <c r="A23" s="183" t="s">
        <v>36</v>
      </c>
      <c r="B23" s="19" t="s">
        <v>37</v>
      </c>
      <c r="C23" s="20"/>
      <c r="D23" s="20"/>
    </row>
    <row r="24" spans="1:4" s="184" customFormat="1" ht="12" customHeight="1">
      <c r="A24" s="185" t="s">
        <v>38</v>
      </c>
      <c r="B24" s="22" t="s">
        <v>39</v>
      </c>
      <c r="C24" s="23"/>
      <c r="D24" s="23"/>
    </row>
    <row r="25" spans="1:4" s="186" customFormat="1" ht="12" customHeight="1">
      <c r="A25" s="185" t="s">
        <v>40</v>
      </c>
      <c r="B25" s="22" t="s">
        <v>41</v>
      </c>
      <c r="C25" s="23"/>
      <c r="D25" s="23"/>
    </row>
    <row r="26" spans="1:4" s="186" customFormat="1" ht="12" customHeight="1">
      <c r="A26" s="185" t="s">
        <v>42</v>
      </c>
      <c r="B26" s="22" t="s">
        <v>43</v>
      </c>
      <c r="C26" s="23"/>
      <c r="D26" s="23"/>
    </row>
    <row r="27" spans="1:4" s="186" customFormat="1" ht="12" customHeight="1">
      <c r="A27" s="185" t="s">
        <v>44</v>
      </c>
      <c r="B27" s="22" t="s">
        <v>45</v>
      </c>
      <c r="C27" s="23"/>
      <c r="D27" s="23">
        <v>420</v>
      </c>
    </row>
    <row r="28" spans="1:4" s="186" customFormat="1" ht="12" customHeight="1">
      <c r="A28" s="187" t="s">
        <v>46</v>
      </c>
      <c r="B28" s="25" t="s">
        <v>47</v>
      </c>
      <c r="C28" s="27"/>
      <c r="D28" s="27"/>
    </row>
    <row r="29" spans="1:4" s="186" customFormat="1" ht="12" customHeight="1">
      <c r="A29" s="44" t="s">
        <v>48</v>
      </c>
      <c r="B29" s="15" t="s">
        <v>49</v>
      </c>
      <c r="C29" s="16">
        <f>+C30+C33+C34+C35</f>
        <v>10000</v>
      </c>
      <c r="D29" s="16">
        <f>+D30+D33+D34+D35</f>
        <v>64510</v>
      </c>
    </row>
    <row r="30" spans="1:4" s="186" customFormat="1" ht="12" customHeight="1">
      <c r="A30" s="183" t="s">
        <v>50</v>
      </c>
      <c r="B30" s="19" t="s">
        <v>51</v>
      </c>
      <c r="C30" s="28">
        <v>8700</v>
      </c>
      <c r="D30" s="28">
        <v>63210</v>
      </c>
    </row>
    <row r="31" spans="1:4" s="186" customFormat="1" ht="12" customHeight="1">
      <c r="A31" s="185" t="s">
        <v>52</v>
      </c>
      <c r="B31" s="22" t="s">
        <v>53</v>
      </c>
      <c r="C31" s="23">
        <v>8700</v>
      </c>
      <c r="D31" s="23">
        <v>63210</v>
      </c>
    </row>
    <row r="32" spans="1:4" s="186" customFormat="1" ht="12" customHeight="1">
      <c r="A32" s="185" t="s">
        <v>54</v>
      </c>
      <c r="B32" s="22" t="s">
        <v>55</v>
      </c>
      <c r="C32" s="23"/>
      <c r="D32" s="23"/>
    </row>
    <row r="33" spans="1:4" s="186" customFormat="1" ht="12" customHeight="1">
      <c r="A33" s="185" t="s">
        <v>56</v>
      </c>
      <c r="B33" s="22" t="s">
        <v>57</v>
      </c>
      <c r="C33" s="23">
        <v>1100</v>
      </c>
      <c r="D33" s="23">
        <v>1100</v>
      </c>
    </row>
    <row r="34" spans="1:4" s="186" customFormat="1" ht="12" customHeight="1">
      <c r="A34" s="185" t="s">
        <v>58</v>
      </c>
      <c r="B34" s="22" t="s">
        <v>59</v>
      </c>
      <c r="C34" s="23"/>
      <c r="D34" s="23"/>
    </row>
    <row r="35" spans="1:4" s="186" customFormat="1" ht="12" customHeight="1">
      <c r="A35" s="187" t="s">
        <v>60</v>
      </c>
      <c r="B35" s="25" t="s">
        <v>61</v>
      </c>
      <c r="C35" s="27">
        <v>200</v>
      </c>
      <c r="D35" s="27">
        <v>200</v>
      </c>
    </row>
    <row r="36" spans="1:4" s="186" customFormat="1" ht="12" customHeight="1">
      <c r="A36" s="44" t="s">
        <v>62</v>
      </c>
      <c r="B36" s="15" t="s">
        <v>63</v>
      </c>
      <c r="C36" s="16">
        <f>SUM(C37:C46)</f>
        <v>9025</v>
      </c>
      <c r="D36" s="16">
        <f>SUM(D37:D46)</f>
        <v>54060</v>
      </c>
    </row>
    <row r="37" spans="1:4" s="186" customFormat="1" ht="12" customHeight="1">
      <c r="A37" s="183" t="s">
        <v>64</v>
      </c>
      <c r="B37" s="19" t="s">
        <v>65</v>
      </c>
      <c r="C37" s="20"/>
      <c r="D37" s="20">
        <v>25147</v>
      </c>
    </row>
    <row r="38" spans="1:4" s="186" customFormat="1" ht="12" customHeight="1">
      <c r="A38" s="185" t="s">
        <v>66</v>
      </c>
      <c r="B38" s="22" t="s">
        <v>67</v>
      </c>
      <c r="C38" s="23">
        <v>1566</v>
      </c>
      <c r="D38" s="23">
        <v>5155</v>
      </c>
    </row>
    <row r="39" spans="1:4" s="186" customFormat="1" ht="12" customHeight="1">
      <c r="A39" s="185" t="s">
        <v>68</v>
      </c>
      <c r="B39" s="22" t="s">
        <v>69</v>
      </c>
      <c r="C39" s="23"/>
      <c r="D39" s="23">
        <v>1566</v>
      </c>
    </row>
    <row r="40" spans="1:4" s="186" customFormat="1" ht="12" customHeight="1">
      <c r="A40" s="185" t="s">
        <v>70</v>
      </c>
      <c r="B40" s="22" t="s">
        <v>71</v>
      </c>
      <c r="C40" s="23"/>
      <c r="D40" s="23">
        <v>1880</v>
      </c>
    </row>
    <row r="41" spans="1:4" s="186" customFormat="1" ht="12" customHeight="1">
      <c r="A41" s="185" t="s">
        <v>72</v>
      </c>
      <c r="B41" s="22" t="s">
        <v>73</v>
      </c>
      <c r="C41" s="23">
        <v>4500</v>
      </c>
      <c r="D41" s="23">
        <v>6220</v>
      </c>
    </row>
    <row r="42" spans="1:4" s="186" customFormat="1" ht="12" customHeight="1">
      <c r="A42" s="185" t="s">
        <v>74</v>
      </c>
      <c r="B42" s="22" t="s">
        <v>75</v>
      </c>
      <c r="C42" s="23"/>
      <c r="D42" s="23">
        <v>3126</v>
      </c>
    </row>
    <row r="43" spans="1:4" s="186" customFormat="1" ht="12" customHeight="1">
      <c r="A43" s="185" t="s">
        <v>76</v>
      </c>
      <c r="B43" s="22" t="s">
        <v>77</v>
      </c>
      <c r="C43" s="23"/>
      <c r="D43" s="23">
        <v>10929</v>
      </c>
    </row>
    <row r="44" spans="1:4" s="186" customFormat="1" ht="12" customHeight="1">
      <c r="A44" s="185" t="s">
        <v>78</v>
      </c>
      <c r="B44" s="22" t="s">
        <v>79</v>
      </c>
      <c r="C44" s="23"/>
      <c r="D44" s="23">
        <v>37</v>
      </c>
    </row>
    <row r="45" spans="1:4" s="186" customFormat="1" ht="12" customHeight="1">
      <c r="A45" s="185" t="s">
        <v>80</v>
      </c>
      <c r="B45" s="22" t="s">
        <v>81</v>
      </c>
      <c r="C45" s="23"/>
      <c r="D45" s="23"/>
    </row>
    <row r="46" spans="1:4" s="186" customFormat="1" ht="12" customHeight="1">
      <c r="A46" s="187" t="s">
        <v>82</v>
      </c>
      <c r="B46" s="25" t="s">
        <v>83</v>
      </c>
      <c r="C46" s="27">
        <v>2959</v>
      </c>
      <c r="D46" s="27"/>
    </row>
    <row r="47" spans="1:4" s="186" customFormat="1" ht="12" customHeight="1">
      <c r="A47" s="44" t="s">
        <v>84</v>
      </c>
      <c r="B47" s="15" t="s">
        <v>85</v>
      </c>
      <c r="C47" s="16">
        <f>SUM(C48:C52)</f>
        <v>0</v>
      </c>
      <c r="D47" s="16">
        <f>SUM(D48:D52)</f>
        <v>200</v>
      </c>
    </row>
    <row r="48" spans="1:4" s="186" customFormat="1" ht="12" customHeight="1">
      <c r="A48" s="183" t="s">
        <v>86</v>
      </c>
      <c r="B48" s="19" t="s">
        <v>87</v>
      </c>
      <c r="C48" s="20"/>
      <c r="D48" s="20"/>
    </row>
    <row r="49" spans="1:4" s="186" customFormat="1" ht="12" customHeight="1">
      <c r="A49" s="185" t="s">
        <v>88</v>
      </c>
      <c r="B49" s="22" t="s">
        <v>89</v>
      </c>
      <c r="C49" s="23"/>
      <c r="D49" s="23"/>
    </row>
    <row r="50" spans="1:4" s="186" customFormat="1" ht="12" customHeight="1">
      <c r="A50" s="185" t="s">
        <v>90</v>
      </c>
      <c r="B50" s="22" t="s">
        <v>91</v>
      </c>
      <c r="C50" s="23"/>
      <c r="D50" s="23">
        <v>200</v>
      </c>
    </row>
    <row r="51" spans="1:4" s="186" customFormat="1" ht="12" customHeight="1">
      <c r="A51" s="185" t="s">
        <v>92</v>
      </c>
      <c r="B51" s="22" t="s">
        <v>93</v>
      </c>
      <c r="C51" s="23"/>
      <c r="D51" s="23"/>
    </row>
    <row r="52" spans="1:4" s="186" customFormat="1" ht="12" customHeight="1">
      <c r="A52" s="187" t="s">
        <v>94</v>
      </c>
      <c r="B52" s="25" t="s">
        <v>95</v>
      </c>
      <c r="C52" s="27"/>
      <c r="D52" s="27"/>
    </row>
    <row r="53" spans="1:4" s="186" customFormat="1" ht="12" customHeight="1">
      <c r="A53" s="44" t="s">
        <v>96</v>
      </c>
      <c r="B53" s="15" t="s">
        <v>97</v>
      </c>
      <c r="C53" s="16">
        <f>SUM(C54:C56)</f>
        <v>0</v>
      </c>
      <c r="D53" s="16">
        <f>SUM(D54:D56)</f>
        <v>3300</v>
      </c>
    </row>
    <row r="54" spans="1:4" s="186" customFormat="1" ht="12" customHeight="1">
      <c r="A54" s="183" t="s">
        <v>98</v>
      </c>
      <c r="B54" s="19" t="s">
        <v>99</v>
      </c>
      <c r="C54" s="20"/>
      <c r="D54" s="20"/>
    </row>
    <row r="55" spans="1:4" s="186" customFormat="1" ht="12" customHeight="1">
      <c r="A55" s="185" t="s">
        <v>100</v>
      </c>
      <c r="B55" s="22" t="s">
        <v>101</v>
      </c>
      <c r="C55" s="23"/>
      <c r="D55" s="23">
        <v>341</v>
      </c>
    </row>
    <row r="56" spans="1:4" s="186" customFormat="1" ht="12" customHeight="1">
      <c r="A56" s="185" t="s">
        <v>102</v>
      </c>
      <c r="B56" s="22" t="s">
        <v>103</v>
      </c>
      <c r="C56" s="23"/>
      <c r="D56" s="23">
        <v>2959</v>
      </c>
    </row>
    <row r="57" spans="1:4" s="186" customFormat="1" ht="12" customHeight="1">
      <c r="A57" s="187" t="s">
        <v>104</v>
      </c>
      <c r="B57" s="25" t="s">
        <v>105</v>
      </c>
      <c r="C57" s="27"/>
      <c r="D57" s="27"/>
    </row>
    <row r="58" spans="1:4" s="186" customFormat="1" ht="12" customHeight="1">
      <c r="A58" s="44" t="s">
        <v>106</v>
      </c>
      <c r="B58" s="26" t="s">
        <v>107</v>
      </c>
      <c r="C58" s="16">
        <f>SUM(C59:C61)</f>
        <v>0</v>
      </c>
      <c r="D58" s="16"/>
    </row>
    <row r="59" spans="1:4" s="186" customFormat="1" ht="12" customHeight="1">
      <c r="A59" s="183" t="s">
        <v>108</v>
      </c>
      <c r="B59" s="19" t="s">
        <v>109</v>
      </c>
      <c r="C59" s="23"/>
      <c r="D59" s="23"/>
    </row>
    <row r="60" spans="1:4" s="186" customFormat="1" ht="12" customHeight="1">
      <c r="A60" s="185" t="s">
        <v>110</v>
      </c>
      <c r="B60" s="22" t="s">
        <v>111</v>
      </c>
      <c r="C60" s="23"/>
      <c r="D60" s="23"/>
    </row>
    <row r="61" spans="1:4" s="186" customFormat="1" ht="12" customHeight="1">
      <c r="A61" s="185" t="s">
        <v>112</v>
      </c>
      <c r="B61" s="22" t="s">
        <v>113</v>
      </c>
      <c r="C61" s="23"/>
      <c r="D61" s="23"/>
    </row>
    <row r="62" spans="1:4" s="186" customFormat="1" ht="12" customHeight="1">
      <c r="A62" s="187" t="s">
        <v>114</v>
      </c>
      <c r="B62" s="25" t="s">
        <v>115</v>
      </c>
      <c r="C62" s="23"/>
      <c r="D62" s="23"/>
    </row>
    <row r="63" spans="1:4" s="186" customFormat="1" ht="12" customHeight="1">
      <c r="A63" s="44" t="s">
        <v>116</v>
      </c>
      <c r="B63" s="15" t="s">
        <v>117</v>
      </c>
      <c r="C63" s="16">
        <f>+C8+C15+C22+C29+C36+C47+C53+C58</f>
        <v>63405</v>
      </c>
      <c r="D63" s="16">
        <f>+D8+D15+D22+D29+D36+D47+D53+D58</f>
        <v>170853</v>
      </c>
    </row>
    <row r="64" spans="1:4" s="186" customFormat="1" ht="12" customHeight="1">
      <c r="A64" s="188" t="s">
        <v>357</v>
      </c>
      <c r="B64" s="26" t="s">
        <v>119</v>
      </c>
      <c r="C64" s="16">
        <f>SUM(C65:C67)</f>
        <v>7400</v>
      </c>
      <c r="D64" s="16">
        <f>SUM(D65:D67)</f>
        <v>7400</v>
      </c>
    </row>
    <row r="65" spans="1:4" s="186" customFormat="1" ht="12" customHeight="1">
      <c r="A65" s="183" t="s">
        <v>120</v>
      </c>
      <c r="B65" s="19" t="s">
        <v>121</v>
      </c>
      <c r="C65" s="23"/>
      <c r="D65" s="23"/>
    </row>
    <row r="66" spans="1:4" s="186" customFormat="1" ht="12" customHeight="1">
      <c r="A66" s="185" t="s">
        <v>122</v>
      </c>
      <c r="B66" s="22" t="s">
        <v>123</v>
      </c>
      <c r="C66" s="23">
        <v>7400</v>
      </c>
      <c r="D66" s="23">
        <v>7400</v>
      </c>
    </row>
    <row r="67" spans="1:4" s="186" customFormat="1" ht="12" customHeight="1">
      <c r="A67" s="187" t="s">
        <v>124</v>
      </c>
      <c r="B67" s="30" t="s">
        <v>125</v>
      </c>
      <c r="C67" s="23"/>
      <c r="D67" s="23"/>
    </row>
    <row r="68" spans="1:4" s="186" customFormat="1" ht="12" customHeight="1">
      <c r="A68" s="188" t="s">
        <v>126</v>
      </c>
      <c r="B68" s="26" t="s">
        <v>127</v>
      </c>
      <c r="C68" s="16">
        <f>SUM(C69:C72)</f>
        <v>0</v>
      </c>
      <c r="D68" s="16"/>
    </row>
    <row r="69" spans="1:4" s="186" customFormat="1" ht="12" customHeight="1">
      <c r="A69" s="183" t="s">
        <v>128</v>
      </c>
      <c r="B69" s="19" t="s">
        <v>129</v>
      </c>
      <c r="C69" s="23"/>
      <c r="D69" s="23"/>
    </row>
    <row r="70" spans="1:4" s="186" customFormat="1" ht="12" customHeight="1">
      <c r="A70" s="185" t="s">
        <v>130</v>
      </c>
      <c r="B70" s="22" t="s">
        <v>131</v>
      </c>
      <c r="C70" s="23"/>
      <c r="D70" s="23"/>
    </row>
    <row r="71" spans="1:4" s="186" customFormat="1" ht="12" customHeight="1">
      <c r="A71" s="185" t="s">
        <v>132</v>
      </c>
      <c r="B71" s="22" t="s">
        <v>133</v>
      </c>
      <c r="C71" s="23"/>
      <c r="D71" s="23"/>
    </row>
    <row r="72" spans="1:4" s="186" customFormat="1" ht="12" customHeight="1">
      <c r="A72" s="187" t="s">
        <v>134</v>
      </c>
      <c r="B72" s="25" t="s">
        <v>135</v>
      </c>
      <c r="C72" s="23"/>
      <c r="D72" s="23"/>
    </row>
    <row r="73" spans="1:4" s="186" customFormat="1" ht="12" customHeight="1">
      <c r="A73" s="188" t="s">
        <v>136</v>
      </c>
      <c r="B73" s="26" t="s">
        <v>137</v>
      </c>
      <c r="C73" s="16">
        <f>SUM(C74:C75)</f>
        <v>0</v>
      </c>
      <c r="D73" s="16">
        <f>SUM(D74:D75)</f>
        <v>58568</v>
      </c>
    </row>
    <row r="74" spans="1:4" s="186" customFormat="1" ht="12" customHeight="1">
      <c r="A74" s="183" t="s">
        <v>138</v>
      </c>
      <c r="B74" s="19" t="s">
        <v>139</v>
      </c>
      <c r="C74" s="23"/>
      <c r="D74" s="23">
        <v>58568</v>
      </c>
    </row>
    <row r="75" spans="1:4" s="186" customFormat="1" ht="12" customHeight="1">
      <c r="A75" s="187" t="s">
        <v>140</v>
      </c>
      <c r="B75" s="25" t="s">
        <v>141</v>
      </c>
      <c r="C75" s="23"/>
      <c r="D75" s="23"/>
    </row>
    <row r="76" spans="1:4" s="184" customFormat="1" ht="12" customHeight="1">
      <c r="A76" s="188" t="s">
        <v>142</v>
      </c>
      <c r="B76" s="26" t="s">
        <v>143</v>
      </c>
      <c r="C76" s="16">
        <f>SUM(C77:C79)</f>
        <v>0</v>
      </c>
      <c r="D76" s="16">
        <f>SUM(D77:D79)</f>
        <v>980</v>
      </c>
    </row>
    <row r="77" spans="1:4" s="186" customFormat="1" ht="12" customHeight="1">
      <c r="A77" s="183" t="s">
        <v>144</v>
      </c>
      <c r="B77" s="19" t="s">
        <v>145</v>
      </c>
      <c r="C77" s="23"/>
      <c r="D77" s="23">
        <v>980</v>
      </c>
    </row>
    <row r="78" spans="1:4" s="186" customFormat="1" ht="12" customHeight="1">
      <c r="A78" s="185" t="s">
        <v>146</v>
      </c>
      <c r="B78" s="22" t="s">
        <v>147</v>
      </c>
      <c r="C78" s="23"/>
      <c r="D78" s="23"/>
    </row>
    <row r="79" spans="1:4" s="186" customFormat="1" ht="12" customHeight="1">
      <c r="A79" s="187" t="s">
        <v>148</v>
      </c>
      <c r="B79" s="25" t="s">
        <v>149</v>
      </c>
      <c r="C79" s="23"/>
      <c r="D79" s="23"/>
    </row>
    <row r="80" spans="1:4" s="186" customFormat="1" ht="12" customHeight="1">
      <c r="A80" s="188" t="s">
        <v>150</v>
      </c>
      <c r="B80" s="26" t="s">
        <v>151</v>
      </c>
      <c r="C80" s="16">
        <f>SUM(C81:C84)</f>
        <v>0</v>
      </c>
      <c r="D80" s="16"/>
    </row>
    <row r="81" spans="1:4" s="186" customFormat="1" ht="12" customHeight="1">
      <c r="A81" s="189" t="s">
        <v>152</v>
      </c>
      <c r="B81" s="19" t="s">
        <v>153</v>
      </c>
      <c r="C81" s="23"/>
      <c r="D81" s="23"/>
    </row>
    <row r="82" spans="1:4" s="186" customFormat="1" ht="12" customHeight="1">
      <c r="A82" s="190" t="s">
        <v>154</v>
      </c>
      <c r="B82" s="22" t="s">
        <v>155</v>
      </c>
      <c r="C82" s="23"/>
      <c r="D82" s="23"/>
    </row>
    <row r="83" spans="1:4" s="186" customFormat="1" ht="12" customHeight="1">
      <c r="A83" s="190" t="s">
        <v>156</v>
      </c>
      <c r="B83" s="22" t="s">
        <v>157</v>
      </c>
      <c r="C83" s="23"/>
      <c r="D83" s="23"/>
    </row>
    <row r="84" spans="1:4" s="184" customFormat="1" ht="12" customHeight="1">
      <c r="A84" s="191" t="s">
        <v>158</v>
      </c>
      <c r="B84" s="25" t="s">
        <v>159</v>
      </c>
      <c r="C84" s="23"/>
      <c r="D84" s="23"/>
    </row>
    <row r="85" spans="1:4" s="184" customFormat="1" ht="12" customHeight="1">
      <c r="A85" s="188" t="s">
        <v>160</v>
      </c>
      <c r="B85" s="26" t="s">
        <v>161</v>
      </c>
      <c r="C85" s="34"/>
      <c r="D85" s="34"/>
    </row>
    <row r="86" spans="1:4" s="184" customFormat="1" ht="12" customHeight="1">
      <c r="A86" s="188" t="s">
        <v>162</v>
      </c>
      <c r="B86" s="35" t="s">
        <v>163</v>
      </c>
      <c r="C86" s="16">
        <f>+C64+C68+C73+C76+C80+C85</f>
        <v>7400</v>
      </c>
      <c r="D86" s="16">
        <f>+D64+D68+D73+D76+D80+D85</f>
        <v>66948</v>
      </c>
    </row>
    <row r="87" spans="1:4" s="184" customFormat="1" ht="12" customHeight="1">
      <c r="A87" s="192" t="s">
        <v>164</v>
      </c>
      <c r="B87" s="37" t="s">
        <v>358</v>
      </c>
      <c r="C87" s="16">
        <f>+C63+C86</f>
        <v>70805</v>
      </c>
      <c r="D87" s="16">
        <f>+D63+D86</f>
        <v>237801</v>
      </c>
    </row>
    <row r="88" spans="1:4" s="186" customFormat="1" ht="15" customHeight="1">
      <c r="A88" s="193"/>
      <c r="B88" s="194"/>
      <c r="C88" s="195"/>
      <c r="D88" s="195"/>
    </row>
    <row r="89" spans="1:4" ht="14.25">
      <c r="A89" s="196"/>
      <c r="B89" s="197"/>
      <c r="C89" s="198"/>
      <c r="D89" s="198"/>
    </row>
    <row r="90" spans="1:4" s="179" customFormat="1" ht="16.5" customHeight="1">
      <c r="A90" s="199"/>
      <c r="B90" s="200" t="s">
        <v>251</v>
      </c>
      <c r="C90" s="201"/>
      <c r="D90" s="201"/>
    </row>
    <row r="91" spans="1:4" s="202" customFormat="1" ht="12" customHeight="1">
      <c r="A91" s="10" t="s">
        <v>6</v>
      </c>
      <c r="B91" s="48" t="s">
        <v>170</v>
      </c>
      <c r="C91" s="49">
        <f>SUM(C92:C96)</f>
        <v>63405</v>
      </c>
      <c r="D91" s="49">
        <f>SUM(D92:D96)</f>
        <v>227838</v>
      </c>
    </row>
    <row r="92" spans="1:4" ht="12" customHeight="1">
      <c r="A92" s="203" t="s">
        <v>8</v>
      </c>
      <c r="B92" s="51" t="s">
        <v>171</v>
      </c>
      <c r="C92" s="52">
        <v>28178</v>
      </c>
      <c r="D92" s="52">
        <v>34544</v>
      </c>
    </row>
    <row r="93" spans="1:4" ht="12" customHeight="1">
      <c r="A93" s="185" t="s">
        <v>10</v>
      </c>
      <c r="B93" s="53" t="s">
        <v>172</v>
      </c>
      <c r="C93" s="23">
        <v>7377</v>
      </c>
      <c r="D93" s="23">
        <v>7903</v>
      </c>
    </row>
    <row r="94" spans="1:4" ht="12" customHeight="1">
      <c r="A94" s="185" t="s">
        <v>12</v>
      </c>
      <c r="B94" s="53" t="s">
        <v>173</v>
      </c>
      <c r="C94" s="27">
        <v>16710</v>
      </c>
      <c r="D94" s="27">
        <v>45626</v>
      </c>
    </row>
    <row r="95" spans="1:4" ht="12" customHeight="1">
      <c r="A95" s="185" t="s">
        <v>14</v>
      </c>
      <c r="B95" s="54" t="s">
        <v>174</v>
      </c>
      <c r="C95" s="27">
        <v>6465</v>
      </c>
      <c r="D95" s="27">
        <v>7523</v>
      </c>
    </row>
    <row r="96" spans="1:4" ht="12" customHeight="1">
      <c r="A96" s="185" t="s">
        <v>175</v>
      </c>
      <c r="B96" s="55" t="s">
        <v>176</v>
      </c>
      <c r="C96" s="27">
        <v>4675</v>
      </c>
      <c r="D96" s="27">
        <v>132242</v>
      </c>
    </row>
    <row r="97" spans="1:4" ht="12" customHeight="1">
      <c r="A97" s="185" t="s">
        <v>18</v>
      </c>
      <c r="B97" s="53" t="s">
        <v>177</v>
      </c>
      <c r="C97" s="27"/>
      <c r="D97" s="27"/>
    </row>
    <row r="98" spans="1:4" ht="12" customHeight="1">
      <c r="A98" s="185" t="s">
        <v>178</v>
      </c>
      <c r="B98" s="56" t="s">
        <v>179</v>
      </c>
      <c r="C98" s="27"/>
      <c r="D98" s="27"/>
    </row>
    <row r="99" spans="1:4" ht="12" customHeight="1">
      <c r="A99" s="185" t="s">
        <v>180</v>
      </c>
      <c r="B99" s="57" t="s">
        <v>181</v>
      </c>
      <c r="C99" s="27"/>
      <c r="D99" s="27"/>
    </row>
    <row r="100" spans="1:4" ht="12" customHeight="1">
      <c r="A100" s="185" t="s">
        <v>182</v>
      </c>
      <c r="B100" s="57" t="s">
        <v>183</v>
      </c>
      <c r="C100" s="27"/>
      <c r="D100" s="27"/>
    </row>
    <row r="101" spans="1:4" ht="12" customHeight="1">
      <c r="A101" s="185" t="s">
        <v>184</v>
      </c>
      <c r="B101" s="56" t="s">
        <v>185</v>
      </c>
      <c r="C101" s="27"/>
      <c r="D101" s="27"/>
    </row>
    <row r="102" spans="1:4" ht="12" customHeight="1">
      <c r="A102" s="185" t="s">
        <v>186</v>
      </c>
      <c r="B102" s="56" t="s">
        <v>187</v>
      </c>
      <c r="C102" s="27"/>
      <c r="D102" s="27"/>
    </row>
    <row r="103" spans="1:4" ht="12" customHeight="1">
      <c r="A103" s="185" t="s">
        <v>188</v>
      </c>
      <c r="B103" s="57" t="s">
        <v>189</v>
      </c>
      <c r="C103" s="27"/>
      <c r="D103" s="27"/>
    </row>
    <row r="104" spans="1:4" ht="12" customHeight="1">
      <c r="A104" s="204" t="s">
        <v>190</v>
      </c>
      <c r="B104" s="59" t="s">
        <v>191</v>
      </c>
      <c r="C104" s="27"/>
      <c r="D104" s="27"/>
    </row>
    <row r="105" spans="1:4" ht="12" customHeight="1">
      <c r="A105" s="185" t="s">
        <v>192</v>
      </c>
      <c r="B105" s="59" t="s">
        <v>193</v>
      </c>
      <c r="C105" s="27"/>
      <c r="D105" s="27"/>
    </row>
    <row r="106" spans="1:4" ht="12" customHeight="1">
      <c r="A106" s="205" t="s">
        <v>194</v>
      </c>
      <c r="B106" s="61" t="s">
        <v>195</v>
      </c>
      <c r="C106" s="62">
        <v>4675</v>
      </c>
      <c r="D106" s="62">
        <v>4775</v>
      </c>
    </row>
    <row r="107" spans="1:4" ht="12" customHeight="1">
      <c r="A107" s="44" t="s">
        <v>20</v>
      </c>
      <c r="B107" s="63" t="s">
        <v>196</v>
      </c>
      <c r="C107" s="16">
        <f>+C108+C110+C112</f>
        <v>0</v>
      </c>
      <c r="D107" s="16">
        <f>+D108+D110+D112</f>
        <v>1691</v>
      </c>
    </row>
    <row r="108" spans="1:4" ht="12" customHeight="1">
      <c r="A108" s="183" t="s">
        <v>22</v>
      </c>
      <c r="B108" s="53" t="s">
        <v>197</v>
      </c>
      <c r="C108" s="20"/>
      <c r="D108" s="20">
        <v>1691</v>
      </c>
    </row>
    <row r="109" spans="1:4" ht="12" customHeight="1">
      <c r="A109" s="183" t="s">
        <v>24</v>
      </c>
      <c r="B109" s="64" t="s">
        <v>198</v>
      </c>
      <c r="C109" s="20"/>
      <c r="D109" s="20"/>
    </row>
    <row r="110" spans="1:4" ht="12" customHeight="1">
      <c r="A110" s="183" t="s">
        <v>26</v>
      </c>
      <c r="B110" s="64" t="s">
        <v>199</v>
      </c>
      <c r="C110" s="23"/>
      <c r="D110" s="23"/>
    </row>
    <row r="111" spans="1:4" ht="12" customHeight="1">
      <c r="A111" s="183" t="s">
        <v>28</v>
      </c>
      <c r="B111" s="64" t="s">
        <v>200</v>
      </c>
      <c r="C111" s="65"/>
      <c r="D111" s="65"/>
    </row>
    <row r="112" spans="1:4" ht="12" customHeight="1">
      <c r="A112" s="183" t="s">
        <v>30</v>
      </c>
      <c r="B112" s="66" t="s">
        <v>201</v>
      </c>
      <c r="C112" s="65"/>
      <c r="D112" s="65"/>
    </row>
    <row r="113" spans="1:4" ht="12" customHeight="1">
      <c r="A113" s="183" t="s">
        <v>32</v>
      </c>
      <c r="B113" s="67" t="s">
        <v>202</v>
      </c>
      <c r="C113" s="65"/>
      <c r="D113" s="65"/>
    </row>
    <row r="114" spans="1:4" ht="12" customHeight="1">
      <c r="A114" s="183" t="s">
        <v>203</v>
      </c>
      <c r="B114" s="68" t="s">
        <v>204</v>
      </c>
      <c r="C114" s="65"/>
      <c r="D114" s="65"/>
    </row>
    <row r="115" spans="1:4" ht="12" customHeight="1">
      <c r="A115" s="183" t="s">
        <v>205</v>
      </c>
      <c r="B115" s="57" t="s">
        <v>183</v>
      </c>
      <c r="C115" s="65"/>
      <c r="D115" s="65"/>
    </row>
    <row r="116" spans="1:4" ht="12" customHeight="1">
      <c r="A116" s="183" t="s">
        <v>206</v>
      </c>
      <c r="B116" s="57" t="s">
        <v>207</v>
      </c>
      <c r="C116" s="65"/>
      <c r="D116" s="65"/>
    </row>
    <row r="117" spans="1:4" ht="12" customHeight="1">
      <c r="A117" s="183" t="s">
        <v>208</v>
      </c>
      <c r="B117" s="57" t="s">
        <v>209</v>
      </c>
      <c r="C117" s="65"/>
      <c r="D117" s="65"/>
    </row>
    <row r="118" spans="1:4" ht="12" customHeight="1">
      <c r="A118" s="183" t="s">
        <v>210</v>
      </c>
      <c r="B118" s="57" t="s">
        <v>189</v>
      </c>
      <c r="C118" s="65"/>
      <c r="D118" s="65"/>
    </row>
    <row r="119" spans="1:4" ht="12" customHeight="1">
      <c r="A119" s="183" t="s">
        <v>211</v>
      </c>
      <c r="B119" s="57" t="s">
        <v>212</v>
      </c>
      <c r="C119" s="65"/>
      <c r="D119" s="65"/>
    </row>
    <row r="120" spans="1:4" ht="12" customHeight="1">
      <c r="A120" s="204" t="s">
        <v>213</v>
      </c>
      <c r="B120" s="57" t="s">
        <v>214</v>
      </c>
      <c r="C120" s="69"/>
      <c r="D120" s="69"/>
    </row>
    <row r="121" spans="1:4" ht="12" customHeight="1">
      <c r="A121" s="44" t="s">
        <v>34</v>
      </c>
      <c r="B121" s="15" t="s">
        <v>215</v>
      </c>
      <c r="C121" s="16">
        <f>+C122+C123</f>
        <v>0</v>
      </c>
      <c r="D121" s="16"/>
    </row>
    <row r="122" spans="1:4" ht="12" customHeight="1">
      <c r="A122" s="183" t="s">
        <v>36</v>
      </c>
      <c r="B122" s="70" t="s">
        <v>216</v>
      </c>
      <c r="C122" s="20"/>
      <c r="D122" s="20"/>
    </row>
    <row r="123" spans="1:4" ht="12" customHeight="1">
      <c r="A123" s="187" t="s">
        <v>38</v>
      </c>
      <c r="B123" s="64" t="s">
        <v>217</v>
      </c>
      <c r="C123" s="27"/>
      <c r="D123" s="27"/>
    </row>
    <row r="124" spans="1:4" ht="12" customHeight="1">
      <c r="A124" s="44" t="s">
        <v>218</v>
      </c>
      <c r="B124" s="15" t="s">
        <v>219</v>
      </c>
      <c r="C124" s="16">
        <f>+C91+C107+C121</f>
        <v>63405</v>
      </c>
      <c r="D124" s="16">
        <f>+D91+D107+D121</f>
        <v>229529</v>
      </c>
    </row>
    <row r="125" spans="1:4" ht="12" customHeight="1">
      <c r="A125" s="44" t="s">
        <v>62</v>
      </c>
      <c r="B125" s="15" t="s">
        <v>220</v>
      </c>
      <c r="C125" s="16">
        <f>+C126+C127+C128</f>
        <v>7400</v>
      </c>
      <c r="D125" s="16">
        <f>+D126+D127+D128</f>
        <v>7400</v>
      </c>
    </row>
    <row r="126" spans="1:4" s="202" customFormat="1" ht="12" customHeight="1">
      <c r="A126" s="183" t="s">
        <v>64</v>
      </c>
      <c r="B126" s="70" t="s">
        <v>221</v>
      </c>
      <c r="C126" s="65"/>
      <c r="D126" s="65"/>
    </row>
    <row r="127" spans="1:4" ht="12" customHeight="1">
      <c r="A127" s="183" t="s">
        <v>66</v>
      </c>
      <c r="B127" s="70" t="s">
        <v>222</v>
      </c>
      <c r="C127" s="65">
        <v>7400</v>
      </c>
      <c r="D127" s="65">
        <v>7400</v>
      </c>
    </row>
    <row r="128" spans="1:4" ht="12" customHeight="1">
      <c r="A128" s="204" t="s">
        <v>68</v>
      </c>
      <c r="B128" s="71" t="s">
        <v>223</v>
      </c>
      <c r="C128" s="65"/>
      <c r="D128" s="65"/>
    </row>
    <row r="129" spans="1:4" ht="12" customHeight="1">
      <c r="A129" s="44" t="s">
        <v>84</v>
      </c>
      <c r="B129" s="15" t="s">
        <v>224</v>
      </c>
      <c r="C129" s="16">
        <f>+C130+C131+C132+C133</f>
        <v>0</v>
      </c>
      <c r="D129" s="16"/>
    </row>
    <row r="130" spans="1:4" ht="12" customHeight="1">
      <c r="A130" s="183" t="s">
        <v>86</v>
      </c>
      <c r="B130" s="70" t="s">
        <v>225</v>
      </c>
      <c r="C130" s="65"/>
      <c r="D130" s="65"/>
    </row>
    <row r="131" spans="1:4" ht="12" customHeight="1">
      <c r="A131" s="183" t="s">
        <v>88</v>
      </c>
      <c r="B131" s="70" t="s">
        <v>226</v>
      </c>
      <c r="C131" s="65"/>
      <c r="D131" s="65"/>
    </row>
    <row r="132" spans="1:4" ht="12" customHeight="1">
      <c r="A132" s="183" t="s">
        <v>90</v>
      </c>
      <c r="B132" s="70" t="s">
        <v>227</v>
      </c>
      <c r="C132" s="65"/>
      <c r="D132" s="65"/>
    </row>
    <row r="133" spans="1:4" s="202" customFormat="1" ht="12" customHeight="1">
      <c r="A133" s="204" t="s">
        <v>92</v>
      </c>
      <c r="B133" s="71" t="s">
        <v>228</v>
      </c>
      <c r="C133" s="65"/>
      <c r="D133" s="65"/>
    </row>
    <row r="134" spans="1:12" ht="12" customHeight="1">
      <c r="A134" s="44" t="s">
        <v>229</v>
      </c>
      <c r="B134" s="15" t="s">
        <v>230</v>
      </c>
      <c r="C134" s="16">
        <f>+C135+C136+C137+C138</f>
        <v>0</v>
      </c>
      <c r="D134" s="16">
        <f>+D135+D136+D137+D138</f>
        <v>872</v>
      </c>
      <c r="L134" s="206"/>
    </row>
    <row r="135" spans="1:4" ht="14.25">
      <c r="A135" s="183" t="s">
        <v>98</v>
      </c>
      <c r="B135" s="70" t="s">
        <v>231</v>
      </c>
      <c r="C135" s="65"/>
      <c r="D135" s="65"/>
    </row>
    <row r="136" spans="1:4" ht="12" customHeight="1">
      <c r="A136" s="183" t="s">
        <v>100</v>
      </c>
      <c r="B136" s="70" t="s">
        <v>232</v>
      </c>
      <c r="C136" s="65"/>
      <c r="D136" s="65">
        <v>872</v>
      </c>
    </row>
    <row r="137" spans="1:4" s="202" customFormat="1" ht="12" customHeight="1">
      <c r="A137" s="183" t="s">
        <v>102</v>
      </c>
      <c r="B137" s="70" t="s">
        <v>233</v>
      </c>
      <c r="C137" s="65"/>
      <c r="D137" s="65"/>
    </row>
    <row r="138" spans="1:4" s="202" customFormat="1" ht="12" customHeight="1">
      <c r="A138" s="204" t="s">
        <v>104</v>
      </c>
      <c r="B138" s="71" t="s">
        <v>234</v>
      </c>
      <c r="C138" s="65"/>
      <c r="D138" s="65"/>
    </row>
    <row r="139" spans="1:4" s="202" customFormat="1" ht="12" customHeight="1">
      <c r="A139" s="44" t="s">
        <v>106</v>
      </c>
      <c r="B139" s="15" t="s">
        <v>235</v>
      </c>
      <c r="C139" s="72">
        <f>+C140+C141+C142+C143</f>
        <v>0</v>
      </c>
      <c r="D139" s="72"/>
    </row>
    <row r="140" spans="1:4" s="202" customFormat="1" ht="12" customHeight="1">
      <c r="A140" s="183" t="s">
        <v>108</v>
      </c>
      <c r="B140" s="70" t="s">
        <v>236</v>
      </c>
      <c r="C140" s="65"/>
      <c r="D140" s="65"/>
    </row>
    <row r="141" spans="1:4" s="202" customFormat="1" ht="12" customHeight="1">
      <c r="A141" s="183" t="s">
        <v>110</v>
      </c>
      <c r="B141" s="70" t="s">
        <v>237</v>
      </c>
      <c r="C141" s="65"/>
      <c r="D141" s="65"/>
    </row>
    <row r="142" spans="1:4" s="202" customFormat="1" ht="12" customHeight="1">
      <c r="A142" s="183" t="s">
        <v>112</v>
      </c>
      <c r="B142" s="70" t="s">
        <v>238</v>
      </c>
      <c r="C142" s="65"/>
      <c r="D142" s="65"/>
    </row>
    <row r="143" spans="1:4" ht="12.75" customHeight="1">
      <c r="A143" s="183" t="s">
        <v>114</v>
      </c>
      <c r="B143" s="70" t="s">
        <v>239</v>
      </c>
      <c r="C143" s="65"/>
      <c r="D143" s="65"/>
    </row>
    <row r="144" spans="1:4" ht="12" customHeight="1">
      <c r="A144" s="44" t="s">
        <v>116</v>
      </c>
      <c r="B144" s="15" t="s">
        <v>240</v>
      </c>
      <c r="C144" s="73">
        <f>+C125+C129+C134+C139</f>
        <v>7400</v>
      </c>
      <c r="D144" s="73">
        <f>+D125+D129+D134+D139</f>
        <v>8272</v>
      </c>
    </row>
    <row r="145" spans="1:4" ht="15" customHeight="1">
      <c r="A145" s="207" t="s">
        <v>241</v>
      </c>
      <c r="B145" s="77" t="s">
        <v>242</v>
      </c>
      <c r="C145" s="73">
        <f>+C124+C144</f>
        <v>70805</v>
      </c>
      <c r="D145" s="73">
        <f>+D124+D144</f>
        <v>237801</v>
      </c>
    </row>
    <row r="147" spans="1:4" ht="15" customHeight="1">
      <c r="A147" s="208" t="s">
        <v>359</v>
      </c>
      <c r="B147" s="209"/>
      <c r="C147" s="210">
        <v>10</v>
      </c>
      <c r="D147" s="210">
        <v>10</v>
      </c>
    </row>
    <row r="148" spans="1:4" ht="14.25" customHeight="1">
      <c r="A148" s="208" t="s">
        <v>360</v>
      </c>
      <c r="B148" s="209"/>
      <c r="C148" s="210"/>
      <c r="D148" s="210"/>
    </row>
  </sheetData>
  <sheetProtection selectLockedCells="1" selectUnlockedCells="1"/>
  <mergeCells count="2">
    <mergeCell ref="B2:D2"/>
    <mergeCell ref="B3:D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0"/>
  <rowBreaks count="1" manualBreakCount="1"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148"/>
  <sheetViews>
    <sheetView zoomScaleSheetLayoutView="85" workbookViewId="0" topLeftCell="A145">
      <selection activeCell="C1" sqref="C1"/>
    </sheetView>
  </sheetViews>
  <sheetFormatPr defaultColWidth="9.00390625" defaultRowHeight="12.75"/>
  <cols>
    <col min="1" max="1" width="19.50390625" style="157" customWidth="1"/>
    <col min="2" max="2" width="72.00390625" style="158" customWidth="1"/>
    <col min="3" max="3" width="25.00390625" style="159" customWidth="1"/>
    <col min="4" max="4" width="22.75390625" style="159" customWidth="1"/>
    <col min="5" max="16384" width="9.375" style="160" customWidth="1"/>
  </cols>
  <sheetData>
    <row r="1" spans="1:4" s="164" customFormat="1" ht="16.5" customHeight="1">
      <c r="A1" s="161"/>
      <c r="B1" s="162"/>
      <c r="C1" s="163" t="s">
        <v>363</v>
      </c>
      <c r="D1" s="163"/>
    </row>
    <row r="2" spans="1:4" s="167" customFormat="1" ht="21" customHeight="1">
      <c r="A2" s="165" t="s">
        <v>252</v>
      </c>
      <c r="B2" s="166" t="s">
        <v>349</v>
      </c>
      <c r="C2" s="166"/>
      <c r="D2" s="166"/>
    </row>
    <row r="3" spans="1:4" s="167" customFormat="1" ht="16.5" customHeight="1">
      <c r="A3" s="168" t="s">
        <v>350</v>
      </c>
      <c r="B3" s="169" t="s">
        <v>364</v>
      </c>
      <c r="C3" s="169"/>
      <c r="D3" s="169"/>
    </row>
    <row r="4" spans="1:4" s="172" customFormat="1" ht="15.75" customHeight="1">
      <c r="A4" s="170"/>
      <c r="B4" s="170"/>
      <c r="C4"/>
      <c r="D4" s="171" t="s">
        <v>337</v>
      </c>
    </row>
    <row r="5" spans="1:4" ht="14.25">
      <c r="A5" s="173" t="s">
        <v>352</v>
      </c>
      <c r="B5" s="174" t="s">
        <v>353</v>
      </c>
      <c r="C5" s="175" t="s">
        <v>354</v>
      </c>
      <c r="D5" s="175" t="s">
        <v>355</v>
      </c>
    </row>
    <row r="6" spans="1:4" s="179" customFormat="1" ht="12.75" customHeight="1">
      <c r="A6" s="176">
        <v>1</v>
      </c>
      <c r="B6" s="177">
        <v>2</v>
      </c>
      <c r="C6" s="178">
        <v>3</v>
      </c>
      <c r="D6" s="178">
        <v>4</v>
      </c>
    </row>
    <row r="7" spans="1:4" s="179" customFormat="1" ht="15.75" customHeight="1">
      <c r="A7" s="180"/>
      <c r="B7" s="181" t="s">
        <v>250</v>
      </c>
      <c r="C7" s="182"/>
      <c r="D7" s="182"/>
    </row>
    <row r="8" spans="1:4" s="179" customFormat="1" ht="12" customHeight="1">
      <c r="A8" s="44" t="s">
        <v>6</v>
      </c>
      <c r="B8" s="15" t="s">
        <v>7</v>
      </c>
      <c r="C8" s="16">
        <f>+C9+C10+C11+C12+C13+C14</f>
        <v>0</v>
      </c>
      <c r="D8" s="16"/>
    </row>
    <row r="9" spans="1:4" s="184" customFormat="1" ht="12" customHeight="1">
      <c r="A9" s="183" t="s">
        <v>8</v>
      </c>
      <c r="B9" s="19" t="s">
        <v>9</v>
      </c>
      <c r="C9" s="20"/>
      <c r="D9" s="20"/>
    </row>
    <row r="10" spans="1:4" s="186" customFormat="1" ht="12" customHeight="1">
      <c r="A10" s="185" t="s">
        <v>10</v>
      </c>
      <c r="B10" s="22" t="s">
        <v>11</v>
      </c>
      <c r="C10" s="23"/>
      <c r="D10" s="23"/>
    </row>
    <row r="11" spans="1:4" s="186" customFormat="1" ht="12" customHeight="1">
      <c r="A11" s="185" t="s">
        <v>12</v>
      </c>
      <c r="B11" s="22" t="s">
        <v>13</v>
      </c>
      <c r="C11" s="23"/>
      <c r="D11" s="23"/>
    </row>
    <row r="12" spans="1:4" s="186" customFormat="1" ht="12" customHeight="1">
      <c r="A12" s="185" t="s">
        <v>14</v>
      </c>
      <c r="B12" s="22" t="s">
        <v>15</v>
      </c>
      <c r="C12" s="23"/>
      <c r="D12" s="23"/>
    </row>
    <row r="13" spans="1:4" s="186" customFormat="1" ht="12" customHeight="1">
      <c r="A13" s="185" t="s">
        <v>16</v>
      </c>
      <c r="B13" s="22" t="s">
        <v>356</v>
      </c>
      <c r="C13" s="211"/>
      <c r="D13" s="211"/>
    </row>
    <row r="14" spans="1:4" s="184" customFormat="1" ht="12" customHeight="1">
      <c r="A14" s="187" t="s">
        <v>18</v>
      </c>
      <c r="B14" s="25" t="s">
        <v>17</v>
      </c>
      <c r="C14" s="212"/>
      <c r="D14" s="212"/>
    </row>
    <row r="15" spans="1:4" s="184" customFormat="1" ht="12" customHeight="1">
      <c r="A15" s="44" t="s">
        <v>20</v>
      </c>
      <c r="B15" s="26" t="s">
        <v>21</v>
      </c>
      <c r="C15" s="16">
        <f>+C16+C17+C18+C19+C20</f>
        <v>31066</v>
      </c>
      <c r="D15" s="16">
        <f>+D16+D17+D18+D19+D20</f>
        <v>146599</v>
      </c>
    </row>
    <row r="16" spans="1:4" s="184" customFormat="1" ht="12" customHeight="1">
      <c r="A16" s="183" t="s">
        <v>22</v>
      </c>
      <c r="B16" s="19" t="s">
        <v>23</v>
      </c>
      <c r="C16" s="20"/>
      <c r="D16" s="20"/>
    </row>
    <row r="17" spans="1:4" s="184" customFormat="1" ht="12" customHeight="1">
      <c r="A17" s="185" t="s">
        <v>24</v>
      </c>
      <c r="B17" s="22" t="s">
        <v>25</v>
      </c>
      <c r="C17" s="23"/>
      <c r="D17" s="23"/>
    </row>
    <row r="18" spans="1:4" s="184" customFormat="1" ht="12" customHeight="1">
      <c r="A18" s="185" t="s">
        <v>26</v>
      </c>
      <c r="B18" s="22" t="s">
        <v>27</v>
      </c>
      <c r="C18" s="23"/>
      <c r="D18" s="23"/>
    </row>
    <row r="19" spans="1:4" s="184" customFormat="1" ht="12" customHeight="1">
      <c r="A19" s="185" t="s">
        <v>28</v>
      </c>
      <c r="B19" s="22" t="s">
        <v>29</v>
      </c>
      <c r="C19" s="23">
        <v>31066</v>
      </c>
      <c r="D19" s="23">
        <v>146599</v>
      </c>
    </row>
    <row r="20" spans="1:4" s="184" customFormat="1" ht="12" customHeight="1">
      <c r="A20" s="185" t="s">
        <v>30</v>
      </c>
      <c r="B20" s="22" t="s">
        <v>31</v>
      </c>
      <c r="C20" s="23"/>
      <c r="D20" s="23"/>
    </row>
    <row r="21" spans="1:4" s="186" customFormat="1" ht="12" customHeight="1">
      <c r="A21" s="187" t="s">
        <v>32</v>
      </c>
      <c r="B21" s="25" t="s">
        <v>33</v>
      </c>
      <c r="C21" s="27"/>
      <c r="D21" s="27"/>
    </row>
    <row r="22" spans="1:4" s="186" customFormat="1" ht="12" customHeight="1">
      <c r="A22" s="44" t="s">
        <v>34</v>
      </c>
      <c r="B22" s="15" t="s">
        <v>35</v>
      </c>
      <c r="C22" s="16">
        <f>+C23+C24+C25+C26+C27</f>
        <v>0</v>
      </c>
      <c r="D22" s="16"/>
    </row>
    <row r="23" spans="1:4" s="186" customFormat="1" ht="12" customHeight="1">
      <c r="A23" s="183" t="s">
        <v>36</v>
      </c>
      <c r="B23" s="19" t="s">
        <v>37</v>
      </c>
      <c r="C23" s="20"/>
      <c r="D23" s="20"/>
    </row>
    <row r="24" spans="1:4" s="184" customFormat="1" ht="12" customHeight="1">
      <c r="A24" s="185" t="s">
        <v>38</v>
      </c>
      <c r="B24" s="22" t="s">
        <v>39</v>
      </c>
      <c r="C24" s="23"/>
      <c r="D24" s="23"/>
    </row>
    <row r="25" spans="1:4" s="186" customFormat="1" ht="12" customHeight="1">
      <c r="A25" s="185" t="s">
        <v>40</v>
      </c>
      <c r="B25" s="22" t="s">
        <v>41</v>
      </c>
      <c r="C25" s="23"/>
      <c r="D25" s="23"/>
    </row>
    <row r="26" spans="1:4" s="186" customFormat="1" ht="12" customHeight="1">
      <c r="A26" s="185" t="s">
        <v>42</v>
      </c>
      <c r="B26" s="22" t="s">
        <v>43</v>
      </c>
      <c r="C26" s="23"/>
      <c r="D26" s="23"/>
    </row>
    <row r="27" spans="1:4" s="186" customFormat="1" ht="12" customHeight="1">
      <c r="A27" s="185" t="s">
        <v>44</v>
      </c>
      <c r="B27" s="22" t="s">
        <v>45</v>
      </c>
      <c r="C27" s="23"/>
      <c r="D27" s="23"/>
    </row>
    <row r="28" spans="1:4" s="186" customFormat="1" ht="12" customHeight="1">
      <c r="A28" s="187" t="s">
        <v>46</v>
      </c>
      <c r="B28" s="25" t="s">
        <v>47</v>
      </c>
      <c r="C28" s="27"/>
      <c r="D28" s="27"/>
    </row>
    <row r="29" spans="1:4" s="186" customFormat="1" ht="12" customHeight="1">
      <c r="A29" s="44" t="s">
        <v>48</v>
      </c>
      <c r="B29" s="15" t="s">
        <v>49</v>
      </c>
      <c r="C29" s="16">
        <f>+C30+C33+C34+C35</f>
        <v>0</v>
      </c>
      <c r="D29" s="16"/>
    </row>
    <row r="30" spans="1:4" s="186" customFormat="1" ht="12" customHeight="1">
      <c r="A30" s="183" t="s">
        <v>50</v>
      </c>
      <c r="B30" s="19" t="s">
        <v>51</v>
      </c>
      <c r="C30" s="28">
        <f>+C31+C32</f>
        <v>0</v>
      </c>
      <c r="D30" s="28"/>
    </row>
    <row r="31" spans="1:4" s="186" customFormat="1" ht="12" customHeight="1">
      <c r="A31" s="185" t="s">
        <v>52</v>
      </c>
      <c r="B31" s="22" t="s">
        <v>53</v>
      </c>
      <c r="C31" s="23"/>
      <c r="D31" s="23"/>
    </row>
    <row r="32" spans="1:4" s="186" customFormat="1" ht="12" customHeight="1">
      <c r="A32" s="185" t="s">
        <v>54</v>
      </c>
      <c r="B32" s="22" t="s">
        <v>55</v>
      </c>
      <c r="C32" s="23"/>
      <c r="D32" s="23"/>
    </row>
    <row r="33" spans="1:4" s="186" customFormat="1" ht="12" customHeight="1">
      <c r="A33" s="185" t="s">
        <v>56</v>
      </c>
      <c r="B33" s="22" t="s">
        <v>57</v>
      </c>
      <c r="C33" s="23"/>
      <c r="D33" s="23"/>
    </row>
    <row r="34" spans="1:4" s="186" customFormat="1" ht="12" customHeight="1">
      <c r="A34" s="185" t="s">
        <v>58</v>
      </c>
      <c r="B34" s="22" t="s">
        <v>59</v>
      </c>
      <c r="C34" s="23"/>
      <c r="D34" s="23"/>
    </row>
    <row r="35" spans="1:4" s="186" customFormat="1" ht="12" customHeight="1">
      <c r="A35" s="187" t="s">
        <v>60</v>
      </c>
      <c r="B35" s="25" t="s">
        <v>61</v>
      </c>
      <c r="C35" s="27"/>
      <c r="D35" s="27"/>
    </row>
    <row r="36" spans="1:4" s="186" customFormat="1" ht="12" customHeight="1">
      <c r="A36" s="44" t="s">
        <v>62</v>
      </c>
      <c r="B36" s="15" t="s">
        <v>63</v>
      </c>
      <c r="C36" s="16">
        <f>SUM(C37:C46)</f>
        <v>0</v>
      </c>
      <c r="D36" s="16"/>
    </row>
    <row r="37" spans="1:4" s="186" customFormat="1" ht="12" customHeight="1">
      <c r="A37" s="183" t="s">
        <v>64</v>
      </c>
      <c r="B37" s="19" t="s">
        <v>65</v>
      </c>
      <c r="C37" s="20"/>
      <c r="D37" s="20"/>
    </row>
    <row r="38" spans="1:4" s="186" customFormat="1" ht="12" customHeight="1">
      <c r="A38" s="185" t="s">
        <v>66</v>
      </c>
      <c r="B38" s="22" t="s">
        <v>67</v>
      </c>
      <c r="C38" s="23"/>
      <c r="D38" s="23"/>
    </row>
    <row r="39" spans="1:4" s="186" customFormat="1" ht="12" customHeight="1">
      <c r="A39" s="185" t="s">
        <v>68</v>
      </c>
      <c r="B39" s="22" t="s">
        <v>69</v>
      </c>
      <c r="C39" s="23"/>
      <c r="D39" s="23"/>
    </row>
    <row r="40" spans="1:4" s="186" customFormat="1" ht="12" customHeight="1">
      <c r="A40" s="185" t="s">
        <v>70</v>
      </c>
      <c r="B40" s="22" t="s">
        <v>71</v>
      </c>
      <c r="C40" s="23"/>
      <c r="D40" s="23"/>
    </row>
    <row r="41" spans="1:4" s="186" customFormat="1" ht="12" customHeight="1">
      <c r="A41" s="185" t="s">
        <v>72</v>
      </c>
      <c r="B41" s="22" t="s">
        <v>73</v>
      </c>
      <c r="C41" s="23"/>
      <c r="D41" s="23"/>
    </row>
    <row r="42" spans="1:4" s="186" customFormat="1" ht="12" customHeight="1">
      <c r="A42" s="185" t="s">
        <v>74</v>
      </c>
      <c r="B42" s="22" t="s">
        <v>75</v>
      </c>
      <c r="C42" s="23"/>
      <c r="D42" s="23"/>
    </row>
    <row r="43" spans="1:4" s="186" customFormat="1" ht="12" customHeight="1">
      <c r="A43" s="185" t="s">
        <v>76</v>
      </c>
      <c r="B43" s="22" t="s">
        <v>77</v>
      </c>
      <c r="C43" s="23"/>
      <c r="D43" s="23"/>
    </row>
    <row r="44" spans="1:4" s="186" customFormat="1" ht="12" customHeight="1">
      <c r="A44" s="185" t="s">
        <v>78</v>
      </c>
      <c r="B44" s="22" t="s">
        <v>79</v>
      </c>
      <c r="C44" s="23"/>
      <c r="D44" s="23"/>
    </row>
    <row r="45" spans="1:4" s="186" customFormat="1" ht="12" customHeight="1">
      <c r="A45" s="185" t="s">
        <v>80</v>
      </c>
      <c r="B45" s="22" t="s">
        <v>81</v>
      </c>
      <c r="C45" s="23"/>
      <c r="D45" s="23"/>
    </row>
    <row r="46" spans="1:4" s="186" customFormat="1" ht="12" customHeight="1">
      <c r="A46" s="187" t="s">
        <v>82</v>
      </c>
      <c r="B46" s="25" t="s">
        <v>83</v>
      </c>
      <c r="C46" s="27"/>
      <c r="D46" s="27"/>
    </row>
    <row r="47" spans="1:4" s="186" customFormat="1" ht="12" customHeight="1">
      <c r="A47" s="44" t="s">
        <v>84</v>
      </c>
      <c r="B47" s="15" t="s">
        <v>85</v>
      </c>
      <c r="C47" s="16">
        <f>SUM(C48:C52)</f>
        <v>0</v>
      </c>
      <c r="D47" s="16"/>
    </row>
    <row r="48" spans="1:4" s="186" customFormat="1" ht="12" customHeight="1">
      <c r="A48" s="183" t="s">
        <v>86</v>
      </c>
      <c r="B48" s="19" t="s">
        <v>87</v>
      </c>
      <c r="C48" s="20"/>
      <c r="D48" s="20"/>
    </row>
    <row r="49" spans="1:4" s="186" customFormat="1" ht="12" customHeight="1">
      <c r="A49" s="185" t="s">
        <v>88</v>
      </c>
      <c r="B49" s="22" t="s">
        <v>89</v>
      </c>
      <c r="C49" s="23"/>
      <c r="D49" s="23"/>
    </row>
    <row r="50" spans="1:4" s="186" customFormat="1" ht="12" customHeight="1">
      <c r="A50" s="185" t="s">
        <v>90</v>
      </c>
      <c r="B50" s="22" t="s">
        <v>91</v>
      </c>
      <c r="C50" s="23"/>
      <c r="D50" s="23"/>
    </row>
    <row r="51" spans="1:4" s="186" customFormat="1" ht="12" customHeight="1">
      <c r="A51" s="185" t="s">
        <v>92</v>
      </c>
      <c r="B51" s="22" t="s">
        <v>93</v>
      </c>
      <c r="C51" s="23"/>
      <c r="D51" s="23"/>
    </row>
    <row r="52" spans="1:4" s="186" customFormat="1" ht="12" customHeight="1">
      <c r="A52" s="187" t="s">
        <v>94</v>
      </c>
      <c r="B52" s="25" t="s">
        <v>95</v>
      </c>
      <c r="C52" s="27"/>
      <c r="D52" s="27"/>
    </row>
    <row r="53" spans="1:4" s="186" customFormat="1" ht="12" customHeight="1">
      <c r="A53" s="44" t="s">
        <v>96</v>
      </c>
      <c r="B53" s="15" t="s">
        <v>97</v>
      </c>
      <c r="C53" s="16">
        <f>SUM(C54:C56)</f>
        <v>0</v>
      </c>
      <c r="D53" s="16"/>
    </row>
    <row r="54" spans="1:4" s="186" customFormat="1" ht="12" customHeight="1">
      <c r="A54" s="183" t="s">
        <v>98</v>
      </c>
      <c r="B54" s="19" t="s">
        <v>99</v>
      </c>
      <c r="C54" s="20"/>
      <c r="D54" s="20"/>
    </row>
    <row r="55" spans="1:4" s="186" customFormat="1" ht="12" customHeight="1">
      <c r="A55" s="185" t="s">
        <v>100</v>
      </c>
      <c r="B55" s="22" t="s">
        <v>101</v>
      </c>
      <c r="C55" s="23"/>
      <c r="D55" s="23"/>
    </row>
    <row r="56" spans="1:4" s="186" customFormat="1" ht="12" customHeight="1">
      <c r="A56" s="185" t="s">
        <v>102</v>
      </c>
      <c r="B56" s="22" t="s">
        <v>103</v>
      </c>
      <c r="C56" s="23"/>
      <c r="D56" s="23"/>
    </row>
    <row r="57" spans="1:4" s="186" customFormat="1" ht="12" customHeight="1">
      <c r="A57" s="187" t="s">
        <v>104</v>
      </c>
      <c r="B57" s="25" t="s">
        <v>105</v>
      </c>
      <c r="C57" s="27"/>
      <c r="D57" s="27"/>
    </row>
    <row r="58" spans="1:4" s="186" customFormat="1" ht="12" customHeight="1">
      <c r="A58" s="44" t="s">
        <v>106</v>
      </c>
      <c r="B58" s="26" t="s">
        <v>107</v>
      </c>
      <c r="C58" s="16">
        <f>SUM(C59:C61)</f>
        <v>0</v>
      </c>
      <c r="D58" s="16"/>
    </row>
    <row r="59" spans="1:4" s="186" customFormat="1" ht="12" customHeight="1">
      <c r="A59" s="183" t="s">
        <v>108</v>
      </c>
      <c r="B59" s="19" t="s">
        <v>109</v>
      </c>
      <c r="C59" s="23"/>
      <c r="D59" s="23"/>
    </row>
    <row r="60" spans="1:4" s="186" customFormat="1" ht="12" customHeight="1">
      <c r="A60" s="185" t="s">
        <v>110</v>
      </c>
      <c r="B60" s="22" t="s">
        <v>111</v>
      </c>
      <c r="C60" s="23"/>
      <c r="D60" s="23"/>
    </row>
    <row r="61" spans="1:4" s="186" customFormat="1" ht="12" customHeight="1">
      <c r="A61" s="185" t="s">
        <v>112</v>
      </c>
      <c r="B61" s="22" t="s">
        <v>113</v>
      </c>
      <c r="C61" s="23"/>
      <c r="D61" s="23"/>
    </row>
    <row r="62" spans="1:4" s="186" customFormat="1" ht="12" customHeight="1">
      <c r="A62" s="187" t="s">
        <v>114</v>
      </c>
      <c r="B62" s="25" t="s">
        <v>115</v>
      </c>
      <c r="C62" s="23"/>
      <c r="D62" s="23"/>
    </row>
    <row r="63" spans="1:4" s="186" customFormat="1" ht="12" customHeight="1">
      <c r="A63" s="44" t="s">
        <v>116</v>
      </c>
      <c r="B63" s="15" t="s">
        <v>117</v>
      </c>
      <c r="C63" s="16">
        <f>+C8+C15+C22+C29+C36+C47+C53+C58</f>
        <v>31066</v>
      </c>
      <c r="D63" s="16">
        <f>+D8+D15+D22+D29+D36+D47+D53+D58</f>
        <v>146599</v>
      </c>
    </row>
    <row r="64" spans="1:4" s="186" customFormat="1" ht="12" customHeight="1">
      <c r="A64" s="188" t="s">
        <v>357</v>
      </c>
      <c r="B64" s="26" t="s">
        <v>119</v>
      </c>
      <c r="C64" s="16">
        <f>SUM(C65:C67)</f>
        <v>0</v>
      </c>
      <c r="D64" s="16"/>
    </row>
    <row r="65" spans="1:4" s="186" customFormat="1" ht="12" customHeight="1">
      <c r="A65" s="183" t="s">
        <v>120</v>
      </c>
      <c r="B65" s="19" t="s">
        <v>121</v>
      </c>
      <c r="C65" s="23"/>
      <c r="D65" s="23"/>
    </row>
    <row r="66" spans="1:4" s="186" customFormat="1" ht="12" customHeight="1">
      <c r="A66" s="185" t="s">
        <v>122</v>
      </c>
      <c r="B66" s="22" t="s">
        <v>123</v>
      </c>
      <c r="C66" s="23"/>
      <c r="D66" s="23"/>
    </row>
    <row r="67" spans="1:4" s="186" customFormat="1" ht="12" customHeight="1">
      <c r="A67" s="187" t="s">
        <v>124</v>
      </c>
      <c r="B67" s="30" t="s">
        <v>125</v>
      </c>
      <c r="C67" s="23"/>
      <c r="D67" s="23"/>
    </row>
    <row r="68" spans="1:4" s="186" customFormat="1" ht="12" customHeight="1">
      <c r="A68" s="188" t="s">
        <v>126</v>
      </c>
      <c r="B68" s="26" t="s">
        <v>127</v>
      </c>
      <c r="C68" s="16">
        <f>SUM(C69:C72)</f>
        <v>0</v>
      </c>
      <c r="D68" s="16"/>
    </row>
    <row r="69" spans="1:4" s="186" customFormat="1" ht="12" customHeight="1">
      <c r="A69" s="183" t="s">
        <v>128</v>
      </c>
      <c r="B69" s="19" t="s">
        <v>129</v>
      </c>
      <c r="C69" s="23"/>
      <c r="D69" s="23"/>
    </row>
    <row r="70" spans="1:4" s="186" customFormat="1" ht="12" customHeight="1">
      <c r="A70" s="185" t="s">
        <v>130</v>
      </c>
      <c r="B70" s="22" t="s">
        <v>131</v>
      </c>
      <c r="C70" s="23"/>
      <c r="D70" s="23"/>
    </row>
    <row r="71" spans="1:4" s="186" customFormat="1" ht="12" customHeight="1">
      <c r="A71" s="185" t="s">
        <v>132</v>
      </c>
      <c r="B71" s="22" t="s">
        <v>133</v>
      </c>
      <c r="C71" s="23"/>
      <c r="D71" s="23"/>
    </row>
    <row r="72" spans="1:4" s="186" customFormat="1" ht="12" customHeight="1">
      <c r="A72" s="187" t="s">
        <v>134</v>
      </c>
      <c r="B72" s="25" t="s">
        <v>135</v>
      </c>
      <c r="C72" s="23"/>
      <c r="D72" s="23"/>
    </row>
    <row r="73" spans="1:4" s="186" customFormat="1" ht="12" customHeight="1">
      <c r="A73" s="188" t="s">
        <v>136</v>
      </c>
      <c r="B73" s="26" t="s">
        <v>137</v>
      </c>
      <c r="C73" s="16">
        <f>SUM(C74:C75)</f>
        <v>0</v>
      </c>
      <c r="D73" s="16">
        <f>SUM(D74:D75)</f>
        <v>23790</v>
      </c>
    </row>
    <row r="74" spans="1:4" s="186" customFormat="1" ht="12" customHeight="1">
      <c r="A74" s="183" t="s">
        <v>138</v>
      </c>
      <c r="B74" s="19" t="s">
        <v>139</v>
      </c>
      <c r="C74" s="23"/>
      <c r="D74" s="23">
        <v>23790</v>
      </c>
    </row>
    <row r="75" spans="1:4" s="186" customFormat="1" ht="12" customHeight="1">
      <c r="A75" s="187" t="s">
        <v>140</v>
      </c>
      <c r="B75" s="25" t="s">
        <v>141</v>
      </c>
      <c r="C75" s="23"/>
      <c r="D75" s="23"/>
    </row>
    <row r="76" spans="1:4" s="184" customFormat="1" ht="12" customHeight="1">
      <c r="A76" s="188" t="s">
        <v>142</v>
      </c>
      <c r="B76" s="26" t="s">
        <v>143</v>
      </c>
      <c r="C76" s="16">
        <f>SUM(C77:C79)</f>
        <v>0</v>
      </c>
      <c r="D76" s="16"/>
    </row>
    <row r="77" spans="1:4" s="186" customFormat="1" ht="12" customHeight="1">
      <c r="A77" s="183" t="s">
        <v>144</v>
      </c>
      <c r="B77" s="19" t="s">
        <v>145</v>
      </c>
      <c r="C77" s="23"/>
      <c r="D77" s="23"/>
    </row>
    <row r="78" spans="1:4" s="186" customFormat="1" ht="12" customHeight="1">
      <c r="A78" s="185" t="s">
        <v>146</v>
      </c>
      <c r="B78" s="22" t="s">
        <v>147</v>
      </c>
      <c r="C78" s="23"/>
      <c r="D78" s="23"/>
    </row>
    <row r="79" spans="1:4" s="186" customFormat="1" ht="12" customHeight="1">
      <c r="A79" s="187" t="s">
        <v>148</v>
      </c>
      <c r="B79" s="25" t="s">
        <v>149</v>
      </c>
      <c r="C79" s="23"/>
      <c r="D79" s="23"/>
    </row>
    <row r="80" spans="1:4" s="186" customFormat="1" ht="12" customHeight="1">
      <c r="A80" s="188" t="s">
        <v>150</v>
      </c>
      <c r="B80" s="26" t="s">
        <v>151</v>
      </c>
      <c r="C80" s="16">
        <f>SUM(C81:C84)</f>
        <v>0</v>
      </c>
      <c r="D80" s="16"/>
    </row>
    <row r="81" spans="1:4" s="186" customFormat="1" ht="12" customHeight="1">
      <c r="A81" s="189" t="s">
        <v>152</v>
      </c>
      <c r="B81" s="19" t="s">
        <v>153</v>
      </c>
      <c r="C81" s="23"/>
      <c r="D81" s="23"/>
    </row>
    <row r="82" spans="1:4" s="186" customFormat="1" ht="12" customHeight="1">
      <c r="A82" s="190" t="s">
        <v>154</v>
      </c>
      <c r="B82" s="22" t="s">
        <v>155</v>
      </c>
      <c r="C82" s="23"/>
      <c r="D82" s="23"/>
    </row>
    <row r="83" spans="1:4" s="186" customFormat="1" ht="12" customHeight="1">
      <c r="A83" s="190" t="s">
        <v>156</v>
      </c>
      <c r="B83" s="22" t="s">
        <v>157</v>
      </c>
      <c r="C83" s="23"/>
      <c r="D83" s="23"/>
    </row>
    <row r="84" spans="1:4" s="184" customFormat="1" ht="12" customHeight="1">
      <c r="A84" s="191" t="s">
        <v>158</v>
      </c>
      <c r="B84" s="25" t="s">
        <v>159</v>
      </c>
      <c r="C84" s="23"/>
      <c r="D84" s="23"/>
    </row>
    <row r="85" spans="1:4" s="184" customFormat="1" ht="12" customHeight="1">
      <c r="A85" s="188" t="s">
        <v>160</v>
      </c>
      <c r="B85" s="26" t="s">
        <v>161</v>
      </c>
      <c r="C85" s="34"/>
      <c r="D85" s="34"/>
    </row>
    <row r="86" spans="1:4" s="184" customFormat="1" ht="12" customHeight="1">
      <c r="A86" s="188" t="s">
        <v>162</v>
      </c>
      <c r="B86" s="35" t="s">
        <v>163</v>
      </c>
      <c r="C86" s="16">
        <f>+C64+C68+C73+C76+C80+C85</f>
        <v>0</v>
      </c>
      <c r="D86" s="16"/>
    </row>
    <row r="87" spans="1:4" s="184" customFormat="1" ht="12" customHeight="1">
      <c r="A87" s="192" t="s">
        <v>164</v>
      </c>
      <c r="B87" s="37" t="s">
        <v>358</v>
      </c>
      <c r="C87" s="16">
        <f>+C63+C86</f>
        <v>31066</v>
      </c>
      <c r="D87" s="16">
        <f>+D63+D86+D73</f>
        <v>170389</v>
      </c>
    </row>
    <row r="88" spans="1:4" s="186" customFormat="1" ht="15" customHeight="1">
      <c r="A88" s="193"/>
      <c r="B88" s="194"/>
      <c r="C88" s="195"/>
      <c r="D88" s="195"/>
    </row>
    <row r="89" spans="1:4" ht="14.25">
      <c r="A89" s="196"/>
      <c r="B89" s="197"/>
      <c r="C89" s="198"/>
      <c r="D89" s="198"/>
    </row>
    <row r="90" spans="1:4" s="179" customFormat="1" ht="16.5" customHeight="1">
      <c r="A90" s="199"/>
      <c r="B90" s="200" t="s">
        <v>251</v>
      </c>
      <c r="C90" s="201"/>
      <c r="D90" s="201"/>
    </row>
    <row r="91" spans="1:4" s="202" customFormat="1" ht="12" customHeight="1">
      <c r="A91" s="10" t="s">
        <v>6</v>
      </c>
      <c r="B91" s="48" t="s">
        <v>170</v>
      </c>
      <c r="C91" s="49">
        <f>SUM(C92:C96)</f>
        <v>31066</v>
      </c>
      <c r="D91" s="49">
        <f>SUM(D92:D96)</f>
        <v>149277</v>
      </c>
    </row>
    <row r="92" spans="1:4" ht="12" customHeight="1">
      <c r="A92" s="203" t="s">
        <v>8</v>
      </c>
      <c r="B92" s="51" t="s">
        <v>171</v>
      </c>
      <c r="C92" s="52">
        <v>27371</v>
      </c>
      <c r="D92" s="52">
        <v>77676</v>
      </c>
    </row>
    <row r="93" spans="1:4" ht="12" customHeight="1">
      <c r="A93" s="185" t="s">
        <v>10</v>
      </c>
      <c r="B93" s="53" t="s">
        <v>172</v>
      </c>
      <c r="C93" s="23">
        <v>3695</v>
      </c>
      <c r="D93" s="23">
        <v>11269</v>
      </c>
    </row>
    <row r="94" spans="1:4" ht="12" customHeight="1">
      <c r="A94" s="185" t="s">
        <v>12</v>
      </c>
      <c r="B94" s="53" t="s">
        <v>173</v>
      </c>
      <c r="C94" s="27"/>
      <c r="D94" s="27">
        <v>60332</v>
      </c>
    </row>
    <row r="95" spans="1:4" ht="12" customHeight="1">
      <c r="A95" s="185" t="s">
        <v>14</v>
      </c>
      <c r="B95" s="54" t="s">
        <v>174</v>
      </c>
      <c r="C95" s="27"/>
      <c r="D95" s="27"/>
    </row>
    <row r="96" spans="1:4" ht="12" customHeight="1">
      <c r="A96" s="185" t="s">
        <v>175</v>
      </c>
      <c r="B96" s="55" t="s">
        <v>176</v>
      </c>
      <c r="C96" s="27"/>
      <c r="D96" s="27"/>
    </row>
    <row r="97" spans="1:4" ht="12" customHeight="1">
      <c r="A97" s="185" t="s">
        <v>18</v>
      </c>
      <c r="B97" s="53" t="s">
        <v>177</v>
      </c>
      <c r="C97" s="27"/>
      <c r="D97" s="27"/>
    </row>
    <row r="98" spans="1:4" ht="12" customHeight="1">
      <c r="A98" s="185" t="s">
        <v>178</v>
      </c>
      <c r="B98" s="56" t="s">
        <v>179</v>
      </c>
      <c r="C98" s="27"/>
      <c r="D98" s="27"/>
    </row>
    <row r="99" spans="1:4" ht="12" customHeight="1">
      <c r="A99" s="185" t="s">
        <v>180</v>
      </c>
      <c r="B99" s="57" t="s">
        <v>181</v>
      </c>
      <c r="C99" s="27"/>
      <c r="D99" s="27"/>
    </row>
    <row r="100" spans="1:4" ht="12" customHeight="1">
      <c r="A100" s="185" t="s">
        <v>182</v>
      </c>
      <c r="B100" s="57" t="s">
        <v>183</v>
      </c>
      <c r="C100" s="27"/>
      <c r="D100" s="27"/>
    </row>
    <row r="101" spans="1:4" ht="12" customHeight="1">
      <c r="A101" s="185" t="s">
        <v>184</v>
      </c>
      <c r="B101" s="56" t="s">
        <v>185</v>
      </c>
      <c r="C101" s="27"/>
      <c r="D101" s="27"/>
    </row>
    <row r="102" spans="1:4" ht="12" customHeight="1">
      <c r="A102" s="185" t="s">
        <v>186</v>
      </c>
      <c r="B102" s="56" t="s">
        <v>187</v>
      </c>
      <c r="C102" s="27"/>
      <c r="D102" s="27"/>
    </row>
    <row r="103" spans="1:4" ht="12" customHeight="1">
      <c r="A103" s="185" t="s">
        <v>188</v>
      </c>
      <c r="B103" s="57" t="s">
        <v>189</v>
      </c>
      <c r="C103" s="27"/>
      <c r="D103" s="27"/>
    </row>
    <row r="104" spans="1:4" ht="12" customHeight="1">
      <c r="A104" s="204" t="s">
        <v>190</v>
      </c>
      <c r="B104" s="59" t="s">
        <v>191</v>
      </c>
      <c r="C104" s="27"/>
      <c r="D104" s="27"/>
    </row>
    <row r="105" spans="1:4" ht="12" customHeight="1">
      <c r="A105" s="185" t="s">
        <v>192</v>
      </c>
      <c r="B105" s="59" t="s">
        <v>193</v>
      </c>
      <c r="C105" s="27"/>
      <c r="D105" s="27"/>
    </row>
    <row r="106" spans="1:4" ht="12" customHeight="1">
      <c r="A106" s="205" t="s">
        <v>194</v>
      </c>
      <c r="B106" s="61" t="s">
        <v>195</v>
      </c>
      <c r="C106" s="62"/>
      <c r="D106" s="62"/>
    </row>
    <row r="107" spans="1:4" ht="12" customHeight="1">
      <c r="A107" s="44" t="s">
        <v>20</v>
      </c>
      <c r="B107" s="63" t="s">
        <v>196</v>
      </c>
      <c r="C107" s="16">
        <f>+C108+C110+C112</f>
        <v>0</v>
      </c>
      <c r="D107" s="16">
        <f>+D108+D110+D112</f>
        <v>21112</v>
      </c>
    </row>
    <row r="108" spans="1:4" ht="12" customHeight="1">
      <c r="A108" s="183" t="s">
        <v>22</v>
      </c>
      <c r="B108" s="53" t="s">
        <v>197</v>
      </c>
      <c r="C108" s="20"/>
      <c r="D108" s="20">
        <v>21112</v>
      </c>
    </row>
    <row r="109" spans="1:4" ht="12" customHeight="1">
      <c r="A109" s="183" t="s">
        <v>24</v>
      </c>
      <c r="B109" s="64" t="s">
        <v>198</v>
      </c>
      <c r="C109" s="20"/>
      <c r="D109" s="20"/>
    </row>
    <row r="110" spans="1:4" ht="12" customHeight="1">
      <c r="A110" s="183" t="s">
        <v>26</v>
      </c>
      <c r="B110" s="64" t="s">
        <v>199</v>
      </c>
      <c r="C110" s="23"/>
      <c r="D110" s="23"/>
    </row>
    <row r="111" spans="1:4" ht="12" customHeight="1">
      <c r="A111" s="183" t="s">
        <v>28</v>
      </c>
      <c r="B111" s="64" t="s">
        <v>200</v>
      </c>
      <c r="C111" s="65"/>
      <c r="D111" s="65"/>
    </row>
    <row r="112" spans="1:4" ht="12" customHeight="1">
      <c r="A112" s="183" t="s">
        <v>30</v>
      </c>
      <c r="B112" s="66" t="s">
        <v>201</v>
      </c>
      <c r="C112" s="65"/>
      <c r="D112" s="65"/>
    </row>
    <row r="113" spans="1:4" ht="12" customHeight="1">
      <c r="A113" s="183" t="s">
        <v>32</v>
      </c>
      <c r="B113" s="67" t="s">
        <v>202</v>
      </c>
      <c r="C113" s="65"/>
      <c r="D113" s="65"/>
    </row>
    <row r="114" spans="1:4" ht="12" customHeight="1">
      <c r="A114" s="183" t="s">
        <v>203</v>
      </c>
      <c r="B114" s="68" t="s">
        <v>204</v>
      </c>
      <c r="C114" s="65"/>
      <c r="D114" s="65"/>
    </row>
    <row r="115" spans="1:4" ht="12" customHeight="1">
      <c r="A115" s="183" t="s">
        <v>205</v>
      </c>
      <c r="B115" s="57" t="s">
        <v>183</v>
      </c>
      <c r="C115" s="65"/>
      <c r="D115" s="65"/>
    </row>
    <row r="116" spans="1:4" ht="12" customHeight="1">
      <c r="A116" s="183" t="s">
        <v>206</v>
      </c>
      <c r="B116" s="57" t="s">
        <v>207</v>
      </c>
      <c r="C116" s="65"/>
      <c r="D116" s="65"/>
    </row>
    <row r="117" spans="1:4" ht="12" customHeight="1">
      <c r="A117" s="183" t="s">
        <v>208</v>
      </c>
      <c r="B117" s="57" t="s">
        <v>209</v>
      </c>
      <c r="C117" s="65"/>
      <c r="D117" s="65"/>
    </row>
    <row r="118" spans="1:4" ht="12" customHeight="1">
      <c r="A118" s="183" t="s">
        <v>210</v>
      </c>
      <c r="B118" s="57" t="s">
        <v>189</v>
      </c>
      <c r="C118" s="65"/>
      <c r="D118" s="65"/>
    </row>
    <row r="119" spans="1:4" ht="12" customHeight="1">
      <c r="A119" s="183" t="s">
        <v>211</v>
      </c>
      <c r="B119" s="57" t="s">
        <v>212</v>
      </c>
      <c r="C119" s="65"/>
      <c r="D119" s="65"/>
    </row>
    <row r="120" spans="1:4" ht="12" customHeight="1">
      <c r="A120" s="204" t="s">
        <v>213</v>
      </c>
      <c r="B120" s="57" t="s">
        <v>214</v>
      </c>
      <c r="C120" s="69"/>
      <c r="D120" s="69"/>
    </row>
    <row r="121" spans="1:4" ht="12" customHeight="1">
      <c r="A121" s="44" t="s">
        <v>34</v>
      </c>
      <c r="B121" s="15" t="s">
        <v>215</v>
      </c>
      <c r="C121" s="16">
        <f>+C122+C123</f>
        <v>0</v>
      </c>
      <c r="D121" s="16"/>
    </row>
    <row r="122" spans="1:4" ht="12" customHeight="1">
      <c r="A122" s="183" t="s">
        <v>36</v>
      </c>
      <c r="B122" s="70" t="s">
        <v>216</v>
      </c>
      <c r="C122" s="20"/>
      <c r="D122" s="20"/>
    </row>
    <row r="123" spans="1:4" ht="12" customHeight="1">
      <c r="A123" s="187" t="s">
        <v>38</v>
      </c>
      <c r="B123" s="64" t="s">
        <v>217</v>
      </c>
      <c r="C123" s="27"/>
      <c r="D123" s="27"/>
    </row>
    <row r="124" spans="1:4" ht="12" customHeight="1">
      <c r="A124" s="44" t="s">
        <v>218</v>
      </c>
      <c r="B124" s="15" t="s">
        <v>219</v>
      </c>
      <c r="C124" s="16">
        <f>+C91+C107+C121</f>
        <v>31066</v>
      </c>
      <c r="D124" s="16">
        <f>+D91+D107+D121</f>
        <v>170389</v>
      </c>
    </row>
    <row r="125" spans="1:4" ht="12" customHeight="1">
      <c r="A125" s="44" t="s">
        <v>62</v>
      </c>
      <c r="B125" s="15" t="s">
        <v>220</v>
      </c>
      <c r="C125" s="16">
        <f>+C126+C127+C128</f>
        <v>0</v>
      </c>
      <c r="D125" s="16"/>
    </row>
    <row r="126" spans="1:4" s="202" customFormat="1" ht="12" customHeight="1">
      <c r="A126" s="183" t="s">
        <v>64</v>
      </c>
      <c r="B126" s="70" t="s">
        <v>221</v>
      </c>
      <c r="C126" s="65"/>
      <c r="D126" s="65"/>
    </row>
    <row r="127" spans="1:4" ht="12" customHeight="1">
      <c r="A127" s="183" t="s">
        <v>66</v>
      </c>
      <c r="B127" s="70" t="s">
        <v>222</v>
      </c>
      <c r="C127" s="65"/>
      <c r="D127" s="65"/>
    </row>
    <row r="128" spans="1:4" ht="12" customHeight="1">
      <c r="A128" s="204" t="s">
        <v>68</v>
      </c>
      <c r="B128" s="71" t="s">
        <v>223</v>
      </c>
      <c r="C128" s="65"/>
      <c r="D128" s="65"/>
    </row>
    <row r="129" spans="1:4" ht="12" customHeight="1">
      <c r="A129" s="44" t="s">
        <v>84</v>
      </c>
      <c r="B129" s="15" t="s">
        <v>224</v>
      </c>
      <c r="C129" s="16">
        <f>+C130+C131+C132+C133</f>
        <v>0</v>
      </c>
      <c r="D129" s="16"/>
    </row>
    <row r="130" spans="1:4" ht="12" customHeight="1">
      <c r="A130" s="183" t="s">
        <v>86</v>
      </c>
      <c r="B130" s="70" t="s">
        <v>225</v>
      </c>
      <c r="C130" s="65"/>
      <c r="D130" s="65"/>
    </row>
    <row r="131" spans="1:4" ht="12" customHeight="1">
      <c r="A131" s="183" t="s">
        <v>88</v>
      </c>
      <c r="B131" s="70" t="s">
        <v>226</v>
      </c>
      <c r="C131" s="65"/>
      <c r="D131" s="65"/>
    </row>
    <row r="132" spans="1:4" ht="12" customHeight="1">
      <c r="A132" s="183" t="s">
        <v>90</v>
      </c>
      <c r="B132" s="70" t="s">
        <v>227</v>
      </c>
      <c r="C132" s="65"/>
      <c r="D132" s="65"/>
    </row>
    <row r="133" spans="1:4" s="202" customFormat="1" ht="12" customHeight="1">
      <c r="A133" s="204" t="s">
        <v>92</v>
      </c>
      <c r="B133" s="71" t="s">
        <v>228</v>
      </c>
      <c r="C133" s="65"/>
      <c r="D133" s="65"/>
    </row>
    <row r="134" spans="1:12" ht="12" customHeight="1">
      <c r="A134" s="44" t="s">
        <v>229</v>
      </c>
      <c r="B134" s="15" t="s">
        <v>230</v>
      </c>
      <c r="C134" s="16">
        <f>+C135+C136+C137+C138</f>
        <v>0</v>
      </c>
      <c r="D134" s="16"/>
      <c r="L134" s="206"/>
    </row>
    <row r="135" spans="1:4" ht="14.25">
      <c r="A135" s="183" t="s">
        <v>98</v>
      </c>
      <c r="B135" s="70" t="s">
        <v>231</v>
      </c>
      <c r="C135" s="65"/>
      <c r="D135" s="65"/>
    </row>
    <row r="136" spans="1:4" ht="12" customHeight="1">
      <c r="A136" s="183" t="s">
        <v>100</v>
      </c>
      <c r="B136" s="70" t="s">
        <v>232</v>
      </c>
      <c r="C136" s="65"/>
      <c r="D136" s="65"/>
    </row>
    <row r="137" spans="1:4" s="202" customFormat="1" ht="12" customHeight="1">
      <c r="A137" s="183" t="s">
        <v>102</v>
      </c>
      <c r="B137" s="70" t="s">
        <v>233</v>
      </c>
      <c r="C137" s="65"/>
      <c r="D137" s="65"/>
    </row>
    <row r="138" spans="1:4" s="202" customFormat="1" ht="12" customHeight="1">
      <c r="A138" s="204" t="s">
        <v>104</v>
      </c>
      <c r="B138" s="71" t="s">
        <v>234</v>
      </c>
      <c r="C138" s="65"/>
      <c r="D138" s="65"/>
    </row>
    <row r="139" spans="1:4" s="202" customFormat="1" ht="12" customHeight="1">
      <c r="A139" s="44" t="s">
        <v>106</v>
      </c>
      <c r="B139" s="15" t="s">
        <v>235</v>
      </c>
      <c r="C139" s="72">
        <f>+C140+C141+C142+C143</f>
        <v>0</v>
      </c>
      <c r="D139" s="72"/>
    </row>
    <row r="140" spans="1:4" s="202" customFormat="1" ht="12" customHeight="1">
      <c r="A140" s="183" t="s">
        <v>108</v>
      </c>
      <c r="B140" s="70" t="s">
        <v>236</v>
      </c>
      <c r="C140" s="65"/>
      <c r="D140" s="65"/>
    </row>
    <row r="141" spans="1:4" s="202" customFormat="1" ht="12" customHeight="1">
      <c r="A141" s="183" t="s">
        <v>110</v>
      </c>
      <c r="B141" s="70" t="s">
        <v>237</v>
      </c>
      <c r="C141" s="65"/>
      <c r="D141" s="65"/>
    </row>
    <row r="142" spans="1:4" s="202" customFormat="1" ht="12" customHeight="1">
      <c r="A142" s="183" t="s">
        <v>112</v>
      </c>
      <c r="B142" s="70" t="s">
        <v>238</v>
      </c>
      <c r="C142" s="65"/>
      <c r="D142" s="65"/>
    </row>
    <row r="143" spans="1:4" ht="12.75" customHeight="1">
      <c r="A143" s="183" t="s">
        <v>114</v>
      </c>
      <c r="B143" s="70" t="s">
        <v>239</v>
      </c>
      <c r="C143" s="65"/>
      <c r="D143" s="65"/>
    </row>
    <row r="144" spans="1:4" ht="12" customHeight="1">
      <c r="A144" s="44" t="s">
        <v>116</v>
      </c>
      <c r="B144" s="15" t="s">
        <v>240</v>
      </c>
      <c r="C144" s="73">
        <f>+C125+C129+C134+C139</f>
        <v>0</v>
      </c>
      <c r="D144" s="73"/>
    </row>
    <row r="145" spans="1:4" ht="15" customHeight="1">
      <c r="A145" s="207" t="s">
        <v>241</v>
      </c>
      <c r="B145" s="77" t="s">
        <v>242</v>
      </c>
      <c r="C145" s="73">
        <f>+C124+C144</f>
        <v>31066</v>
      </c>
      <c r="D145" s="73">
        <f>+D124+D144</f>
        <v>170389</v>
      </c>
    </row>
    <row r="147" spans="1:4" ht="15" customHeight="1">
      <c r="A147" s="208" t="s">
        <v>359</v>
      </c>
      <c r="B147" s="209"/>
      <c r="C147" s="210"/>
      <c r="D147" s="210"/>
    </row>
    <row r="148" spans="1:4" ht="14.25" customHeight="1">
      <c r="A148" s="208" t="s">
        <v>360</v>
      </c>
      <c r="B148" s="209"/>
      <c r="C148" s="210">
        <v>116</v>
      </c>
      <c r="D148" s="210">
        <v>116</v>
      </c>
    </row>
  </sheetData>
  <sheetProtection selectLockedCells="1" selectUnlockedCells="1"/>
  <mergeCells count="2">
    <mergeCell ref="B2:D2"/>
    <mergeCell ref="B3:D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0"/>
  <rowBreaks count="1" manualBreakCount="1"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D59"/>
  <sheetViews>
    <sheetView tabSelected="1" workbookViewId="0" topLeftCell="A49">
      <selection activeCell="B8" sqref="B8"/>
    </sheetView>
  </sheetViews>
  <sheetFormatPr defaultColWidth="9.00390625" defaultRowHeight="12.75"/>
  <cols>
    <col min="1" max="1" width="13.875" style="213" customWidth="1"/>
    <col min="2" max="2" width="79.125" style="214" customWidth="1"/>
    <col min="3" max="4" width="25.00390625" style="214" customWidth="1"/>
    <col min="5" max="16384" width="9.375" style="214" customWidth="1"/>
  </cols>
  <sheetData>
    <row r="1" spans="1:4" s="216" customFormat="1" ht="21" customHeight="1">
      <c r="A1" s="161"/>
      <c r="B1" s="162"/>
      <c r="C1" s="215" t="s">
        <v>365</v>
      </c>
      <c r="D1" s="215"/>
    </row>
    <row r="2" spans="1:4" s="217" customFormat="1" ht="39" customHeight="1">
      <c r="A2" s="165" t="s">
        <v>366</v>
      </c>
      <c r="B2" s="166" t="s">
        <v>367</v>
      </c>
      <c r="C2" s="166"/>
      <c r="D2" s="166"/>
    </row>
    <row r="3" spans="1:4" s="217" customFormat="1" ht="24.75" customHeight="1">
      <c r="A3" s="218" t="s">
        <v>350</v>
      </c>
      <c r="B3" s="169" t="s">
        <v>368</v>
      </c>
      <c r="C3" s="169"/>
      <c r="D3" s="169"/>
    </row>
    <row r="4" spans="1:4" s="219" customFormat="1" ht="15.75" customHeight="1">
      <c r="A4" s="170"/>
      <c r="B4" s="170"/>
      <c r="C4"/>
      <c r="D4" s="171" t="s">
        <v>337</v>
      </c>
    </row>
    <row r="5" spans="1:4" ht="14.25">
      <c r="A5" s="173" t="s">
        <v>352</v>
      </c>
      <c r="B5" s="174" t="s">
        <v>353</v>
      </c>
      <c r="C5" s="220" t="s">
        <v>354</v>
      </c>
      <c r="D5" s="220" t="s">
        <v>355</v>
      </c>
    </row>
    <row r="6" spans="1:4" s="221" customFormat="1" ht="12.75" customHeight="1">
      <c r="A6" s="176">
        <v>1</v>
      </c>
      <c r="B6" s="177">
        <v>2</v>
      </c>
      <c r="C6" s="178">
        <v>3</v>
      </c>
      <c r="D6" s="178">
        <v>4</v>
      </c>
    </row>
    <row r="7" spans="1:4" s="221" customFormat="1" ht="15.75" customHeight="1">
      <c r="A7" s="180"/>
      <c r="B7" s="181" t="s">
        <v>250</v>
      </c>
      <c r="C7" s="222"/>
      <c r="D7" s="222"/>
    </row>
    <row r="8" spans="1:4" s="224" customFormat="1" ht="12" customHeight="1">
      <c r="A8" s="176" t="s">
        <v>6</v>
      </c>
      <c r="B8" s="223" t="s">
        <v>369</v>
      </c>
      <c r="C8" s="113">
        <f>SUM(C9:C18)</f>
        <v>4500</v>
      </c>
      <c r="D8" s="113">
        <f>SUM(D9:D18)</f>
        <v>7015</v>
      </c>
    </row>
    <row r="9" spans="1:4" s="224" customFormat="1" ht="12" customHeight="1">
      <c r="A9" s="225" t="s">
        <v>8</v>
      </c>
      <c r="B9" s="51" t="s">
        <v>65</v>
      </c>
      <c r="C9" s="226"/>
      <c r="D9" s="226"/>
    </row>
    <row r="10" spans="1:4" s="224" customFormat="1" ht="12" customHeight="1">
      <c r="A10" s="227" t="s">
        <v>10</v>
      </c>
      <c r="B10" s="53" t="s">
        <v>67</v>
      </c>
      <c r="C10" s="102"/>
      <c r="D10" s="102">
        <v>1890</v>
      </c>
    </row>
    <row r="11" spans="1:4" s="224" customFormat="1" ht="12" customHeight="1">
      <c r="A11" s="227" t="s">
        <v>12</v>
      </c>
      <c r="B11" s="53" t="s">
        <v>69</v>
      </c>
      <c r="C11" s="102"/>
      <c r="D11" s="102"/>
    </row>
    <row r="12" spans="1:4" s="224" customFormat="1" ht="12" customHeight="1">
      <c r="A12" s="227" t="s">
        <v>14</v>
      </c>
      <c r="B12" s="53" t="s">
        <v>71</v>
      </c>
      <c r="C12" s="102"/>
      <c r="D12" s="102"/>
    </row>
    <row r="13" spans="1:4" s="224" customFormat="1" ht="12" customHeight="1">
      <c r="A13" s="227" t="s">
        <v>16</v>
      </c>
      <c r="B13" s="53" t="s">
        <v>73</v>
      </c>
      <c r="C13" s="102">
        <v>4500</v>
      </c>
      <c r="D13" s="102">
        <v>3543</v>
      </c>
    </row>
    <row r="14" spans="1:4" s="224" customFormat="1" ht="12" customHeight="1">
      <c r="A14" s="227" t="s">
        <v>18</v>
      </c>
      <c r="B14" s="53" t="s">
        <v>370</v>
      </c>
      <c r="C14" s="102"/>
      <c r="D14" s="102">
        <v>957</v>
      </c>
    </row>
    <row r="15" spans="1:4" s="224" customFormat="1" ht="12" customHeight="1">
      <c r="A15" s="227" t="s">
        <v>178</v>
      </c>
      <c r="B15" s="71" t="s">
        <v>371</v>
      </c>
      <c r="C15" s="102"/>
      <c r="D15" s="102">
        <v>625</v>
      </c>
    </row>
    <row r="16" spans="1:4" s="224" customFormat="1" ht="12" customHeight="1">
      <c r="A16" s="227" t="s">
        <v>180</v>
      </c>
      <c r="B16" s="53" t="s">
        <v>79</v>
      </c>
      <c r="C16" s="117"/>
      <c r="D16" s="117"/>
    </row>
    <row r="17" spans="1:4" s="228" customFormat="1" ht="12" customHeight="1">
      <c r="A17" s="227" t="s">
        <v>182</v>
      </c>
      <c r="B17" s="53" t="s">
        <v>81</v>
      </c>
      <c r="C17" s="102"/>
      <c r="D17" s="102"/>
    </row>
    <row r="18" spans="1:4" s="228" customFormat="1" ht="12" customHeight="1">
      <c r="A18" s="227" t="s">
        <v>184</v>
      </c>
      <c r="B18" s="71" t="s">
        <v>83</v>
      </c>
      <c r="C18" s="109"/>
      <c r="D18" s="109"/>
    </row>
    <row r="19" spans="1:4" s="224" customFormat="1" ht="12" customHeight="1">
      <c r="A19" s="176" t="s">
        <v>20</v>
      </c>
      <c r="B19" s="223" t="s">
        <v>372</v>
      </c>
      <c r="C19" s="113">
        <f>SUM(C20:C22)</f>
        <v>0</v>
      </c>
      <c r="D19" s="113"/>
    </row>
    <row r="20" spans="1:4" s="228" customFormat="1" ht="12" customHeight="1">
      <c r="A20" s="227" t="s">
        <v>22</v>
      </c>
      <c r="B20" s="70" t="s">
        <v>23</v>
      </c>
      <c r="C20" s="102"/>
      <c r="D20" s="102"/>
    </row>
    <row r="21" spans="1:4" s="228" customFormat="1" ht="12" customHeight="1">
      <c r="A21" s="227" t="s">
        <v>24</v>
      </c>
      <c r="B21" s="53" t="s">
        <v>373</v>
      </c>
      <c r="C21" s="102"/>
      <c r="D21" s="102"/>
    </row>
    <row r="22" spans="1:4" s="228" customFormat="1" ht="12" customHeight="1">
      <c r="A22" s="227" t="s">
        <v>26</v>
      </c>
      <c r="B22" s="53" t="s">
        <v>374</v>
      </c>
      <c r="C22" s="102"/>
      <c r="D22" s="102"/>
    </row>
    <row r="23" spans="1:4" s="228" customFormat="1" ht="12" customHeight="1">
      <c r="A23" s="227" t="s">
        <v>28</v>
      </c>
      <c r="B23" s="53" t="s">
        <v>375</v>
      </c>
      <c r="C23" s="102"/>
      <c r="D23" s="102"/>
    </row>
    <row r="24" spans="1:4" s="228" customFormat="1" ht="12" customHeight="1">
      <c r="A24" s="176" t="s">
        <v>34</v>
      </c>
      <c r="B24" s="15" t="s">
        <v>258</v>
      </c>
      <c r="C24" s="229"/>
      <c r="D24" s="229"/>
    </row>
    <row r="25" spans="1:4" s="228" customFormat="1" ht="12" customHeight="1">
      <c r="A25" s="176" t="s">
        <v>218</v>
      </c>
      <c r="B25" s="15" t="s">
        <v>376</v>
      </c>
      <c r="C25" s="113">
        <f>+C26+C27</f>
        <v>0</v>
      </c>
      <c r="D25" s="113"/>
    </row>
    <row r="26" spans="1:4" s="228" customFormat="1" ht="12" customHeight="1">
      <c r="A26" s="230" t="s">
        <v>50</v>
      </c>
      <c r="B26" s="70" t="s">
        <v>373</v>
      </c>
      <c r="C26" s="98"/>
      <c r="D26" s="98"/>
    </row>
    <row r="27" spans="1:4" s="228" customFormat="1" ht="12" customHeight="1">
      <c r="A27" s="230" t="s">
        <v>56</v>
      </c>
      <c r="B27" s="53" t="s">
        <v>377</v>
      </c>
      <c r="C27" s="117"/>
      <c r="D27" s="117"/>
    </row>
    <row r="28" spans="1:4" s="228" customFormat="1" ht="12" customHeight="1">
      <c r="A28" s="227" t="s">
        <v>58</v>
      </c>
      <c r="B28" s="231" t="s">
        <v>378</v>
      </c>
      <c r="C28" s="232"/>
      <c r="D28" s="232"/>
    </row>
    <row r="29" spans="1:4" s="228" customFormat="1" ht="12" customHeight="1">
      <c r="A29" s="176" t="s">
        <v>62</v>
      </c>
      <c r="B29" s="15" t="s">
        <v>379</v>
      </c>
      <c r="C29" s="113">
        <f>+C30+C31+C32</f>
        <v>0</v>
      </c>
      <c r="D29" s="113"/>
    </row>
    <row r="30" spans="1:4" s="228" customFormat="1" ht="12" customHeight="1">
      <c r="A30" s="230" t="s">
        <v>64</v>
      </c>
      <c r="B30" s="70" t="s">
        <v>87</v>
      </c>
      <c r="C30" s="98"/>
      <c r="D30" s="98"/>
    </row>
    <row r="31" spans="1:4" s="228" customFormat="1" ht="12" customHeight="1">
      <c r="A31" s="230" t="s">
        <v>66</v>
      </c>
      <c r="B31" s="53" t="s">
        <v>89</v>
      </c>
      <c r="C31" s="117"/>
      <c r="D31" s="117"/>
    </row>
    <row r="32" spans="1:4" s="228" customFormat="1" ht="12" customHeight="1">
      <c r="A32" s="227" t="s">
        <v>68</v>
      </c>
      <c r="B32" s="231" t="s">
        <v>91</v>
      </c>
      <c r="C32" s="232"/>
      <c r="D32" s="232"/>
    </row>
    <row r="33" spans="1:4" s="224" customFormat="1" ht="12" customHeight="1">
      <c r="A33" s="176" t="s">
        <v>84</v>
      </c>
      <c r="B33" s="15" t="s">
        <v>259</v>
      </c>
      <c r="C33" s="229"/>
      <c r="D33" s="229"/>
    </row>
    <row r="34" spans="1:4" s="224" customFormat="1" ht="12" customHeight="1">
      <c r="A34" s="176" t="s">
        <v>229</v>
      </c>
      <c r="B34" s="15" t="s">
        <v>380</v>
      </c>
      <c r="C34" s="233"/>
      <c r="D34" s="233"/>
    </row>
    <row r="35" spans="1:4" s="224" customFormat="1" ht="12" customHeight="1">
      <c r="A35" s="176" t="s">
        <v>106</v>
      </c>
      <c r="B35" s="15" t="s">
        <v>381</v>
      </c>
      <c r="C35" s="201">
        <f>+C8+C19+C24+C25+C29+C33+C34</f>
        <v>4500</v>
      </c>
      <c r="D35" s="201">
        <f>+D8+D19+D24+D25+D29+D33+D34</f>
        <v>7015</v>
      </c>
    </row>
    <row r="36" spans="1:4" s="224" customFormat="1" ht="12" customHeight="1">
      <c r="A36" s="234" t="s">
        <v>116</v>
      </c>
      <c r="B36" s="15" t="s">
        <v>382</v>
      </c>
      <c r="C36" s="201">
        <f>+C37+C38+C39</f>
        <v>25443</v>
      </c>
      <c r="D36" s="201">
        <f>+D37+D38+D39</f>
        <v>32015</v>
      </c>
    </row>
    <row r="37" spans="1:4" s="224" customFormat="1" ht="12" customHeight="1">
      <c r="A37" s="230" t="s">
        <v>383</v>
      </c>
      <c r="B37" s="70" t="s">
        <v>314</v>
      </c>
      <c r="C37" s="98"/>
      <c r="D37" s="98"/>
    </row>
    <row r="38" spans="1:4" s="224" customFormat="1" ht="12" customHeight="1">
      <c r="A38" s="230" t="s">
        <v>384</v>
      </c>
      <c r="B38" s="53" t="s">
        <v>385</v>
      </c>
      <c r="C38" s="117"/>
      <c r="D38" s="117"/>
    </row>
    <row r="39" spans="1:4" s="228" customFormat="1" ht="12" customHeight="1">
      <c r="A39" s="227" t="s">
        <v>386</v>
      </c>
      <c r="B39" s="231" t="s">
        <v>387</v>
      </c>
      <c r="C39" s="232">
        <v>25443</v>
      </c>
      <c r="D39" s="232">
        <v>32015</v>
      </c>
    </row>
    <row r="40" spans="1:4" s="228" customFormat="1" ht="15" customHeight="1">
      <c r="A40" s="234" t="s">
        <v>241</v>
      </c>
      <c r="B40" s="235" t="s">
        <v>388</v>
      </c>
      <c r="C40" s="201">
        <f>+C35+C36</f>
        <v>29943</v>
      </c>
      <c r="D40" s="201">
        <f>+D35+D36</f>
        <v>39030</v>
      </c>
    </row>
    <row r="41" spans="1:4" s="228" customFormat="1" ht="15" customHeight="1">
      <c r="A41" s="193"/>
      <c r="B41" s="194"/>
      <c r="C41" s="195"/>
      <c r="D41" s="195"/>
    </row>
    <row r="42" spans="1:4" ht="14.25">
      <c r="A42" s="236"/>
      <c r="B42" s="197"/>
      <c r="C42" s="198"/>
      <c r="D42" s="198"/>
    </row>
    <row r="43" spans="1:4" s="221" customFormat="1" ht="16.5" customHeight="1">
      <c r="A43" s="199"/>
      <c r="B43" s="200" t="s">
        <v>251</v>
      </c>
      <c r="C43" s="201"/>
      <c r="D43" s="201"/>
    </row>
    <row r="44" spans="1:4" s="237" customFormat="1" ht="12" customHeight="1">
      <c r="A44" s="176" t="s">
        <v>6</v>
      </c>
      <c r="B44" s="15" t="s">
        <v>389</v>
      </c>
      <c r="C44" s="113">
        <f>SUM(C45:C50)</f>
        <v>29943</v>
      </c>
      <c r="D44" s="113">
        <f>SUM(D45:D50)</f>
        <v>38938</v>
      </c>
    </row>
    <row r="45" spans="1:4" ht="12" customHeight="1">
      <c r="A45" s="227" t="s">
        <v>8</v>
      </c>
      <c r="B45" s="70" t="s">
        <v>171</v>
      </c>
      <c r="C45" s="98">
        <v>18937</v>
      </c>
      <c r="D45" s="98">
        <v>20925</v>
      </c>
    </row>
    <row r="46" spans="1:4" ht="12" customHeight="1">
      <c r="A46" s="227" t="s">
        <v>10</v>
      </c>
      <c r="B46" s="53" t="s">
        <v>172</v>
      </c>
      <c r="C46" s="102">
        <v>5174</v>
      </c>
      <c r="D46" s="102">
        <v>5691</v>
      </c>
    </row>
    <row r="47" spans="1:4" ht="12" customHeight="1">
      <c r="A47" s="227" t="s">
        <v>12</v>
      </c>
      <c r="B47" s="53" t="s">
        <v>173</v>
      </c>
      <c r="C47" s="102">
        <v>5832</v>
      </c>
      <c r="D47" s="102">
        <v>11970</v>
      </c>
    </row>
    <row r="48" spans="1:4" ht="12" customHeight="1">
      <c r="A48" s="227" t="s">
        <v>14</v>
      </c>
      <c r="B48" s="53" t="s">
        <v>174</v>
      </c>
      <c r="C48" s="102"/>
      <c r="D48" s="102"/>
    </row>
    <row r="49" spans="1:4" ht="12" customHeight="1">
      <c r="A49" s="227" t="s">
        <v>16</v>
      </c>
      <c r="B49" s="100" t="s">
        <v>261</v>
      </c>
      <c r="C49" s="102"/>
      <c r="D49" s="102">
        <v>352</v>
      </c>
    </row>
    <row r="50" spans="1:4" ht="12" customHeight="1">
      <c r="A50" s="227" t="s">
        <v>18</v>
      </c>
      <c r="B50" s="53" t="s">
        <v>176</v>
      </c>
      <c r="C50" s="102"/>
      <c r="D50" s="102"/>
    </row>
    <row r="51" spans="1:4" ht="12" customHeight="1">
      <c r="A51" s="176" t="s">
        <v>20</v>
      </c>
      <c r="B51" s="15" t="s">
        <v>390</v>
      </c>
      <c r="C51" s="113">
        <f>SUM(C52:C54)</f>
        <v>0</v>
      </c>
      <c r="D51" s="113">
        <f>SUM(D52:D54)</f>
        <v>92</v>
      </c>
    </row>
    <row r="52" spans="1:4" s="237" customFormat="1" ht="12" customHeight="1">
      <c r="A52" s="227" t="s">
        <v>22</v>
      </c>
      <c r="B52" s="70" t="s">
        <v>197</v>
      </c>
      <c r="C52" s="98"/>
      <c r="D52" s="98">
        <v>92</v>
      </c>
    </row>
    <row r="53" spans="1:4" ht="12" customHeight="1">
      <c r="A53" s="227" t="s">
        <v>24</v>
      </c>
      <c r="B53" s="53" t="s">
        <v>199</v>
      </c>
      <c r="C53" s="102"/>
      <c r="D53" s="102"/>
    </row>
    <row r="54" spans="1:4" ht="12" customHeight="1">
      <c r="A54" s="227" t="s">
        <v>26</v>
      </c>
      <c r="B54" s="53" t="s">
        <v>391</v>
      </c>
      <c r="C54" s="102"/>
      <c r="D54" s="102"/>
    </row>
    <row r="55" spans="1:4" ht="12" customHeight="1">
      <c r="A55" s="227" t="s">
        <v>28</v>
      </c>
      <c r="B55" s="53" t="s">
        <v>392</v>
      </c>
      <c r="C55" s="102"/>
      <c r="D55" s="102"/>
    </row>
    <row r="56" spans="1:4" ht="15" customHeight="1">
      <c r="A56" s="176" t="s">
        <v>34</v>
      </c>
      <c r="B56" s="238" t="s">
        <v>393</v>
      </c>
      <c r="C56" s="113">
        <f>+C44+C51</f>
        <v>29943</v>
      </c>
      <c r="D56" s="113">
        <f>+D44+D51</f>
        <v>39030</v>
      </c>
    </row>
    <row r="57" spans="3:4" ht="14.25">
      <c r="C57" s="239"/>
      <c r="D57" s="239"/>
    </row>
    <row r="58" spans="1:4" ht="15" customHeight="1">
      <c r="A58" s="208" t="s">
        <v>359</v>
      </c>
      <c r="B58" s="209"/>
      <c r="C58" s="210">
        <v>8</v>
      </c>
      <c r="D58" s="210">
        <v>8</v>
      </c>
    </row>
    <row r="59" spans="1:4" ht="14.25" customHeight="1">
      <c r="A59" s="208" t="s">
        <v>360</v>
      </c>
      <c r="B59" s="209"/>
      <c r="C59" s="210"/>
      <c r="D59" s="210"/>
    </row>
  </sheetData>
  <sheetProtection selectLockedCells="1" selectUnlockedCells="1"/>
  <mergeCells count="2">
    <mergeCell ref="B2:D2"/>
    <mergeCell ref="B3:D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7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27" sqref="P27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/>
  <cp:lastPrinted>2016-05-18T11:48:45Z</cp:lastPrinted>
  <dcterms:created xsi:type="dcterms:W3CDTF">1999-10-30T10:30:45Z</dcterms:created>
  <dcterms:modified xsi:type="dcterms:W3CDTF">2016-05-27T08:09:07Z</dcterms:modified>
  <cp:category/>
  <cp:version/>
  <cp:contentType/>
  <cp:contentStatus/>
  <cp:revision>33</cp:revision>
</cp:coreProperties>
</file>