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225" windowHeight="8790" activeTab="4"/>
  </bookViews>
  <sheets>
    <sheet name="1.melléklet " sheetId="1" r:id="rId1"/>
    <sheet name="2.melléklet" sheetId="2" r:id="rId2"/>
    <sheet name="3. melléklet" sheetId="3" r:id="rId3"/>
    <sheet name="4. melléklet" sheetId="4" r:id="rId4"/>
    <sheet name="5. melléklet" sheetId="5" r:id="rId5"/>
  </sheets>
  <definedNames>
    <definedName name="_xlnm.Print_Area" localSheetId="0">'1.melléklet '!$A$2:$J$56</definedName>
    <definedName name="_xlnm.Print_Area" localSheetId="1">'2.melléklet'!$A$2:$P$113</definedName>
    <definedName name="_xlnm.Print_Area" localSheetId="2">'3. melléklet'!$A$1:$K$53</definedName>
    <definedName name="_xlnm.Print_Area" localSheetId="3">'4. melléklet'!$A$1:$M$55</definedName>
    <definedName name="_xlnm.Print_Area" localSheetId="4">'5. melléklet'!$A$1:$P$37</definedName>
  </definedNames>
  <calcPr fullCalcOnLoad="1"/>
</workbook>
</file>

<file path=xl/sharedStrings.xml><?xml version="1.0" encoding="utf-8"?>
<sst xmlns="http://schemas.openxmlformats.org/spreadsheetml/2006/main" count="429" uniqueCount="244">
  <si>
    <t>pénzeszköz átadások</t>
  </si>
  <si>
    <t>megnevezés</t>
  </si>
  <si>
    <t>I: MŰKÖDÉSI BEVÉTELEK ÉS KIADÁSOK</t>
  </si>
  <si>
    <t>intézményi bevételek</t>
  </si>
  <si>
    <t>rövid lejáratú hitelek</t>
  </si>
  <si>
    <t>előző évi pénzmaradvány</t>
  </si>
  <si>
    <t>BEVÉTELEK ÖSSZESEN</t>
  </si>
  <si>
    <t>Bevételek</t>
  </si>
  <si>
    <t>Kiadások</t>
  </si>
  <si>
    <t>személyi juttatások</t>
  </si>
  <si>
    <t>dologi kiadások</t>
  </si>
  <si>
    <t>tartalékok</t>
  </si>
  <si>
    <t>KIADÁSOK ÖSSZESEN</t>
  </si>
  <si>
    <t>II. FELHALMOZÁSI C. BEVÉTELEK ÉS KIADÁSOK</t>
  </si>
  <si>
    <t>pénzeszköz átvetel</t>
  </si>
  <si>
    <t>költségvetési támogatás</t>
  </si>
  <si>
    <t>beruházások</t>
  </si>
  <si>
    <t>felújítások</t>
  </si>
  <si>
    <t>BEVÉTELEK MINDÖSSZESEN</t>
  </si>
  <si>
    <t>KIADÁSOK MINDÖSSZESEN</t>
  </si>
  <si>
    <t>ellátottak pénzbeni juttatásai</t>
  </si>
  <si>
    <t>MŰKÖDÉSI ÉS FELHALMOZÁSI BEVÉTELEK ÉS KIADÁSOK</t>
  </si>
  <si>
    <t>E</t>
  </si>
  <si>
    <t>A</t>
  </si>
  <si>
    <t>B</t>
  </si>
  <si>
    <t>C</t>
  </si>
  <si>
    <t>D</t>
  </si>
  <si>
    <t>cím</t>
  </si>
  <si>
    <t>előirányzat</t>
  </si>
  <si>
    <t>I.CÍM ÖSSZESEN</t>
  </si>
  <si>
    <t>MINDÖSSZESEN</t>
  </si>
  <si>
    <t>összesen</t>
  </si>
  <si>
    <t>CÍM</t>
  </si>
  <si>
    <t>ALCÍM</t>
  </si>
  <si>
    <t>I.</t>
  </si>
  <si>
    <t>ÖNKORMÁNYZAT</t>
  </si>
  <si>
    <t>módosított</t>
  </si>
  <si>
    <t xml:space="preserve"> </t>
  </si>
  <si>
    <t>orvosi ügyelet</t>
  </si>
  <si>
    <t>Önkormányzat Sümeg</t>
  </si>
  <si>
    <t>gyermekjóléti szolgálat</t>
  </si>
  <si>
    <t>Civil szervezetek működési támogatása</t>
  </si>
  <si>
    <t>családsegítés</t>
  </si>
  <si>
    <t>védőnői szolgálat</t>
  </si>
  <si>
    <t>I.CÍM</t>
  </si>
  <si>
    <t>alapilletméynek</t>
  </si>
  <si>
    <t>jutalom</t>
  </si>
  <si>
    <t>túlóra,helyettesítés</t>
  </si>
  <si>
    <t>egyéb juttatás</t>
  </si>
  <si>
    <t>mvégzéshez kapcs. Jutt.</t>
  </si>
  <si>
    <t>végkielégítés</t>
  </si>
  <si>
    <t>jubileumi jutalom</t>
  </si>
  <si>
    <t>sajátos juttatások</t>
  </si>
  <si>
    <t>Cafetéria</t>
  </si>
  <si>
    <t>egyéb költségtérítés</t>
  </si>
  <si>
    <t>költségtér.juttatás</t>
  </si>
  <si>
    <t>külső személyi juttatások</t>
  </si>
  <si>
    <t>SZEMÉLYI  ÖSSZESEN</t>
  </si>
  <si>
    <t>2.oldal</t>
  </si>
  <si>
    <t>TB járulék</t>
  </si>
  <si>
    <t>egyéb járulékok</t>
  </si>
  <si>
    <t>MUNKAADÓI JÁRULÉKOK ÖSSZESEN</t>
  </si>
  <si>
    <t>vegyszerek</t>
  </si>
  <si>
    <t>irodaszer, nyomtatvány</t>
  </si>
  <si>
    <t>könyvek</t>
  </si>
  <si>
    <t>hajtó és kenőanyagok</t>
  </si>
  <si>
    <t>járművekkel kpacs.anyagok</t>
  </si>
  <si>
    <t>kisértékű eszközök</t>
  </si>
  <si>
    <t>karbantart.anyagok</t>
  </si>
  <si>
    <t>egyéb anyagok</t>
  </si>
  <si>
    <t>Készletek összesen</t>
  </si>
  <si>
    <t>telefon díj</t>
  </si>
  <si>
    <t>egyéb komm.szolgáltatás</t>
  </si>
  <si>
    <t>Komm.szolgáltatás</t>
  </si>
  <si>
    <t>3.oldal</t>
  </si>
  <si>
    <t>vásárolt élelmezés</t>
  </si>
  <si>
    <t>gázenergia</t>
  </si>
  <si>
    <t>villamosenergia</t>
  </si>
  <si>
    <t>víz-és csatorna díjak</t>
  </si>
  <si>
    <t>karbantartás, kisjavítás</t>
  </si>
  <si>
    <t>továbbszámlázott szolg.Áh.belül</t>
  </si>
  <si>
    <t>továbbszámlázott szolg.Áh.kívül</t>
  </si>
  <si>
    <t>szolgáltatások összesen</t>
  </si>
  <si>
    <t>vásárolt közszolgáltatások</t>
  </si>
  <si>
    <t>ÁFA</t>
  </si>
  <si>
    <t>belföldi kiküldetés</t>
  </si>
  <si>
    <t>reprezentáció</t>
  </si>
  <si>
    <t>kiküldetés összesen</t>
  </si>
  <si>
    <t>Adó,díjak,egyéb befizetések</t>
  </si>
  <si>
    <t>kamatok</t>
  </si>
  <si>
    <t>DOLOGI KIADÁSOK ÖSSZESEN</t>
  </si>
  <si>
    <t>kiegészítés</t>
  </si>
  <si>
    <t>üzemeltetési díj</t>
  </si>
  <si>
    <t>FELHALMOZÁSI CÉLÚ KIADÁSOK</t>
  </si>
  <si>
    <t xml:space="preserve">         alcím</t>
  </si>
  <si>
    <t xml:space="preserve">       felújítás</t>
  </si>
  <si>
    <t xml:space="preserve">       beruházás</t>
  </si>
  <si>
    <t xml:space="preserve">      összesen</t>
  </si>
  <si>
    <t>Önk.igazgt.tevékenysége</t>
  </si>
  <si>
    <t>SKTC Sümeg</t>
  </si>
  <si>
    <t>Önk. És társulásaik ált.igazg. tevékenysége</t>
  </si>
  <si>
    <t>munkaruha</t>
  </si>
  <si>
    <t>számviteli feladatokra</t>
  </si>
  <si>
    <t>Sümeg Önk.-nak átadás</t>
  </si>
  <si>
    <t>Járóbeteg</t>
  </si>
  <si>
    <t>Községgazdálkodás</t>
  </si>
  <si>
    <t>ÖSSZESÍTETT (MÉRLEGSZERŰ) ELŐIRÁNYZATA</t>
  </si>
  <si>
    <t>Tám.értékű műk. bevételek</t>
  </si>
  <si>
    <t>Személyi juttatások, szociális hozzájárulási adók és dologi kiadások részletes előirányzata</t>
  </si>
  <si>
    <t>Támogatásértékű működési kiadások</t>
  </si>
  <si>
    <t>pénzügyi szolgáltatások</t>
  </si>
  <si>
    <t>159ft/fő</t>
  </si>
  <si>
    <t>179 Ft/fő</t>
  </si>
  <si>
    <t>1022 FT/fő</t>
  </si>
  <si>
    <t>2059 Ft/fő</t>
  </si>
  <si>
    <t>Tűzoltó Köztestület</t>
  </si>
  <si>
    <t>tagdíj</t>
  </si>
  <si>
    <t>235 FT/fő</t>
  </si>
  <si>
    <t>722 Ft/fő</t>
  </si>
  <si>
    <t>939 Ft/fő</t>
  </si>
  <si>
    <t>742 FT/fő</t>
  </si>
  <si>
    <t>házi segítségníyújtás</t>
  </si>
  <si>
    <t>Közm.int.közösségi színterek</t>
  </si>
  <si>
    <t>közművelődési érd. Növelő</t>
  </si>
  <si>
    <t>támogatás önrésze</t>
  </si>
  <si>
    <t>2014.</t>
  </si>
  <si>
    <t>közfoglalkoztatás</t>
  </si>
  <si>
    <t>szociális hozzájárulási adó</t>
  </si>
  <si>
    <t>RIGÁCS KÖZSÉG ÖNKORMÁNYZATA</t>
  </si>
  <si>
    <t>közművelődési érd.növ. pályázat önrész</t>
  </si>
  <si>
    <t>felhalmozási tartalék</t>
  </si>
  <si>
    <t>Közvilágítás</t>
  </si>
  <si>
    <t>közhatalmi bevételek</t>
  </si>
  <si>
    <t>011130</t>
  </si>
  <si>
    <t>013320</t>
  </si>
  <si>
    <t>013350</t>
  </si>
  <si>
    <t>041232</t>
  </si>
  <si>
    <t>064010</t>
  </si>
  <si>
    <t>066020</t>
  </si>
  <si>
    <t>082044</t>
  </si>
  <si>
    <t>082092</t>
  </si>
  <si>
    <t>084031</t>
  </si>
  <si>
    <t>107051</t>
  </si>
  <si>
    <t>Közművelődés</t>
  </si>
  <si>
    <t>Köztemető</t>
  </si>
  <si>
    <t>Önk.jogalkotás</t>
  </si>
  <si>
    <t>Önk.vagyon</t>
  </si>
  <si>
    <t>Közfoglalkozt.</t>
  </si>
  <si>
    <t>Községgazd.</t>
  </si>
  <si>
    <t>Könyvtár</t>
  </si>
  <si>
    <t>Szoc.étk.</t>
  </si>
  <si>
    <t>107055</t>
  </si>
  <si>
    <t>Falugondnokok Egy.</t>
  </si>
  <si>
    <t>Mentőszolgálat</t>
  </si>
  <si>
    <t>Tűzoltóság</t>
  </si>
  <si>
    <t>Összefogás Egy.</t>
  </si>
  <si>
    <t>Polgárőrség</t>
  </si>
  <si>
    <t>Egyéb</t>
  </si>
  <si>
    <t>tartalék</t>
  </si>
  <si>
    <t>hitel és kamat</t>
  </si>
  <si>
    <t>Egyéb dologi kiadás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</si>
  <si>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</si>
  <si>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</si>
  <si>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</si>
  <si>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</si>
  <si>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</si>
  <si>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</si>
  <si>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</si>
  <si>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</si>
  <si>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</si>
  <si>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</si>
  <si>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</si>
  <si>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</si>
  <si>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</si>
  <si>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</si>
  <si>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</si>
  <si>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</si>
  <si>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</si>
  <si>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</si>
  <si>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</si>
  <si>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</si>
  <si>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</si>
  <si>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</si>
  <si>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</si>
  <si>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</si>
  <si>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</si>
  <si>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</si>
  <si>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</si>
  <si>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</si>
  <si>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</si>
  <si>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Falugondnok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</si>
  <si>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</si>
  <si>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</si>
  <si>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</si>
  <si>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</si>
  <si>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</si>
  <si>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</si>
  <si>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</si>
  <si>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</si>
  <si>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</si>
  <si>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</si>
  <si>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</si>
  <si>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</si>
  <si>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</si>
  <si>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</si>
  <si>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szakmai anyagok</t>
  </si>
  <si>
    <t>M</t>
  </si>
  <si>
    <t>ezer Forint</t>
  </si>
  <si>
    <t>1. módosítás</t>
  </si>
  <si>
    <t>2. módosítás</t>
  </si>
  <si>
    <t>áh-n belüli megelőlegezések</t>
  </si>
  <si>
    <t>tám. műk.c pénzeszk átadások</t>
  </si>
  <si>
    <t>előző évi norm. Visszafizetés</t>
  </si>
  <si>
    <t>"2. melléklet Rigács Község Önkormányzat Képviselő-testületének  1/2014. (III.7.) önkormányzati rendeletéhez"</t>
  </si>
  <si>
    <t>teljes munkaidős.rendszeres</t>
  </si>
  <si>
    <t>részmunkaidős rendszeres</t>
  </si>
  <si>
    <t>bérleti és lízingdíj</t>
  </si>
  <si>
    <t>egyéb szolgáltatás</t>
  </si>
  <si>
    <t>" 8.melléklet Rigács Község Önkormányzat Képviselő-testületének  1/2014. (III.7.) önkormányzati rendeletéhez "</t>
  </si>
  <si>
    <t>Ellátottak pénzbeni juttatásai</t>
  </si>
  <si>
    <t>eredeti</t>
  </si>
  <si>
    <t>módosítás</t>
  </si>
  <si>
    <t>I.Önkormányzat</t>
  </si>
  <si>
    <t>Rendszeres pénzbeli ellátások</t>
  </si>
  <si>
    <t>aktív korúak ellátása</t>
  </si>
  <si>
    <t xml:space="preserve">lakásfenntartási tám. </t>
  </si>
  <si>
    <t>eseti pénzbeli ellátások</t>
  </si>
  <si>
    <t>önkormányzati segély</t>
  </si>
  <si>
    <t>,</t>
  </si>
  <si>
    <t>önkormányzati segély temetésre</t>
  </si>
  <si>
    <t>GYVK</t>
  </si>
  <si>
    <t>szoc. étk. kedvezmény</t>
  </si>
  <si>
    <t>egyéb önk.eseti pénzbeli ell.</t>
  </si>
  <si>
    <t>közgyógyellátás</t>
  </si>
  <si>
    <t>I. CÍM MINDÖSSZESEN</t>
  </si>
  <si>
    <t>" 9.melléklet Rigács Község Önkormányzat Képviselő-testületének  1 /2014.(III.7 .) önkormányzati rendeletéhez "</t>
  </si>
  <si>
    <t>Előző évi normatíva visszafizetés</t>
  </si>
  <si>
    <t>" 10. melléklet Rigács Község Önkormányzat Képviselő-testületének  1/2014. (III.7.) önkormányzati rendeletéhez "</t>
  </si>
  <si>
    <t>" 12. melléklet Rigács Község Önkormányzat Képviselő-testületének 1/2014.(III.7.) önkormányzati rendeletéhez "</t>
  </si>
  <si>
    <t>1. melléklet Rigács Község Önkormányzat Képviselő-testületének  7/2015. (V. 30.) önkormányzati rendeletéhez</t>
  </si>
  <si>
    <t>2. melléklet Rigács Község Önkormányzat Képviselő-testületének  7/2015. (V. 30.) önkormányzati rendeletéhez</t>
  </si>
  <si>
    <t>3. melléklet Rigács Község Önkormányzat Képviselő-testületének  7/2015.(V. 30.) önkormányzati rendeletéhez</t>
  </si>
  <si>
    <t xml:space="preserve">4. melléklet Rigács Község Önkormányzat Képviselő-testületének  7/2015. (V. 30.) önkormányzati rendeletéhez </t>
  </si>
  <si>
    <t>5. melléklet Rigács Község Önkormányzat Képviselő-testületének  7/2015. (V. 30.) önkormányzati rendeletéhez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</si>
</sst>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</numFmts>
  <fonts count="53">
    <font>
      <sz val="10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8"/>
      <name val="Arial CE"/>
      <family val="0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0"/>
    </font>
    <font>
      <sz val="10"/>
      <color indexed="12"/>
      <name val="Arial CE"/>
      <family val="2"/>
    </font>
    <font>
      <sz val="7"/>
      <name val="Arial CE"/>
      <family val="2"/>
    </font>
    <font>
      <b/>
      <sz val="8"/>
      <color indexed="16"/>
      <name val="Arial CE"/>
      <family val="0"/>
    </font>
    <font>
      <b/>
      <sz val="7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7" borderId="7" applyNumberFormat="0" applyFont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5" xfId="0" applyFont="1" applyBorder="1" applyAlignment="1">
      <alignment/>
    </xf>
    <xf numFmtId="0" fontId="1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0" fillId="0" borderId="11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38" xfId="0" applyBorder="1" applyAlignment="1">
      <alignment/>
    </xf>
    <xf numFmtId="0" fontId="11" fillId="0" borderId="3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8" xfId="0" applyFont="1" applyBorder="1" applyAlignment="1">
      <alignment/>
    </xf>
    <xf numFmtId="0" fontId="1" fillId="0" borderId="38" xfId="0" applyFont="1" applyBorder="1" applyAlignment="1">
      <alignment/>
    </xf>
    <xf numFmtId="0" fontId="8" fillId="0" borderId="19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52" xfId="0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 horizontal="right"/>
    </xf>
    <xf numFmtId="0" fontId="13" fillId="0" borderId="11" xfId="0" applyFont="1" applyBorder="1" applyAlignment="1">
      <alignment/>
    </xf>
    <xf numFmtId="0" fontId="0" fillId="0" borderId="54" xfId="0" applyBorder="1" applyAlignment="1">
      <alignment horizontal="right"/>
    </xf>
    <xf numFmtId="0" fontId="1" fillId="0" borderId="53" xfId="0" applyFont="1" applyBorder="1" applyAlignment="1">
      <alignment horizontal="right"/>
    </xf>
    <xf numFmtId="0" fontId="0" fillId="0" borderId="55" xfId="0" applyBorder="1" applyAlignment="1">
      <alignment horizontal="right"/>
    </xf>
    <xf numFmtId="0" fontId="1" fillId="0" borderId="35" xfId="0" applyFont="1" applyBorder="1" applyAlignment="1">
      <alignment/>
    </xf>
    <xf numFmtId="0" fontId="6" fillId="0" borderId="0" xfId="0" applyFont="1" applyAlignment="1">
      <alignment/>
    </xf>
    <xf numFmtId="0" fontId="11" fillId="0" borderId="18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0" xfId="0" applyFont="1" applyAlignment="1">
      <alignment/>
    </xf>
    <xf numFmtId="0" fontId="11" fillId="0" borderId="40" xfId="0" applyFont="1" applyBorder="1" applyAlignment="1">
      <alignment/>
    </xf>
    <xf numFmtId="49" fontId="8" fillId="0" borderId="55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44" xfId="0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5" fillId="0" borderId="47" xfId="0" applyFont="1" applyBorder="1" applyAlignment="1">
      <alignment/>
    </xf>
    <xf numFmtId="0" fontId="15" fillId="0" borderId="59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8" fillId="0" borderId="55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0" fillId="0" borderId="69" xfId="0" applyBorder="1" applyAlignment="1">
      <alignment/>
    </xf>
    <xf numFmtId="49" fontId="8" fillId="0" borderId="21" xfId="0" applyNumberFormat="1" applyFont="1" applyBorder="1" applyAlignment="1">
      <alignment/>
    </xf>
    <xf numFmtId="0" fontId="14" fillId="0" borderId="69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16" xfId="0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3" fontId="0" fillId="0" borderId="71" xfId="0" applyNumberFormat="1" applyFont="1" applyBorder="1" applyAlignment="1">
      <alignment horizontal="center"/>
    </xf>
    <xf numFmtId="0" fontId="6" fillId="0" borderId="72" xfId="0" applyFont="1" applyBorder="1" applyAlignment="1">
      <alignment/>
    </xf>
    <xf numFmtId="3" fontId="0" fillId="0" borderId="3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8" fillId="0" borderId="72" xfId="0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6" fillId="0" borderId="68" xfId="0" applyFont="1" applyBorder="1" applyAlignment="1">
      <alignment/>
    </xf>
    <xf numFmtId="0" fontId="6" fillId="0" borderId="29" xfId="0" applyFont="1" applyBorder="1" applyAlignment="1">
      <alignment/>
    </xf>
    <xf numFmtId="3" fontId="0" fillId="0" borderId="34" xfId="0" applyNumberFormat="1" applyFont="1" applyBorder="1" applyAlignment="1">
      <alignment horizontal="center"/>
    </xf>
    <xf numFmtId="3" fontId="0" fillId="0" borderId="73" xfId="0" applyNumberFormat="1" applyFont="1" applyBorder="1" applyAlignment="1">
      <alignment horizontal="center"/>
    </xf>
    <xf numFmtId="3" fontId="0" fillId="0" borderId="74" xfId="0" applyNumberFormat="1" applyFont="1" applyBorder="1" applyAlignment="1">
      <alignment horizontal="center"/>
    </xf>
    <xf numFmtId="3" fontId="1" fillId="0" borderId="6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5" fillId="0" borderId="6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72" xfId="0" applyFont="1" applyBorder="1" applyAlignment="1">
      <alignment/>
    </xf>
    <xf numFmtId="0" fontId="7" fillId="0" borderId="75" xfId="0" applyFont="1" applyBorder="1" applyAlignment="1">
      <alignment/>
    </xf>
    <xf numFmtId="3" fontId="1" fillId="0" borderId="32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0" fontId="5" fillId="0" borderId="54" xfId="0" applyFont="1" applyBorder="1" applyAlignment="1">
      <alignment/>
    </xf>
    <xf numFmtId="3" fontId="0" fillId="0" borderId="5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72" xfId="0" applyBorder="1" applyAlignment="1">
      <alignment/>
    </xf>
    <xf numFmtId="0" fontId="7" fillId="0" borderId="72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34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3" fontId="0" fillId="0" borderId="3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7" fillId="0" borderId="72" xfId="0" applyFont="1" applyBorder="1" applyAlignment="1">
      <alignment/>
    </xf>
    <xf numFmtId="0" fontId="0" fillId="0" borderId="43" xfId="0" applyBorder="1" applyAlignment="1">
      <alignment/>
    </xf>
    <xf numFmtId="0" fontId="0" fillId="0" borderId="57" xfId="0" applyBorder="1" applyAlignment="1">
      <alignment horizontal="center"/>
    </xf>
    <xf numFmtId="0" fontId="1" fillId="0" borderId="50" xfId="0" applyFont="1" applyBorder="1" applyAlignment="1">
      <alignment/>
    </xf>
    <xf numFmtId="0" fontId="16" fillId="0" borderId="76" xfId="0" applyFont="1" applyBorder="1" applyAlignment="1">
      <alignment/>
    </xf>
    <xf numFmtId="0" fontId="8" fillId="0" borderId="77" xfId="0" applyFont="1" applyBorder="1" applyAlignment="1">
      <alignment/>
    </xf>
    <xf numFmtId="0" fontId="0" fillId="0" borderId="58" xfId="0" applyBorder="1" applyAlignment="1">
      <alignment horizontal="center"/>
    </xf>
    <xf numFmtId="0" fontId="1" fillId="0" borderId="42" xfId="0" applyFont="1" applyBorder="1" applyAlignment="1">
      <alignment horizontal="right"/>
    </xf>
    <xf numFmtId="0" fontId="8" fillId="0" borderId="36" xfId="0" applyFont="1" applyBorder="1" applyAlignment="1">
      <alignment/>
    </xf>
    <xf numFmtId="14" fontId="8" fillId="0" borderId="27" xfId="0" applyNumberFormat="1" applyFont="1" applyBorder="1" applyAlignment="1">
      <alignment/>
    </xf>
    <xf numFmtId="14" fontId="8" fillId="0" borderId="28" xfId="0" applyNumberFormat="1" applyFont="1" applyBorder="1" applyAlignment="1">
      <alignment/>
    </xf>
    <xf numFmtId="0" fontId="7" fillId="0" borderId="47" xfId="0" applyFont="1" applyBorder="1" applyAlignment="1">
      <alignment/>
    </xf>
    <xf numFmtId="3" fontId="1" fillId="0" borderId="33" xfId="0" applyNumberFormat="1" applyFont="1" applyBorder="1" applyAlignment="1">
      <alignment horizontal="center"/>
    </xf>
    <xf numFmtId="3" fontId="1" fillId="0" borderId="70" xfId="0" applyNumberFormat="1" applyFont="1" applyBorder="1" applyAlignment="1">
      <alignment horizontal="center"/>
    </xf>
    <xf numFmtId="3" fontId="1" fillId="0" borderId="71" xfId="0" applyNumberFormat="1" applyFont="1" applyBorder="1" applyAlignment="1">
      <alignment horizontal="center"/>
    </xf>
    <xf numFmtId="0" fontId="11" fillId="0" borderId="64" xfId="0" applyFont="1" applyBorder="1" applyAlignment="1">
      <alignment horizontal="left"/>
    </xf>
    <xf numFmtId="3" fontId="11" fillId="0" borderId="3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78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" fillId="0" borderId="47" xfId="0" applyFont="1" applyBorder="1" applyAlignment="1">
      <alignment horizontal="right"/>
    </xf>
    <xf numFmtId="0" fontId="17" fillId="0" borderId="11" xfId="0" applyFont="1" applyBorder="1" applyAlignment="1">
      <alignment/>
    </xf>
    <xf numFmtId="9" fontId="17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78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3" fontId="11" fillId="0" borderId="14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/>
    </xf>
    <xf numFmtId="0" fontId="1" fillId="0" borderId="64" xfId="0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6" fillId="0" borderId="38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38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79" xfId="0" applyBorder="1" applyAlignment="1">
      <alignment horizontal="left"/>
    </xf>
    <xf numFmtId="3" fontId="1" fillId="0" borderId="3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0" fillId="0" borderId="52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80" xfId="0" applyBorder="1" applyAlignment="1">
      <alignment/>
    </xf>
    <xf numFmtId="3" fontId="9" fillId="0" borderId="81" xfId="0" applyNumberFormat="1" applyFont="1" applyBorder="1" applyAlignment="1">
      <alignment horizontal="center"/>
    </xf>
    <xf numFmtId="3" fontId="9" fillId="0" borderId="82" xfId="0" applyNumberFormat="1" applyFont="1" applyBorder="1" applyAlignment="1">
      <alignment horizontal="center"/>
    </xf>
    <xf numFmtId="3" fontId="9" fillId="0" borderId="83" xfId="0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3" xfId="0" applyFont="1" applyBorder="1" applyAlignment="1">
      <alignment/>
    </xf>
    <xf numFmtId="0" fontId="7" fillId="0" borderId="43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84" xfId="0" applyFont="1" applyBorder="1" applyAlignment="1">
      <alignment/>
    </xf>
    <xf numFmtId="0" fontId="12" fillId="0" borderId="84" xfId="0" applyFont="1" applyBorder="1" applyAlignment="1">
      <alignment/>
    </xf>
    <xf numFmtId="0" fontId="1" fillId="0" borderId="47" xfId="0" applyFont="1" applyBorder="1" applyAlignment="1">
      <alignment/>
    </xf>
    <xf numFmtId="49" fontId="11" fillId="0" borderId="64" xfId="0" applyNumberFormat="1" applyFont="1" applyBorder="1" applyAlignment="1">
      <alignment/>
    </xf>
    <xf numFmtId="3" fontId="0" fillId="0" borderId="3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12" fillId="0" borderId="12" xfId="0" applyNumberFormat="1" applyFont="1" applyBorder="1" applyAlignment="1">
      <alignment/>
    </xf>
    <xf numFmtId="3" fontId="0" fillId="0" borderId="34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0" fontId="1" fillId="0" borderId="62" xfId="0" applyFont="1" applyBorder="1" applyAlignment="1">
      <alignment horizontal="right"/>
    </xf>
    <xf numFmtId="3" fontId="0" fillId="0" borderId="33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3" fontId="9" fillId="0" borderId="36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9" fillId="0" borderId="27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3" fontId="1" fillId="0" borderId="73" xfId="0" applyNumberFormat="1" applyFont="1" applyBorder="1" applyAlignment="1">
      <alignment horizontal="center"/>
    </xf>
    <xf numFmtId="3" fontId="9" fillId="0" borderId="7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55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11" fillId="0" borderId="20" xfId="0" applyFont="1" applyBorder="1" applyAlignment="1">
      <alignment/>
    </xf>
    <xf numFmtId="3" fontId="1" fillId="0" borderId="63" xfId="0" applyNumberFormat="1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52" xfId="0" applyNumberFormat="1" applyBorder="1" applyAlignment="1">
      <alignment horizontal="center"/>
    </xf>
    <xf numFmtId="3" fontId="0" fillId="0" borderId="60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1" fillId="0" borderId="31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58"/>
  <sheetViews>
    <sheetView view="pageBreakPreview" zoomScaleSheetLayoutView="100" zoomScalePageLayoutView="0" workbookViewId="0" topLeftCell="A1">
      <selection activeCell="B5" sqref="B5:I5"/>
    </sheetView>
  </sheetViews>
  <sheetFormatPr defaultColWidth="9.00390625" defaultRowHeight="12.75"/>
  <cols>
    <col min="2" max="2" width="5.25390625" style="0" customWidth="1"/>
    <col min="5" max="5" width="15.00390625" style="0" customWidth="1"/>
    <col min="6" max="6" width="10.625" style="0" bestFit="1" customWidth="1"/>
    <col min="7" max="7" width="12.625" style="0" customWidth="1"/>
    <col min="8" max="8" width="12.75390625" style="0" bestFit="1" customWidth="1"/>
    <col min="9" max="9" width="12.875" style="0" customWidth="1"/>
  </cols>
  <sheetData>
    <row r="2" spans="2:9" ht="12.75">
      <c r="B2" s="308" t="s">
        <v>213</v>
      </c>
      <c r="C2" s="308"/>
      <c r="D2" s="308"/>
      <c r="E2" s="308"/>
      <c r="F2" s="308"/>
      <c r="G2" s="308"/>
      <c r="H2" s="308"/>
      <c r="I2" s="308"/>
    </row>
    <row r="3" spans="2:9" ht="12.75">
      <c r="B3" s="308" t="s">
        <v>239</v>
      </c>
      <c r="C3" s="308"/>
      <c r="D3" s="308"/>
      <c r="E3" s="308"/>
      <c r="F3" s="308"/>
      <c r="G3" s="308"/>
      <c r="H3" s="308"/>
      <c r="I3" s="308"/>
    </row>
    <row r="4" spans="2:9" ht="12.75">
      <c r="B4" s="309" t="s">
        <v>128</v>
      </c>
      <c r="C4" s="307"/>
      <c r="D4" s="307"/>
      <c r="E4" s="307"/>
      <c r="F4" s="307"/>
      <c r="G4" s="307"/>
      <c r="H4" s="307"/>
      <c r="I4" s="307"/>
    </row>
    <row r="5" spans="2:9" ht="12.75">
      <c r="B5" s="306"/>
      <c r="C5" s="307"/>
      <c r="D5" s="307"/>
      <c r="E5" s="307"/>
      <c r="F5" s="307"/>
      <c r="G5" s="307"/>
      <c r="H5" s="307"/>
      <c r="I5" s="307"/>
    </row>
    <row r="6" spans="2:9" ht="12.75">
      <c r="B6" s="306" t="s">
        <v>21</v>
      </c>
      <c r="C6" s="307"/>
      <c r="D6" s="306"/>
      <c r="E6" s="306"/>
      <c r="F6" s="306"/>
      <c r="G6" s="306"/>
      <c r="H6" s="306"/>
      <c r="I6" s="306"/>
    </row>
    <row r="7" spans="1:9" ht="12.75">
      <c r="A7" s="119"/>
      <c r="B7" s="314" t="s">
        <v>106</v>
      </c>
      <c r="C7" s="314"/>
      <c r="D7" s="314"/>
      <c r="E7" s="314"/>
      <c r="F7" s="314"/>
      <c r="G7" s="314"/>
      <c r="H7" s="314"/>
      <c r="I7" s="314"/>
    </row>
    <row r="8" spans="2:9" ht="12.75">
      <c r="B8" s="306"/>
      <c r="C8" s="307"/>
      <c r="D8" s="307"/>
      <c r="E8" s="307"/>
      <c r="F8" s="307"/>
      <c r="G8" s="307"/>
      <c r="H8" s="307"/>
      <c r="I8" s="307"/>
    </row>
    <row r="9" spans="2:9" ht="12.75">
      <c r="B9" s="306" t="s">
        <v>125</v>
      </c>
      <c r="C9" s="307"/>
      <c r="D9" s="307"/>
      <c r="E9" s="307"/>
      <c r="F9" s="307"/>
      <c r="G9" s="307"/>
      <c r="H9" s="307"/>
      <c r="I9" s="307"/>
    </row>
    <row r="10" spans="2:9" ht="12.75">
      <c r="B10" s="310"/>
      <c r="C10" s="307"/>
      <c r="D10" s="307"/>
      <c r="E10" s="307"/>
      <c r="F10" s="307"/>
      <c r="G10" s="307"/>
      <c r="H10" s="307"/>
      <c r="I10" s="307"/>
    </row>
    <row r="11" spans="2:9" ht="13.5" thickBot="1">
      <c r="B11" s="2"/>
      <c r="C11" s="2"/>
      <c r="D11" s="2"/>
      <c r="E11" s="2"/>
      <c r="F11" s="2"/>
      <c r="G11" s="2"/>
      <c r="H11" s="2"/>
      <c r="I11" s="2" t="s">
        <v>207</v>
      </c>
    </row>
    <row r="12" spans="2:9" ht="13.5" thickBot="1">
      <c r="B12" s="120"/>
      <c r="C12" s="16"/>
      <c r="D12" s="17" t="s">
        <v>23</v>
      </c>
      <c r="E12" s="18"/>
      <c r="F12" s="19" t="s">
        <v>24</v>
      </c>
      <c r="G12" s="19" t="s">
        <v>25</v>
      </c>
      <c r="H12" s="18" t="s">
        <v>26</v>
      </c>
      <c r="I12" s="19" t="s">
        <v>207</v>
      </c>
    </row>
    <row r="13" spans="2:9" ht="13.5" thickBot="1">
      <c r="B13" s="121" t="s">
        <v>161</v>
      </c>
      <c r="C13" s="12"/>
      <c r="D13" s="12" t="s">
        <v>1</v>
      </c>
      <c r="E13" s="12"/>
      <c r="F13" s="311">
        <v>2014</v>
      </c>
      <c r="G13" s="312"/>
      <c r="H13" s="312"/>
      <c r="I13" s="313"/>
    </row>
    <row r="14" spans="2:9" s="6" customFormat="1" ht="13.5" thickBot="1">
      <c r="B14" s="122" t="s">
        <v>162</v>
      </c>
      <c r="C14" s="2"/>
      <c r="D14" s="11" t="s">
        <v>2</v>
      </c>
      <c r="E14" s="11"/>
      <c r="F14" s="123"/>
      <c r="G14" s="124"/>
      <c r="H14" s="125"/>
      <c r="I14" s="126"/>
    </row>
    <row r="15" spans="2:9" s="6" customFormat="1" ht="13.5" thickBot="1">
      <c r="B15" s="122" t="s">
        <v>163</v>
      </c>
      <c r="C15" s="34" t="s">
        <v>7</v>
      </c>
      <c r="D15" s="127"/>
      <c r="E15" s="128"/>
      <c r="F15" s="129" t="s">
        <v>28</v>
      </c>
      <c r="G15" s="130" t="s">
        <v>208</v>
      </c>
      <c r="H15" s="131" t="s">
        <v>209</v>
      </c>
      <c r="I15" s="132" t="s">
        <v>36</v>
      </c>
    </row>
    <row r="16" spans="2:9" ht="12.75">
      <c r="B16" s="122" t="s">
        <v>164</v>
      </c>
      <c r="C16" s="7" t="s">
        <v>3</v>
      </c>
      <c r="D16" s="7"/>
      <c r="E16" s="7"/>
      <c r="F16" s="113">
        <v>1959</v>
      </c>
      <c r="G16" s="103">
        <v>1959</v>
      </c>
      <c r="H16" s="133">
        <v>0</v>
      </c>
      <c r="I16" s="33">
        <v>1959</v>
      </c>
    </row>
    <row r="17" spans="2:9" ht="12.75">
      <c r="B17" s="122" t="s">
        <v>165</v>
      </c>
      <c r="C17" s="3" t="s">
        <v>132</v>
      </c>
      <c r="D17" s="3"/>
      <c r="E17" s="3"/>
      <c r="F17" s="35">
        <v>3260</v>
      </c>
      <c r="G17" s="9">
        <v>3260</v>
      </c>
      <c r="H17" s="4">
        <v>0</v>
      </c>
      <c r="I17" s="13">
        <v>3260</v>
      </c>
    </row>
    <row r="18" spans="2:9" ht="12.75">
      <c r="B18" s="122" t="s">
        <v>166</v>
      </c>
      <c r="C18" s="3" t="s">
        <v>15</v>
      </c>
      <c r="D18" s="3"/>
      <c r="E18" s="3"/>
      <c r="F18" s="35">
        <v>15948</v>
      </c>
      <c r="G18" s="9">
        <v>15948</v>
      </c>
      <c r="H18" s="4">
        <v>0</v>
      </c>
      <c r="I18" s="13">
        <v>15948</v>
      </c>
    </row>
    <row r="19" spans="2:9" ht="12.75">
      <c r="B19" s="122" t="s">
        <v>167</v>
      </c>
      <c r="C19" s="3"/>
      <c r="D19" s="3"/>
      <c r="E19" s="3"/>
      <c r="F19" s="35"/>
      <c r="G19" s="9"/>
      <c r="H19" s="4"/>
      <c r="I19" s="13"/>
    </row>
    <row r="20" spans="2:9" ht="12.75">
      <c r="B20" s="122" t="s">
        <v>168</v>
      </c>
      <c r="C20" s="3" t="s">
        <v>107</v>
      </c>
      <c r="D20" s="3"/>
      <c r="E20" s="3"/>
      <c r="F20" s="35">
        <v>8868</v>
      </c>
      <c r="G20" s="9">
        <v>8868</v>
      </c>
      <c r="H20" s="4">
        <v>0</v>
      </c>
      <c r="I20" s="13">
        <v>8868</v>
      </c>
    </row>
    <row r="21" spans="2:9" ht="12.75">
      <c r="B21" s="122" t="s">
        <v>169</v>
      </c>
      <c r="C21" s="3" t="s">
        <v>4</v>
      </c>
      <c r="D21" s="3"/>
      <c r="E21" s="3"/>
      <c r="F21" s="35"/>
      <c r="G21" s="9"/>
      <c r="H21" s="4"/>
      <c r="I21" s="13"/>
    </row>
    <row r="22" spans="2:9" ht="12.75">
      <c r="B22" s="122" t="s">
        <v>170</v>
      </c>
      <c r="C22" s="134" t="s">
        <v>5</v>
      </c>
      <c r="D22" s="3"/>
      <c r="E22" s="32"/>
      <c r="F22" s="35">
        <v>2363</v>
      </c>
      <c r="G22" s="9">
        <v>2363</v>
      </c>
      <c r="H22" s="4">
        <v>0</v>
      </c>
      <c r="I22" s="13">
        <v>2363</v>
      </c>
    </row>
    <row r="23" spans="2:9" ht="13.5" thickBot="1">
      <c r="B23" s="122" t="s">
        <v>171</v>
      </c>
      <c r="C23" s="20" t="s">
        <v>210</v>
      </c>
      <c r="D23" s="20"/>
      <c r="E23" s="20"/>
      <c r="F23" s="36">
        <v>0</v>
      </c>
      <c r="G23" s="21">
        <v>0</v>
      </c>
      <c r="H23" s="23">
        <v>503</v>
      </c>
      <c r="I23" s="22">
        <v>503</v>
      </c>
    </row>
    <row r="24" spans="2:9" ht="13.5" thickBot="1">
      <c r="B24" s="122" t="s">
        <v>172</v>
      </c>
      <c r="C24" s="34" t="s">
        <v>6</v>
      </c>
      <c r="D24" s="41"/>
      <c r="E24" s="41"/>
      <c r="F24" s="112">
        <f>SUM(F16:F23)</f>
        <v>32398</v>
      </c>
      <c r="G24" s="112">
        <f>SUM(G16:G23)</f>
        <v>32398</v>
      </c>
      <c r="H24" s="135">
        <f>H17+H18+H19+H20+H21+H22+H23+H16</f>
        <v>503</v>
      </c>
      <c r="I24" s="136">
        <f>I17+I18+I19+I20+I21+I22+I23+I16</f>
        <v>32901</v>
      </c>
    </row>
    <row r="25" spans="2:9" ht="12.75">
      <c r="B25" s="122" t="s">
        <v>173</v>
      </c>
      <c r="C25" s="7"/>
      <c r="D25" s="7"/>
      <c r="E25" s="7"/>
      <c r="F25" s="113"/>
      <c r="G25" s="103"/>
      <c r="H25" s="133"/>
      <c r="I25" s="33"/>
    </row>
    <row r="26" spans="2:9" ht="12.75">
      <c r="B26" s="122" t="s">
        <v>174</v>
      </c>
      <c r="C26" s="5" t="s">
        <v>8</v>
      </c>
      <c r="D26" s="3"/>
      <c r="E26" s="3"/>
      <c r="F26" s="35"/>
      <c r="G26" s="9"/>
      <c r="H26" s="4"/>
      <c r="I26" s="13"/>
    </row>
    <row r="27" spans="2:9" ht="12.75">
      <c r="B27" s="122" t="s">
        <v>175</v>
      </c>
      <c r="C27" s="3" t="s">
        <v>9</v>
      </c>
      <c r="D27" s="3"/>
      <c r="E27" s="3"/>
      <c r="F27" s="35">
        <v>11673</v>
      </c>
      <c r="G27" s="9">
        <v>11673</v>
      </c>
      <c r="H27" s="4">
        <v>3478</v>
      </c>
      <c r="I27" s="13">
        <v>15151</v>
      </c>
    </row>
    <row r="28" spans="2:9" ht="12.75">
      <c r="B28" s="122" t="s">
        <v>176</v>
      </c>
      <c r="C28" s="3" t="s">
        <v>127</v>
      </c>
      <c r="D28" s="3"/>
      <c r="E28" s="3"/>
      <c r="F28" s="35">
        <v>2144</v>
      </c>
      <c r="G28" s="9">
        <v>2144</v>
      </c>
      <c r="H28" s="4">
        <v>204</v>
      </c>
      <c r="I28" s="13">
        <v>2348</v>
      </c>
    </row>
    <row r="29" spans="2:9" ht="12.75">
      <c r="B29" s="122" t="s">
        <v>177</v>
      </c>
      <c r="C29" s="3" t="s">
        <v>10</v>
      </c>
      <c r="D29" s="3"/>
      <c r="E29" s="3"/>
      <c r="F29" s="35">
        <v>8947</v>
      </c>
      <c r="G29" s="9">
        <v>8947</v>
      </c>
      <c r="H29" s="4">
        <v>-516</v>
      </c>
      <c r="I29" s="13">
        <v>8431</v>
      </c>
    </row>
    <row r="30" spans="2:9" ht="12.75">
      <c r="B30" s="122" t="s">
        <v>178</v>
      </c>
      <c r="C30" s="3" t="s">
        <v>20</v>
      </c>
      <c r="D30" s="3"/>
      <c r="E30" s="3"/>
      <c r="F30" s="35">
        <v>5817</v>
      </c>
      <c r="G30" s="9">
        <v>5817</v>
      </c>
      <c r="H30" s="4">
        <v>-758</v>
      </c>
      <c r="I30" s="13">
        <v>5059</v>
      </c>
    </row>
    <row r="31" spans="2:9" ht="12.75">
      <c r="B31" s="122" t="s">
        <v>179</v>
      </c>
      <c r="C31" s="14" t="s">
        <v>211</v>
      </c>
      <c r="D31" s="14"/>
      <c r="E31" s="14"/>
      <c r="F31" s="35">
        <v>846</v>
      </c>
      <c r="G31" s="9">
        <v>846</v>
      </c>
      <c r="H31" s="4">
        <v>177</v>
      </c>
      <c r="I31" s="13">
        <v>1023</v>
      </c>
    </row>
    <row r="32" spans="2:9" ht="12.75">
      <c r="B32" s="122" t="s">
        <v>180</v>
      </c>
      <c r="C32" s="3" t="s">
        <v>212</v>
      </c>
      <c r="D32" s="3"/>
      <c r="E32" s="3"/>
      <c r="F32" s="35">
        <v>0</v>
      </c>
      <c r="G32" s="9">
        <v>55</v>
      </c>
      <c r="H32" s="4">
        <v>380</v>
      </c>
      <c r="I32" s="13">
        <v>435</v>
      </c>
    </row>
    <row r="33" spans="2:9" ht="13.5" thickBot="1">
      <c r="B33" s="122" t="s">
        <v>181</v>
      </c>
      <c r="C33" s="20" t="s">
        <v>11</v>
      </c>
      <c r="D33" s="20"/>
      <c r="E33" s="20"/>
      <c r="F33" s="36">
        <v>2971</v>
      </c>
      <c r="G33" s="21">
        <v>2916</v>
      </c>
      <c r="H33" s="23">
        <v>-2608</v>
      </c>
      <c r="I33" s="22">
        <v>308</v>
      </c>
    </row>
    <row r="34" spans="2:9" ht="13.5" thickBot="1">
      <c r="B34" s="122" t="s">
        <v>182</v>
      </c>
      <c r="C34" s="34" t="s">
        <v>12</v>
      </c>
      <c r="D34" s="41"/>
      <c r="E34" s="41"/>
      <c r="F34" s="112">
        <f>SUM(F27:F33)</f>
        <v>32398</v>
      </c>
      <c r="G34" s="112">
        <f>SUM(G27:G33)</f>
        <v>32398</v>
      </c>
      <c r="H34" s="135">
        <f>H27+H28+H29+H30+H31+H33+H32</f>
        <v>357</v>
      </c>
      <c r="I34" s="137">
        <f>I27+I28+I29+I30+I31+I32+I33</f>
        <v>32755</v>
      </c>
    </row>
    <row r="35" spans="2:9" ht="12.75">
      <c r="B35" s="122" t="s">
        <v>183</v>
      </c>
      <c r="C35" s="7"/>
      <c r="D35" s="7"/>
      <c r="E35" s="7"/>
      <c r="F35" s="113"/>
      <c r="G35" s="103"/>
      <c r="H35" s="133"/>
      <c r="I35" s="33"/>
    </row>
    <row r="36" spans="2:9" ht="13.5" thickBot="1">
      <c r="B36" s="122" t="s">
        <v>184</v>
      </c>
      <c r="C36" s="44"/>
      <c r="D36" s="11" t="s">
        <v>13</v>
      </c>
      <c r="E36" s="11"/>
      <c r="F36" s="138"/>
      <c r="G36" s="138"/>
      <c r="H36" s="139"/>
      <c r="I36" s="140"/>
    </row>
    <row r="37" spans="2:9" ht="13.5" thickBot="1">
      <c r="B37" s="122" t="s">
        <v>185</v>
      </c>
      <c r="C37" s="34" t="s">
        <v>7</v>
      </c>
      <c r="D37" s="43"/>
      <c r="E37" s="43"/>
      <c r="F37" s="141"/>
      <c r="G37" s="142"/>
      <c r="H37" s="143"/>
      <c r="I37" s="144"/>
    </row>
    <row r="38" spans="2:9" ht="12.75">
      <c r="B38" s="122" t="s">
        <v>186</v>
      </c>
      <c r="C38" s="7" t="s">
        <v>5</v>
      </c>
      <c r="D38" s="7"/>
      <c r="E38" s="7"/>
      <c r="F38" s="113">
        <v>3600</v>
      </c>
      <c r="G38" s="103">
        <v>3600</v>
      </c>
      <c r="H38" s="133">
        <v>0</v>
      </c>
      <c r="I38" s="33">
        <v>3600</v>
      </c>
    </row>
    <row r="39" spans="2:9" ht="12.75">
      <c r="B39" s="122" t="s">
        <v>187</v>
      </c>
      <c r="C39" s="3" t="s">
        <v>14</v>
      </c>
      <c r="D39" s="3"/>
      <c r="E39" s="3"/>
      <c r="F39" s="35"/>
      <c r="G39" s="9"/>
      <c r="H39" s="4"/>
      <c r="I39" s="13"/>
    </row>
    <row r="40" spans="2:9" ht="12.75">
      <c r="B40" s="122" t="s">
        <v>188</v>
      </c>
      <c r="C40" s="3" t="s">
        <v>92</v>
      </c>
      <c r="D40" s="3"/>
      <c r="E40" s="3"/>
      <c r="F40" s="35"/>
      <c r="G40" s="9"/>
      <c r="H40" s="4"/>
      <c r="I40" s="13"/>
    </row>
    <row r="41" spans="2:9" ht="12.75">
      <c r="B41" s="122" t="s">
        <v>189</v>
      </c>
      <c r="C41" s="3"/>
      <c r="D41" s="3"/>
      <c r="E41" s="3"/>
      <c r="F41" s="35"/>
      <c r="G41" s="9"/>
      <c r="H41" s="4"/>
      <c r="I41" s="13"/>
    </row>
    <row r="42" spans="2:9" ht="12.75">
      <c r="B42" s="122" t="s">
        <v>191</v>
      </c>
      <c r="C42" s="3"/>
      <c r="D42" s="3"/>
      <c r="E42" s="3"/>
      <c r="F42" s="35"/>
      <c r="G42" s="9"/>
      <c r="H42" s="4"/>
      <c r="I42" s="13"/>
    </row>
    <row r="43" spans="2:9" ht="13.5" thickBot="1">
      <c r="B43" s="122" t="s">
        <v>192</v>
      </c>
      <c r="C43" s="20"/>
      <c r="D43" s="20"/>
      <c r="E43" s="20"/>
      <c r="F43" s="36"/>
      <c r="G43" s="21"/>
      <c r="H43" s="23"/>
      <c r="I43" s="22"/>
    </row>
    <row r="44" spans="2:9" ht="13.5" thickBot="1">
      <c r="B44" s="122" t="s">
        <v>193</v>
      </c>
      <c r="C44" s="34" t="s">
        <v>6</v>
      </c>
      <c r="D44" s="41"/>
      <c r="E44" s="41"/>
      <c r="F44" s="112">
        <f>F38+F39+F40+F41+F42+F43</f>
        <v>3600</v>
      </c>
      <c r="G44" s="112">
        <f>G38+G39+G40+G41+G42+G43</f>
        <v>3600</v>
      </c>
      <c r="H44" s="135">
        <f>H38+H39+H40+H41+H42+H43</f>
        <v>0</v>
      </c>
      <c r="I44" s="136">
        <f>I38+I39+I40+I41+I42+I43</f>
        <v>3600</v>
      </c>
    </row>
    <row r="45" spans="2:9" ht="13.5" thickBot="1">
      <c r="B45" s="122" t="s">
        <v>194</v>
      </c>
      <c r="C45" s="2"/>
      <c r="D45" s="2"/>
      <c r="E45" s="2"/>
      <c r="F45" s="114"/>
      <c r="G45" s="145"/>
      <c r="H45" s="146"/>
      <c r="I45" s="147"/>
    </row>
    <row r="46" spans="2:9" ht="13.5" thickBot="1">
      <c r="B46" s="122" t="s">
        <v>195</v>
      </c>
      <c r="C46" s="34" t="s">
        <v>8</v>
      </c>
      <c r="D46" s="43"/>
      <c r="E46" s="43"/>
      <c r="F46" s="141"/>
      <c r="G46" s="142"/>
      <c r="H46" s="143"/>
      <c r="I46" s="144"/>
    </row>
    <row r="47" spans="2:9" ht="12.75">
      <c r="B47" s="122" t="s">
        <v>196</v>
      </c>
      <c r="C47" s="7" t="s">
        <v>16</v>
      </c>
      <c r="D47" s="7"/>
      <c r="E47" s="7"/>
      <c r="F47" s="113">
        <v>0</v>
      </c>
      <c r="G47" s="103">
        <v>172</v>
      </c>
      <c r="H47" s="133">
        <v>82</v>
      </c>
      <c r="I47" s="33">
        <v>254</v>
      </c>
    </row>
    <row r="48" spans="2:9" ht="12.75">
      <c r="B48" s="122" t="s">
        <v>197</v>
      </c>
      <c r="C48" s="3" t="s">
        <v>17</v>
      </c>
      <c r="D48" s="3"/>
      <c r="E48" s="3"/>
      <c r="F48" s="35">
        <v>0</v>
      </c>
      <c r="G48" s="9">
        <v>0</v>
      </c>
      <c r="H48" s="4">
        <v>3317</v>
      </c>
      <c r="I48" s="13">
        <v>3317</v>
      </c>
    </row>
    <row r="49" spans="2:9" ht="12.75">
      <c r="B49" s="122" t="s">
        <v>198</v>
      </c>
      <c r="C49" s="3" t="s">
        <v>0</v>
      </c>
      <c r="D49" s="3"/>
      <c r="E49" s="3"/>
      <c r="F49" s="35">
        <v>0</v>
      </c>
      <c r="G49" s="9">
        <v>0</v>
      </c>
      <c r="H49" s="4">
        <v>175</v>
      </c>
      <c r="I49" s="13">
        <v>175</v>
      </c>
    </row>
    <row r="50" spans="2:9" ht="12.75">
      <c r="B50" s="122" t="s">
        <v>199</v>
      </c>
      <c r="C50" s="3" t="s">
        <v>129</v>
      </c>
      <c r="D50" s="3"/>
      <c r="E50" s="3"/>
      <c r="F50" s="35">
        <v>100</v>
      </c>
      <c r="G50" s="9">
        <v>100</v>
      </c>
      <c r="H50" s="4">
        <v>-100</v>
      </c>
      <c r="I50" s="13">
        <v>0</v>
      </c>
    </row>
    <row r="51" spans="2:9" ht="13.5" thickBot="1">
      <c r="B51" s="122" t="s">
        <v>200</v>
      </c>
      <c r="C51" s="20" t="s">
        <v>130</v>
      </c>
      <c r="D51" s="20"/>
      <c r="E51" s="20"/>
      <c r="F51" s="36">
        <v>3500</v>
      </c>
      <c r="G51" s="21">
        <v>3328</v>
      </c>
      <c r="H51" s="23">
        <v>-3328</v>
      </c>
      <c r="I51" s="22">
        <v>0</v>
      </c>
    </row>
    <row r="52" spans="2:9" ht="13.5" thickBot="1">
      <c r="B52" s="122" t="s">
        <v>201</v>
      </c>
      <c r="C52" s="34" t="s">
        <v>12</v>
      </c>
      <c r="D52" s="41"/>
      <c r="E52" s="41"/>
      <c r="F52" s="112">
        <f>F45+F46+F47+F48+F49+F50+F51</f>
        <v>3600</v>
      </c>
      <c r="G52" s="112">
        <f>G45+G46+G47+G48+G49+G50+G51</f>
        <v>3600</v>
      </c>
      <c r="H52" s="135">
        <f>H47+H48+H49+H50+H51</f>
        <v>146</v>
      </c>
      <c r="I52" s="136">
        <f>I46+I47+I48+I49+I50+I51</f>
        <v>3746</v>
      </c>
    </row>
    <row r="53" spans="2:9" ht="13.5" thickBot="1">
      <c r="B53" s="122" t="s">
        <v>202</v>
      </c>
      <c r="C53" s="2"/>
      <c r="D53" s="2"/>
      <c r="E53" s="2"/>
      <c r="F53" s="114"/>
      <c r="G53" s="145"/>
      <c r="H53" s="146"/>
      <c r="I53" s="147"/>
    </row>
    <row r="54" spans="2:9" ht="12.75">
      <c r="B54" s="122" t="s">
        <v>203</v>
      </c>
      <c r="C54" s="29" t="s">
        <v>18</v>
      </c>
      <c r="D54" s="29"/>
      <c r="E54" s="29"/>
      <c r="F54" s="37">
        <f>F24+F44</f>
        <v>35998</v>
      </c>
      <c r="G54" s="148">
        <f>G24+G44</f>
        <v>35998</v>
      </c>
      <c r="H54" s="149">
        <f>H24+H44</f>
        <v>503</v>
      </c>
      <c r="I54" s="149">
        <f>I24+I44</f>
        <v>36501</v>
      </c>
    </row>
    <row r="55" spans="2:9" ht="13.5" thickBot="1">
      <c r="B55" s="150" t="s">
        <v>204</v>
      </c>
      <c r="C55" s="30" t="s">
        <v>19</v>
      </c>
      <c r="D55" s="30"/>
      <c r="E55" s="30"/>
      <c r="F55" s="38">
        <f>F34+F52</f>
        <v>35998</v>
      </c>
      <c r="G55" s="151">
        <f>G34+G52</f>
        <v>35998</v>
      </c>
      <c r="H55" s="152">
        <f>H34+H52</f>
        <v>503</v>
      </c>
      <c r="I55" s="152">
        <f>I34+I52</f>
        <v>36501</v>
      </c>
    </row>
    <row r="56" spans="2:9" ht="13.5" thickBot="1">
      <c r="B56" s="153"/>
      <c r="C56" s="24"/>
      <c r="D56" s="24"/>
      <c r="E56" s="25"/>
      <c r="F56" s="26"/>
      <c r="G56" s="26"/>
      <c r="H56" s="28"/>
      <c r="I56" s="27"/>
    </row>
    <row r="57" spans="2:9" ht="12.75">
      <c r="B57" s="2"/>
      <c r="C57" s="2"/>
      <c r="D57" s="2"/>
      <c r="E57" s="2"/>
      <c r="F57" s="8"/>
      <c r="G57" s="8"/>
      <c r="H57" s="8"/>
      <c r="I57" s="8"/>
    </row>
    <row r="58" spans="2:9" ht="12.75">
      <c r="B58" s="2"/>
      <c r="C58" s="2"/>
      <c r="D58" s="2"/>
      <c r="E58" s="2"/>
      <c r="F58" s="2"/>
      <c r="G58" s="2"/>
      <c r="H58" s="2"/>
      <c r="I58" s="2"/>
    </row>
  </sheetData>
  <sheetProtection/>
  <mergeCells count="10">
    <mergeCell ref="B9:I9"/>
    <mergeCell ref="B2:I2"/>
    <mergeCell ref="B4:I4"/>
    <mergeCell ref="B5:I5"/>
    <mergeCell ref="B10:I10"/>
    <mergeCell ref="F13:I13"/>
    <mergeCell ref="B3:I3"/>
    <mergeCell ref="B6:I6"/>
    <mergeCell ref="B7:I7"/>
    <mergeCell ref="B8:I8"/>
  </mergeCells>
  <printOptions/>
  <pageMargins left="0.75" right="0.75" top="1" bottom="1" header="0.5" footer="0.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P112"/>
  <sheetViews>
    <sheetView view="pageBreakPreview" zoomScaleSheetLayoutView="100" zoomScalePageLayoutView="0" workbookViewId="0" topLeftCell="A1">
      <selection activeCell="B5" sqref="B5:O5"/>
    </sheetView>
  </sheetViews>
  <sheetFormatPr defaultColWidth="9.00390625" defaultRowHeight="12.75"/>
  <cols>
    <col min="4" max="4" width="9.875" style="0" customWidth="1"/>
    <col min="5" max="5" width="7.375" style="0" customWidth="1"/>
    <col min="6" max="6" width="8.625" style="0" customWidth="1"/>
  </cols>
  <sheetData>
    <row r="2" spans="2:16" ht="12.75">
      <c r="B2" s="323" t="s">
        <v>218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115"/>
    </row>
    <row r="3" spans="2:16" ht="12.75">
      <c r="B3" s="324" t="s">
        <v>240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115"/>
    </row>
    <row r="4" spans="2:16" ht="12.75"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115"/>
    </row>
    <row r="5" spans="2:15" ht="12.75">
      <c r="B5" s="314" t="s">
        <v>128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</row>
    <row r="6" spans="2:15" ht="12.75">
      <c r="B6" s="314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2:15" ht="12.75">
      <c r="B7" s="314" t="s">
        <v>108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</row>
    <row r="8" spans="2:15" ht="12.75"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</row>
    <row r="9" spans="2:15" ht="12.75">
      <c r="B9" s="314" t="s">
        <v>125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</row>
    <row r="10" spans="3:13" ht="12.7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5" ht="13.5" thickBot="1">
      <c r="B11" t="s">
        <v>44</v>
      </c>
      <c r="O11" t="s">
        <v>207</v>
      </c>
    </row>
    <row r="12" spans="2:15" ht="13.5" thickBot="1">
      <c r="B12" s="315" t="s">
        <v>1</v>
      </c>
      <c r="C12" s="316"/>
      <c r="D12" s="317"/>
      <c r="E12" s="154" t="s">
        <v>134</v>
      </c>
      <c r="F12" s="154" t="s">
        <v>133</v>
      </c>
      <c r="G12" s="154" t="s">
        <v>135</v>
      </c>
      <c r="H12" s="154" t="s">
        <v>136</v>
      </c>
      <c r="I12" s="154" t="s">
        <v>137</v>
      </c>
      <c r="J12" s="154" t="s">
        <v>138</v>
      </c>
      <c r="K12" s="154" t="s">
        <v>139</v>
      </c>
      <c r="L12" s="154" t="s">
        <v>140</v>
      </c>
      <c r="M12" s="154" t="s">
        <v>142</v>
      </c>
      <c r="N12" s="154" t="s">
        <v>151</v>
      </c>
      <c r="O12" s="321" t="s">
        <v>31</v>
      </c>
    </row>
    <row r="13" spans="2:15" ht="13.5" thickBot="1">
      <c r="B13" s="318"/>
      <c r="C13" s="319"/>
      <c r="D13" s="320"/>
      <c r="E13" s="155" t="s">
        <v>144</v>
      </c>
      <c r="F13" s="155" t="s">
        <v>145</v>
      </c>
      <c r="G13" s="155" t="s">
        <v>146</v>
      </c>
      <c r="H13" s="155" t="s">
        <v>147</v>
      </c>
      <c r="I13" s="155" t="s">
        <v>131</v>
      </c>
      <c r="J13" s="155" t="s">
        <v>148</v>
      </c>
      <c r="K13" s="155" t="s">
        <v>149</v>
      </c>
      <c r="L13" s="155" t="s">
        <v>143</v>
      </c>
      <c r="M13" s="155" t="s">
        <v>150</v>
      </c>
      <c r="N13" s="155" t="s">
        <v>190</v>
      </c>
      <c r="O13" s="322"/>
    </row>
    <row r="14" spans="2:15" ht="12.75">
      <c r="B14" s="156" t="s">
        <v>45</v>
      </c>
      <c r="C14" s="157"/>
      <c r="D14" s="157"/>
      <c r="E14" s="158"/>
      <c r="F14" s="159"/>
      <c r="G14" s="159"/>
      <c r="H14" s="159">
        <v>9614</v>
      </c>
      <c r="I14" s="159"/>
      <c r="J14" s="159"/>
      <c r="K14" s="159">
        <v>350</v>
      </c>
      <c r="L14" s="159"/>
      <c r="M14" s="159">
        <v>1632</v>
      </c>
      <c r="N14" s="159">
        <v>1632</v>
      </c>
      <c r="O14" s="160">
        <f aca="true" t="shared" si="0" ref="O14:O38">SUM(E14:N14)</f>
        <v>13228</v>
      </c>
    </row>
    <row r="15" spans="2:15" ht="12.75">
      <c r="B15" s="161" t="s">
        <v>91</v>
      </c>
      <c r="C15" s="57"/>
      <c r="D15" s="57"/>
      <c r="E15" s="162"/>
      <c r="F15" s="163"/>
      <c r="G15" s="163"/>
      <c r="H15" s="163"/>
      <c r="I15" s="163"/>
      <c r="J15" s="163"/>
      <c r="K15" s="163"/>
      <c r="L15" s="163"/>
      <c r="M15" s="163"/>
      <c r="N15" s="163"/>
      <c r="O15" s="164">
        <f t="shared" si="0"/>
        <v>0</v>
      </c>
    </row>
    <row r="16" spans="2:15" ht="12.75">
      <c r="B16" s="165" t="s">
        <v>214</v>
      </c>
      <c r="C16" s="56"/>
      <c r="D16" s="56"/>
      <c r="E16" s="166">
        <f>E14+E15</f>
        <v>0</v>
      </c>
      <c r="F16" s="167">
        <f>F14+F15</f>
        <v>0</v>
      </c>
      <c r="G16" s="167">
        <f aca="true" t="shared" si="1" ref="G16:M16">G14+G15</f>
        <v>0</v>
      </c>
      <c r="H16" s="167">
        <f t="shared" si="1"/>
        <v>9614</v>
      </c>
      <c r="I16" s="167">
        <f t="shared" si="1"/>
        <v>0</v>
      </c>
      <c r="J16" s="167">
        <f t="shared" si="1"/>
        <v>0</v>
      </c>
      <c r="K16" s="167">
        <f t="shared" si="1"/>
        <v>350</v>
      </c>
      <c r="L16" s="167">
        <f t="shared" si="1"/>
        <v>0</v>
      </c>
      <c r="M16" s="167">
        <f t="shared" si="1"/>
        <v>1632</v>
      </c>
      <c r="N16" s="167">
        <f>N14+N15</f>
        <v>1632</v>
      </c>
      <c r="O16" s="168">
        <f t="shared" si="0"/>
        <v>13228</v>
      </c>
    </row>
    <row r="17" spans="2:15" ht="12.75">
      <c r="B17" s="161"/>
      <c r="C17" s="57"/>
      <c r="D17" s="57"/>
      <c r="E17" s="162"/>
      <c r="F17" s="163"/>
      <c r="G17" s="163"/>
      <c r="H17" s="163"/>
      <c r="I17" s="163"/>
      <c r="J17" s="163"/>
      <c r="K17" s="163"/>
      <c r="L17" s="163"/>
      <c r="M17" s="163"/>
      <c r="N17" s="163"/>
      <c r="O17" s="164">
        <f t="shared" si="0"/>
        <v>0</v>
      </c>
    </row>
    <row r="18" spans="2:15" ht="12.75">
      <c r="B18" s="165" t="s">
        <v>215</v>
      </c>
      <c r="C18" s="56"/>
      <c r="D18" s="56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4">
        <f t="shared" si="0"/>
        <v>0</v>
      </c>
    </row>
    <row r="19" spans="2:15" ht="12.75">
      <c r="B19" s="161"/>
      <c r="C19" s="57"/>
      <c r="D19" s="57"/>
      <c r="E19" s="162"/>
      <c r="F19" s="163"/>
      <c r="G19" s="163"/>
      <c r="H19" s="163"/>
      <c r="I19" s="163"/>
      <c r="J19" s="163"/>
      <c r="K19" s="163"/>
      <c r="L19" s="163"/>
      <c r="M19" s="163"/>
      <c r="N19" s="163"/>
      <c r="O19" s="164">
        <f t="shared" si="0"/>
        <v>0</v>
      </c>
    </row>
    <row r="20" spans="2:15" ht="12.75">
      <c r="B20" s="161" t="s">
        <v>46</v>
      </c>
      <c r="C20" s="57"/>
      <c r="D20" s="57"/>
      <c r="E20" s="162"/>
      <c r="F20" s="163"/>
      <c r="G20" s="163"/>
      <c r="H20" s="163"/>
      <c r="I20" s="163"/>
      <c r="J20" s="163"/>
      <c r="K20" s="163"/>
      <c r="L20" s="163"/>
      <c r="M20" s="163"/>
      <c r="N20" s="163"/>
      <c r="O20" s="164">
        <f t="shared" si="0"/>
        <v>0</v>
      </c>
    </row>
    <row r="21" spans="2:15" ht="12.75">
      <c r="B21" s="161" t="s">
        <v>47</v>
      </c>
      <c r="C21" s="57"/>
      <c r="D21" s="57"/>
      <c r="E21" s="162"/>
      <c r="F21" s="163"/>
      <c r="G21" s="163"/>
      <c r="H21" s="163"/>
      <c r="I21" s="163"/>
      <c r="J21" s="163"/>
      <c r="K21" s="163"/>
      <c r="L21" s="163"/>
      <c r="M21" s="163"/>
      <c r="N21" s="163"/>
      <c r="O21" s="164">
        <f t="shared" si="0"/>
        <v>0</v>
      </c>
    </row>
    <row r="22" spans="2:15" ht="12.75">
      <c r="B22" s="161" t="s">
        <v>48</v>
      </c>
      <c r="C22" s="57"/>
      <c r="D22" s="57"/>
      <c r="E22" s="162"/>
      <c r="F22" s="163"/>
      <c r="G22" s="163"/>
      <c r="H22" s="163">
        <v>0</v>
      </c>
      <c r="I22" s="163"/>
      <c r="J22" s="163"/>
      <c r="K22" s="163"/>
      <c r="L22" s="163"/>
      <c r="M22" s="163"/>
      <c r="N22" s="163"/>
      <c r="O22" s="164">
        <f t="shared" si="0"/>
        <v>0</v>
      </c>
    </row>
    <row r="23" spans="2:15" ht="12.75">
      <c r="B23" s="165" t="s">
        <v>49</v>
      </c>
      <c r="C23" s="56"/>
      <c r="D23" s="56"/>
      <c r="E23" s="166">
        <f>E20+E21+E22</f>
        <v>0</v>
      </c>
      <c r="F23" s="167">
        <f>F20+F21+F22</f>
        <v>0</v>
      </c>
      <c r="G23" s="167">
        <f aca="true" t="shared" si="2" ref="G23:M23">G20+G21+G22</f>
        <v>0</v>
      </c>
      <c r="H23" s="167">
        <f t="shared" si="2"/>
        <v>0</v>
      </c>
      <c r="I23" s="167">
        <f t="shared" si="2"/>
        <v>0</v>
      </c>
      <c r="J23" s="167">
        <f t="shared" si="2"/>
        <v>0</v>
      </c>
      <c r="K23" s="167">
        <f t="shared" si="2"/>
        <v>0</v>
      </c>
      <c r="L23" s="167">
        <f t="shared" si="2"/>
        <v>0</v>
      </c>
      <c r="M23" s="167">
        <f t="shared" si="2"/>
        <v>0</v>
      </c>
      <c r="N23" s="167">
        <f>N20+N21+N22</f>
        <v>0</v>
      </c>
      <c r="O23" s="164">
        <f t="shared" si="0"/>
        <v>0</v>
      </c>
    </row>
    <row r="24" spans="2:15" ht="12.75">
      <c r="B24" s="161"/>
      <c r="C24" s="57"/>
      <c r="D24" s="57"/>
      <c r="E24" s="162"/>
      <c r="F24" s="163"/>
      <c r="G24" s="163"/>
      <c r="H24" s="163"/>
      <c r="I24" s="163"/>
      <c r="J24" s="163"/>
      <c r="K24" s="163"/>
      <c r="L24" s="163"/>
      <c r="M24" s="163"/>
      <c r="N24" s="163"/>
      <c r="O24" s="164">
        <f t="shared" si="0"/>
        <v>0</v>
      </c>
    </row>
    <row r="25" spans="2:15" ht="12.75">
      <c r="B25" s="161" t="s">
        <v>50</v>
      </c>
      <c r="C25" s="57"/>
      <c r="D25" s="57"/>
      <c r="E25" s="162"/>
      <c r="F25" s="163"/>
      <c r="G25" s="163"/>
      <c r="H25" s="163"/>
      <c r="I25" s="163"/>
      <c r="J25" s="163"/>
      <c r="K25" s="163"/>
      <c r="L25" s="163"/>
      <c r="M25" s="163"/>
      <c r="N25" s="163"/>
      <c r="O25" s="164">
        <f t="shared" si="0"/>
        <v>0</v>
      </c>
    </row>
    <row r="26" spans="2:15" ht="12.75">
      <c r="B26" s="161" t="s">
        <v>51</v>
      </c>
      <c r="C26" s="57"/>
      <c r="D26" s="57"/>
      <c r="E26" s="162"/>
      <c r="F26" s="163"/>
      <c r="G26" s="163"/>
      <c r="H26" s="163"/>
      <c r="I26" s="163"/>
      <c r="J26" s="163"/>
      <c r="K26" s="163"/>
      <c r="L26" s="163"/>
      <c r="M26" s="163"/>
      <c r="N26" s="163"/>
      <c r="O26" s="164">
        <f t="shared" si="0"/>
        <v>0</v>
      </c>
    </row>
    <row r="27" spans="2:15" ht="12.75">
      <c r="B27" s="165" t="s">
        <v>52</v>
      </c>
      <c r="C27" s="56"/>
      <c r="D27" s="56"/>
      <c r="E27" s="166">
        <f>E25+E26</f>
        <v>0</v>
      </c>
      <c r="F27" s="167">
        <f>F25+F26</f>
        <v>0</v>
      </c>
      <c r="G27" s="167">
        <f aca="true" t="shared" si="3" ref="G27:M27">G25+G26</f>
        <v>0</v>
      </c>
      <c r="H27" s="167">
        <f t="shared" si="3"/>
        <v>0</v>
      </c>
      <c r="I27" s="167">
        <f t="shared" si="3"/>
        <v>0</v>
      </c>
      <c r="J27" s="167">
        <f t="shared" si="3"/>
        <v>0</v>
      </c>
      <c r="K27" s="167">
        <f t="shared" si="3"/>
        <v>0</v>
      </c>
      <c r="L27" s="167">
        <f t="shared" si="3"/>
        <v>0</v>
      </c>
      <c r="M27" s="167">
        <f t="shared" si="3"/>
        <v>0</v>
      </c>
      <c r="N27" s="167">
        <f>N25+N26</f>
        <v>0</v>
      </c>
      <c r="O27" s="164">
        <f t="shared" si="0"/>
        <v>0</v>
      </c>
    </row>
    <row r="28" spans="2:15" ht="12.75">
      <c r="B28" s="161"/>
      <c r="C28" s="57"/>
      <c r="D28" s="57"/>
      <c r="E28" s="162"/>
      <c r="F28" s="163"/>
      <c r="G28" s="163"/>
      <c r="H28" s="163"/>
      <c r="I28" s="163"/>
      <c r="J28" s="163"/>
      <c r="K28" s="163"/>
      <c r="L28" s="163"/>
      <c r="M28" s="163"/>
      <c r="N28" s="163"/>
      <c r="O28" s="164">
        <f t="shared" si="0"/>
        <v>0</v>
      </c>
    </row>
    <row r="29" spans="2:15" ht="12.75">
      <c r="B29" s="161"/>
      <c r="C29" s="57"/>
      <c r="D29" s="57"/>
      <c r="E29" s="162"/>
      <c r="F29" s="163"/>
      <c r="G29" s="163"/>
      <c r="H29" s="163"/>
      <c r="I29" s="163"/>
      <c r="J29" s="163"/>
      <c r="K29" s="163"/>
      <c r="L29" s="163"/>
      <c r="M29" s="163"/>
      <c r="N29" s="163"/>
      <c r="O29" s="164">
        <f t="shared" si="0"/>
        <v>0</v>
      </c>
    </row>
    <row r="30" spans="2:15" ht="12.75">
      <c r="B30" s="161" t="s">
        <v>53</v>
      </c>
      <c r="C30" s="57"/>
      <c r="D30" s="57"/>
      <c r="E30" s="162"/>
      <c r="F30" s="163"/>
      <c r="G30" s="163"/>
      <c r="H30" s="163"/>
      <c r="I30" s="163"/>
      <c r="J30" s="163"/>
      <c r="K30" s="163">
        <v>60</v>
      </c>
      <c r="L30" s="163"/>
      <c r="M30" s="163">
        <v>60</v>
      </c>
      <c r="N30" s="163">
        <v>60</v>
      </c>
      <c r="O30" s="164">
        <f t="shared" si="0"/>
        <v>180</v>
      </c>
    </row>
    <row r="31" spans="2:15" ht="12.75">
      <c r="B31" s="161"/>
      <c r="C31" s="57"/>
      <c r="D31" s="57"/>
      <c r="E31" s="162"/>
      <c r="F31" s="163"/>
      <c r="G31" s="163"/>
      <c r="H31" s="163"/>
      <c r="I31" s="163"/>
      <c r="J31" s="163"/>
      <c r="K31" s="163"/>
      <c r="L31" s="163"/>
      <c r="M31" s="163"/>
      <c r="N31" s="163"/>
      <c r="O31" s="164">
        <f t="shared" si="0"/>
        <v>0</v>
      </c>
    </row>
    <row r="32" spans="2:15" ht="12.75">
      <c r="B32" s="161"/>
      <c r="C32" s="57"/>
      <c r="D32" s="57"/>
      <c r="E32" s="162"/>
      <c r="F32" s="163"/>
      <c r="G32" s="163"/>
      <c r="H32" s="163"/>
      <c r="I32" s="163"/>
      <c r="J32" s="163"/>
      <c r="K32" s="163"/>
      <c r="L32" s="163"/>
      <c r="M32" s="163"/>
      <c r="N32" s="163"/>
      <c r="O32" s="164">
        <f t="shared" si="0"/>
        <v>0</v>
      </c>
    </row>
    <row r="33" spans="2:15" ht="12.75">
      <c r="B33" s="161" t="s">
        <v>54</v>
      </c>
      <c r="C33" s="57"/>
      <c r="D33" s="57"/>
      <c r="E33" s="162"/>
      <c r="F33" s="163"/>
      <c r="G33" s="163"/>
      <c r="H33" s="163"/>
      <c r="I33" s="163"/>
      <c r="J33" s="163"/>
      <c r="K33" s="163"/>
      <c r="L33" s="163"/>
      <c r="M33" s="163">
        <v>13</v>
      </c>
      <c r="N33" s="163">
        <v>13</v>
      </c>
      <c r="O33" s="164">
        <f t="shared" si="0"/>
        <v>26</v>
      </c>
    </row>
    <row r="34" spans="2:15" ht="12.75">
      <c r="B34" s="165" t="s">
        <v>55</v>
      </c>
      <c r="C34" s="56"/>
      <c r="D34" s="56"/>
      <c r="E34" s="166">
        <f>E29+E30+E31+E32+E33</f>
        <v>0</v>
      </c>
      <c r="F34" s="167">
        <f>F29+F30+F31+F32+F33</f>
        <v>0</v>
      </c>
      <c r="G34" s="167">
        <f aca="true" t="shared" si="4" ref="G34:M34">G29+G30+G31+G32+G33</f>
        <v>0</v>
      </c>
      <c r="H34" s="167">
        <f t="shared" si="4"/>
        <v>0</v>
      </c>
      <c r="I34" s="167">
        <f t="shared" si="4"/>
        <v>0</v>
      </c>
      <c r="J34" s="167">
        <f t="shared" si="4"/>
        <v>0</v>
      </c>
      <c r="K34" s="167">
        <f t="shared" si="4"/>
        <v>60</v>
      </c>
      <c r="L34" s="167">
        <f t="shared" si="4"/>
        <v>0</v>
      </c>
      <c r="M34" s="167">
        <f t="shared" si="4"/>
        <v>73</v>
      </c>
      <c r="N34" s="167">
        <f>N29+N30+N31+N32+N33</f>
        <v>73</v>
      </c>
      <c r="O34" s="168">
        <f t="shared" si="0"/>
        <v>206</v>
      </c>
    </row>
    <row r="35" spans="2:15" ht="12.75">
      <c r="B35" s="161"/>
      <c r="C35" s="57"/>
      <c r="D35" s="57"/>
      <c r="E35" s="162"/>
      <c r="F35" s="163"/>
      <c r="G35" s="163"/>
      <c r="H35" s="163"/>
      <c r="I35" s="163"/>
      <c r="J35" s="163"/>
      <c r="K35" s="163"/>
      <c r="L35" s="163"/>
      <c r="M35" s="163"/>
      <c r="N35" s="163"/>
      <c r="O35" s="164">
        <f t="shared" si="0"/>
        <v>0</v>
      </c>
    </row>
    <row r="36" spans="2:15" ht="12.75">
      <c r="B36" s="165" t="s">
        <v>56</v>
      </c>
      <c r="C36" s="56"/>
      <c r="D36" s="56"/>
      <c r="E36" s="166"/>
      <c r="F36" s="167">
        <v>1717</v>
      </c>
      <c r="G36" s="167"/>
      <c r="H36" s="167"/>
      <c r="I36" s="167"/>
      <c r="J36" s="167"/>
      <c r="K36" s="167"/>
      <c r="L36" s="167"/>
      <c r="M36" s="167"/>
      <c r="N36" s="167"/>
      <c r="O36" s="164">
        <f t="shared" si="0"/>
        <v>1717</v>
      </c>
    </row>
    <row r="37" spans="2:15" ht="13.5" thickBot="1">
      <c r="B37" s="169"/>
      <c r="C37" s="170"/>
      <c r="D37" s="170"/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3">
        <f t="shared" si="0"/>
        <v>0</v>
      </c>
    </row>
    <row r="38" spans="2:15" ht="13.5" thickBot="1">
      <c r="B38" s="94" t="s">
        <v>57</v>
      </c>
      <c r="C38" s="66"/>
      <c r="D38" s="66"/>
      <c r="E38" s="174">
        <f>E16+E23+E27+E34+E18+E36</f>
        <v>0</v>
      </c>
      <c r="F38" s="174">
        <f>F16+F23+F27+F34+F18+F36</f>
        <v>1717</v>
      </c>
      <c r="G38" s="174">
        <f aca="true" t="shared" si="5" ref="G38:M38">G16+G23+G27+G34+G18+G36</f>
        <v>0</v>
      </c>
      <c r="H38" s="174">
        <f t="shared" si="5"/>
        <v>9614</v>
      </c>
      <c r="I38" s="174">
        <f t="shared" si="5"/>
        <v>0</v>
      </c>
      <c r="J38" s="174">
        <f t="shared" si="5"/>
        <v>0</v>
      </c>
      <c r="K38" s="174">
        <f t="shared" si="5"/>
        <v>410</v>
      </c>
      <c r="L38" s="174">
        <f t="shared" si="5"/>
        <v>0</v>
      </c>
      <c r="M38" s="174">
        <f t="shared" si="5"/>
        <v>1705</v>
      </c>
      <c r="N38" s="174">
        <f>N16+N23+N27+N34+N18+N36</f>
        <v>1705</v>
      </c>
      <c r="O38" s="175">
        <f t="shared" si="0"/>
        <v>15151</v>
      </c>
    </row>
    <row r="39" spans="2:15" ht="12.75">
      <c r="B39" s="89"/>
      <c r="C39" s="90"/>
      <c r="D39" s="90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1"/>
    </row>
    <row r="45" spans="2:14" ht="12.75">
      <c r="B45" s="91"/>
      <c r="C45" s="91"/>
      <c r="D45" s="91"/>
      <c r="E45" s="91"/>
      <c r="F45" s="92"/>
      <c r="G45" s="92"/>
      <c r="H45" s="92"/>
      <c r="I45" s="92"/>
      <c r="J45" s="92"/>
      <c r="K45" s="92"/>
      <c r="L45" s="92"/>
      <c r="M45" s="92"/>
      <c r="N45" s="91"/>
    </row>
    <row r="46" ht="12.75">
      <c r="L46" t="s">
        <v>58</v>
      </c>
    </row>
    <row r="47" ht="13.5" thickBot="1"/>
    <row r="48" spans="2:15" ht="13.5" thickBot="1">
      <c r="B48" s="315" t="s">
        <v>1</v>
      </c>
      <c r="C48" s="316"/>
      <c r="D48" s="317"/>
      <c r="E48" s="154" t="s">
        <v>134</v>
      </c>
      <c r="F48" s="154" t="s">
        <v>133</v>
      </c>
      <c r="G48" s="154" t="s">
        <v>135</v>
      </c>
      <c r="H48" s="154" t="s">
        <v>136</v>
      </c>
      <c r="I48" s="154" t="s">
        <v>137</v>
      </c>
      <c r="J48" s="154" t="s">
        <v>138</v>
      </c>
      <c r="K48" s="154" t="s">
        <v>139</v>
      </c>
      <c r="L48" s="154" t="s">
        <v>140</v>
      </c>
      <c r="M48" s="154" t="s">
        <v>142</v>
      </c>
      <c r="N48" s="154" t="s">
        <v>151</v>
      </c>
      <c r="O48" s="321" t="s">
        <v>31</v>
      </c>
    </row>
    <row r="49" spans="2:15" ht="13.5" thickBot="1">
      <c r="B49" s="318"/>
      <c r="C49" s="319"/>
      <c r="D49" s="320"/>
      <c r="E49" s="155" t="s">
        <v>144</v>
      </c>
      <c r="F49" s="155" t="s">
        <v>145</v>
      </c>
      <c r="G49" s="155" t="s">
        <v>146</v>
      </c>
      <c r="H49" s="155" t="s">
        <v>147</v>
      </c>
      <c r="I49" s="155" t="s">
        <v>131</v>
      </c>
      <c r="J49" s="155" t="s">
        <v>148</v>
      </c>
      <c r="K49" s="155" t="s">
        <v>149</v>
      </c>
      <c r="L49" s="155" t="s">
        <v>143</v>
      </c>
      <c r="M49" s="155" t="s">
        <v>150</v>
      </c>
      <c r="N49" s="155" t="s">
        <v>190</v>
      </c>
      <c r="O49" s="322"/>
    </row>
    <row r="50" spans="2:15" ht="12.75">
      <c r="B50" s="176" t="s">
        <v>59</v>
      </c>
      <c r="C50" s="177"/>
      <c r="D50" s="177"/>
      <c r="E50" s="158"/>
      <c r="F50" s="159">
        <v>509</v>
      </c>
      <c r="G50" s="159"/>
      <c r="H50" s="159">
        <v>1011</v>
      </c>
      <c r="I50" s="159"/>
      <c r="J50" s="159"/>
      <c r="K50" s="159">
        <v>74</v>
      </c>
      <c r="L50" s="159"/>
      <c r="M50" s="159">
        <v>377</v>
      </c>
      <c r="N50" s="159">
        <v>377</v>
      </c>
      <c r="O50" s="160">
        <f>SUM(E50:N50)</f>
        <v>2348</v>
      </c>
    </row>
    <row r="51" spans="2:15" ht="12.75">
      <c r="B51" s="178"/>
      <c r="C51" s="86"/>
      <c r="D51" s="86"/>
      <c r="E51" s="162"/>
      <c r="F51" s="163"/>
      <c r="G51" s="163"/>
      <c r="H51" s="163"/>
      <c r="I51" s="163"/>
      <c r="J51" s="163"/>
      <c r="K51" s="163"/>
      <c r="L51" s="163"/>
      <c r="M51" s="163"/>
      <c r="N51" s="163"/>
      <c r="O51" s="164"/>
    </row>
    <row r="52" spans="2:15" ht="12.75">
      <c r="B52" s="178"/>
      <c r="C52" s="86"/>
      <c r="D52" s="86"/>
      <c r="E52" s="162"/>
      <c r="F52" s="163"/>
      <c r="G52" s="163"/>
      <c r="H52" s="163"/>
      <c r="I52" s="163"/>
      <c r="J52" s="163"/>
      <c r="K52" s="163"/>
      <c r="L52" s="163"/>
      <c r="M52" s="163"/>
      <c r="N52" s="163"/>
      <c r="O52" s="164"/>
    </row>
    <row r="53" spans="2:15" ht="12.75">
      <c r="B53" s="178" t="s">
        <v>60</v>
      </c>
      <c r="C53" s="86"/>
      <c r="D53" s="86"/>
      <c r="E53" s="162"/>
      <c r="F53" s="163"/>
      <c r="G53" s="163"/>
      <c r="H53" s="163"/>
      <c r="I53" s="163"/>
      <c r="J53" s="163"/>
      <c r="K53" s="163"/>
      <c r="L53" s="163"/>
      <c r="M53" s="163"/>
      <c r="N53" s="163"/>
      <c r="O53" s="164">
        <f>SUM(E53:N53)</f>
        <v>0</v>
      </c>
    </row>
    <row r="54" spans="2:15" ht="13.5" thickBot="1">
      <c r="B54" s="179"/>
      <c r="C54" s="93"/>
      <c r="D54" s="93"/>
      <c r="E54" s="180"/>
      <c r="F54" s="181"/>
      <c r="G54" s="181"/>
      <c r="H54" s="181"/>
      <c r="I54" s="181"/>
      <c r="J54" s="181"/>
      <c r="K54" s="181"/>
      <c r="L54" s="181"/>
      <c r="M54" s="181"/>
      <c r="N54" s="181"/>
      <c r="O54" s="182"/>
    </row>
    <row r="55" spans="2:15" ht="13.5" thickBot="1">
      <c r="B55" s="94" t="s">
        <v>61</v>
      </c>
      <c r="C55" s="66"/>
      <c r="D55" s="66"/>
      <c r="E55" s="183">
        <f>E50+E51+E52+E53</f>
        <v>0</v>
      </c>
      <c r="F55" s="174">
        <f>F50+F51+F52+F53</f>
        <v>509</v>
      </c>
      <c r="G55" s="174">
        <f aca="true" t="shared" si="6" ref="G55:M55">G50+G51+G52+G53</f>
        <v>0</v>
      </c>
      <c r="H55" s="174">
        <f t="shared" si="6"/>
        <v>1011</v>
      </c>
      <c r="I55" s="174">
        <f t="shared" si="6"/>
        <v>0</v>
      </c>
      <c r="J55" s="174">
        <f t="shared" si="6"/>
        <v>0</v>
      </c>
      <c r="K55" s="174">
        <f t="shared" si="6"/>
        <v>74</v>
      </c>
      <c r="L55" s="174">
        <f t="shared" si="6"/>
        <v>0</v>
      </c>
      <c r="M55" s="174">
        <f t="shared" si="6"/>
        <v>377</v>
      </c>
      <c r="N55" s="174">
        <f>N50+N51+N52+N53</f>
        <v>377</v>
      </c>
      <c r="O55" s="175">
        <f>SUM(E55:N55)</f>
        <v>2348</v>
      </c>
    </row>
    <row r="56" spans="2:15" ht="12.75">
      <c r="B56" s="184"/>
      <c r="C56" s="90"/>
      <c r="D56" s="90"/>
      <c r="E56" s="185"/>
      <c r="F56" s="186"/>
      <c r="G56" s="186"/>
      <c r="H56" s="186"/>
      <c r="I56" s="186"/>
      <c r="J56" s="186"/>
      <c r="K56" s="186"/>
      <c r="L56" s="186"/>
      <c r="M56" s="186"/>
      <c r="N56" s="186"/>
      <c r="O56" s="187"/>
    </row>
    <row r="57" spans="2:15" ht="12.75">
      <c r="B57" s="178"/>
      <c r="C57" s="86"/>
      <c r="D57" s="86"/>
      <c r="E57" s="162"/>
      <c r="F57" s="163"/>
      <c r="G57" s="163"/>
      <c r="H57" s="163"/>
      <c r="I57" s="163"/>
      <c r="J57" s="163"/>
      <c r="K57" s="163"/>
      <c r="L57" s="163"/>
      <c r="M57" s="163"/>
      <c r="N57" s="163"/>
      <c r="O57" s="164"/>
    </row>
    <row r="58" spans="2:15" ht="12.75">
      <c r="B58" s="188"/>
      <c r="C58" s="3"/>
      <c r="D58" s="3"/>
      <c r="E58" s="162"/>
      <c r="F58" s="163"/>
      <c r="G58" s="163"/>
      <c r="H58" s="163"/>
      <c r="I58" s="163"/>
      <c r="J58" s="163"/>
      <c r="K58" s="163"/>
      <c r="L58" s="163"/>
      <c r="M58" s="163"/>
      <c r="N58" s="163"/>
      <c r="O58" s="164"/>
    </row>
    <row r="59" spans="2:15" ht="12.75">
      <c r="B59" s="188" t="s">
        <v>101</v>
      </c>
      <c r="C59" s="3"/>
      <c r="D59" s="3"/>
      <c r="E59" s="162"/>
      <c r="F59" s="163"/>
      <c r="G59" s="163"/>
      <c r="H59" s="163"/>
      <c r="I59" s="163"/>
      <c r="J59" s="163"/>
      <c r="K59" s="163"/>
      <c r="L59" s="163"/>
      <c r="M59" s="163"/>
      <c r="N59" s="163"/>
      <c r="O59" s="164">
        <f aca="true" t="shared" si="7" ref="O59:O68">SUM(E59:N59)</f>
        <v>0</v>
      </c>
    </row>
    <row r="60" spans="2:15" ht="12.75">
      <c r="B60" s="178" t="s">
        <v>62</v>
      </c>
      <c r="C60" s="86"/>
      <c r="D60" s="86"/>
      <c r="E60" s="162"/>
      <c r="F60" s="163"/>
      <c r="G60" s="163"/>
      <c r="H60" s="163"/>
      <c r="I60" s="163"/>
      <c r="J60" s="163"/>
      <c r="K60" s="163"/>
      <c r="L60" s="163"/>
      <c r="M60" s="163"/>
      <c r="N60" s="163"/>
      <c r="O60" s="164">
        <f t="shared" si="7"/>
        <v>0</v>
      </c>
    </row>
    <row r="61" spans="2:15" ht="12.75">
      <c r="B61" s="178" t="s">
        <v>63</v>
      </c>
      <c r="C61" s="86"/>
      <c r="D61" s="86"/>
      <c r="E61" s="162"/>
      <c r="F61" s="163">
        <v>5</v>
      </c>
      <c r="G61" s="163"/>
      <c r="H61" s="163"/>
      <c r="I61" s="163"/>
      <c r="J61" s="163"/>
      <c r="K61" s="163">
        <v>2</v>
      </c>
      <c r="L61" s="163"/>
      <c r="M61" s="163">
        <v>2</v>
      </c>
      <c r="N61" s="163">
        <v>3</v>
      </c>
      <c r="O61" s="164">
        <f t="shared" si="7"/>
        <v>12</v>
      </c>
    </row>
    <row r="62" spans="2:15" ht="12.75">
      <c r="B62" s="178" t="s">
        <v>64</v>
      </c>
      <c r="C62" s="86"/>
      <c r="D62" s="86"/>
      <c r="E62" s="162"/>
      <c r="F62" s="163"/>
      <c r="G62" s="163"/>
      <c r="H62" s="163"/>
      <c r="I62" s="163"/>
      <c r="J62" s="163"/>
      <c r="K62" s="163">
        <v>45</v>
      </c>
      <c r="L62" s="163"/>
      <c r="M62" s="163"/>
      <c r="N62" s="163"/>
      <c r="O62" s="164">
        <f t="shared" si="7"/>
        <v>45</v>
      </c>
    </row>
    <row r="63" spans="2:15" ht="12.75">
      <c r="B63" s="178" t="s">
        <v>205</v>
      </c>
      <c r="C63" s="86"/>
      <c r="D63" s="86"/>
      <c r="E63" s="162"/>
      <c r="F63" s="163"/>
      <c r="G63" s="163"/>
      <c r="H63" s="163">
        <v>62</v>
      </c>
      <c r="I63" s="163"/>
      <c r="J63" s="163">
        <v>17</v>
      </c>
      <c r="K63" s="163">
        <v>9</v>
      </c>
      <c r="L63" s="163">
        <v>62</v>
      </c>
      <c r="M63" s="163"/>
      <c r="N63" s="163">
        <v>74</v>
      </c>
      <c r="O63" s="164">
        <f t="shared" si="7"/>
        <v>224</v>
      </c>
    </row>
    <row r="64" spans="2:15" ht="12.75">
      <c r="B64" s="178" t="s">
        <v>65</v>
      </c>
      <c r="C64" s="86"/>
      <c r="D64" s="86"/>
      <c r="E64" s="162"/>
      <c r="F64" s="163"/>
      <c r="G64" s="163"/>
      <c r="H64" s="163">
        <v>236</v>
      </c>
      <c r="I64" s="163"/>
      <c r="J64" s="163">
        <v>50</v>
      </c>
      <c r="K64" s="163"/>
      <c r="L64" s="163"/>
      <c r="M64" s="163"/>
      <c r="N64" s="163">
        <v>600</v>
      </c>
      <c r="O64" s="164">
        <f t="shared" si="7"/>
        <v>886</v>
      </c>
    </row>
    <row r="65" spans="2:15" ht="12.75">
      <c r="B65" s="178" t="s">
        <v>66</v>
      </c>
      <c r="C65" s="86"/>
      <c r="D65" s="86"/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4">
        <f t="shared" si="7"/>
        <v>0</v>
      </c>
    </row>
    <row r="66" spans="2:15" ht="12.75">
      <c r="B66" s="178" t="s">
        <v>67</v>
      </c>
      <c r="C66" s="86"/>
      <c r="D66" s="86"/>
      <c r="E66" s="162"/>
      <c r="F66" s="163"/>
      <c r="G66" s="163"/>
      <c r="H66" s="163">
        <v>200</v>
      </c>
      <c r="I66" s="163"/>
      <c r="J66" s="163">
        <v>10</v>
      </c>
      <c r="K66" s="163">
        <v>10</v>
      </c>
      <c r="L66" s="163">
        <v>30</v>
      </c>
      <c r="M66" s="163">
        <v>10</v>
      </c>
      <c r="N66" s="163">
        <v>12</v>
      </c>
      <c r="O66" s="164">
        <f t="shared" si="7"/>
        <v>272</v>
      </c>
    </row>
    <row r="67" spans="2:15" ht="12.75">
      <c r="B67" s="178" t="s">
        <v>68</v>
      </c>
      <c r="C67" s="86"/>
      <c r="D67" s="86"/>
      <c r="E67" s="162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 t="shared" si="7"/>
        <v>0</v>
      </c>
    </row>
    <row r="68" spans="2:15" ht="12.75">
      <c r="B68" s="178" t="s">
        <v>69</v>
      </c>
      <c r="C68" s="86"/>
      <c r="D68" s="86"/>
      <c r="E68" s="162"/>
      <c r="F68" s="163">
        <v>10</v>
      </c>
      <c r="G68" s="163"/>
      <c r="H68" s="163">
        <v>110</v>
      </c>
      <c r="I68" s="163"/>
      <c r="J68" s="163">
        <v>5</v>
      </c>
      <c r="K68" s="163">
        <v>11</v>
      </c>
      <c r="L68" s="163">
        <v>4</v>
      </c>
      <c r="M68" s="163">
        <v>15</v>
      </c>
      <c r="N68" s="163">
        <v>25</v>
      </c>
      <c r="O68" s="164">
        <f t="shared" si="7"/>
        <v>180</v>
      </c>
    </row>
    <row r="69" spans="2:15" ht="12.75">
      <c r="B69" s="189" t="s">
        <v>70</v>
      </c>
      <c r="C69" s="87"/>
      <c r="D69" s="87"/>
      <c r="E69" s="166">
        <f aca="true" t="shared" si="8" ref="E69:K69">SUM(E58:E68)</f>
        <v>0</v>
      </c>
      <c r="F69" s="167">
        <f t="shared" si="8"/>
        <v>15</v>
      </c>
      <c r="G69" s="167">
        <f t="shared" si="8"/>
        <v>0</v>
      </c>
      <c r="H69" s="167">
        <f t="shared" si="8"/>
        <v>608</v>
      </c>
      <c r="I69" s="167">
        <f t="shared" si="8"/>
        <v>0</v>
      </c>
      <c r="J69" s="167">
        <f t="shared" si="8"/>
        <v>82</v>
      </c>
      <c r="K69" s="167">
        <f t="shared" si="8"/>
        <v>77</v>
      </c>
      <c r="L69" s="167">
        <f>SUM(L58:L68)</f>
        <v>96</v>
      </c>
      <c r="M69" s="167">
        <f>SUM(M58:M68)</f>
        <v>27</v>
      </c>
      <c r="N69" s="167">
        <f>SUM(N58:N68)</f>
        <v>714</v>
      </c>
      <c r="O69" s="168">
        <f>SUM(O59:O68)</f>
        <v>1619</v>
      </c>
    </row>
    <row r="70" spans="2:15" ht="12.75">
      <c r="B70" s="178"/>
      <c r="C70" s="86"/>
      <c r="D70" s="86"/>
      <c r="E70" s="162"/>
      <c r="F70" s="163"/>
      <c r="G70" s="163"/>
      <c r="H70" s="163"/>
      <c r="I70" s="163"/>
      <c r="J70" s="163"/>
      <c r="K70" s="163"/>
      <c r="L70" s="163"/>
      <c r="M70" s="163"/>
      <c r="N70" s="163"/>
      <c r="O70" s="164">
        <f>SUM(E70:N70)</f>
        <v>0</v>
      </c>
    </row>
    <row r="71" spans="2:15" ht="12.75">
      <c r="B71" s="178" t="s">
        <v>71</v>
      </c>
      <c r="C71" s="86"/>
      <c r="D71" s="86"/>
      <c r="E71" s="162"/>
      <c r="F71" s="163">
        <v>73</v>
      </c>
      <c r="G71" s="163"/>
      <c r="H71" s="163"/>
      <c r="I71" s="163"/>
      <c r="J71" s="163"/>
      <c r="K71" s="163"/>
      <c r="L71" s="163"/>
      <c r="M71" s="163"/>
      <c r="N71" s="163"/>
      <c r="O71" s="164">
        <f>SUM(E71:N71)</f>
        <v>73</v>
      </c>
    </row>
    <row r="72" spans="2:15" ht="12.75">
      <c r="B72" s="178" t="s">
        <v>72</v>
      </c>
      <c r="C72" s="86"/>
      <c r="D72" s="86"/>
      <c r="E72" s="162"/>
      <c r="F72" s="163">
        <v>42</v>
      </c>
      <c r="G72" s="163"/>
      <c r="H72" s="163"/>
      <c r="I72" s="163"/>
      <c r="J72" s="163"/>
      <c r="K72" s="163"/>
      <c r="L72" s="163"/>
      <c r="M72" s="163"/>
      <c r="N72" s="163"/>
      <c r="O72" s="164">
        <f>SUM(E72:N72)</f>
        <v>42</v>
      </c>
    </row>
    <row r="73" spans="2:15" ht="12.75">
      <c r="B73" s="189" t="s">
        <v>73</v>
      </c>
      <c r="C73" s="87"/>
      <c r="D73" s="87"/>
      <c r="E73" s="166">
        <f aca="true" t="shared" si="9" ref="E73:N73">E71+E72</f>
        <v>0</v>
      </c>
      <c r="F73" s="167">
        <f t="shared" si="9"/>
        <v>115</v>
      </c>
      <c r="G73" s="167">
        <f t="shared" si="9"/>
        <v>0</v>
      </c>
      <c r="H73" s="167">
        <f t="shared" si="9"/>
        <v>0</v>
      </c>
      <c r="I73" s="167">
        <f t="shared" si="9"/>
        <v>0</v>
      </c>
      <c r="J73" s="167">
        <f t="shared" si="9"/>
        <v>0</v>
      </c>
      <c r="K73" s="167">
        <f t="shared" si="9"/>
        <v>0</v>
      </c>
      <c r="L73" s="167">
        <f t="shared" si="9"/>
        <v>0</v>
      </c>
      <c r="M73" s="167">
        <f t="shared" si="9"/>
        <v>0</v>
      </c>
      <c r="N73" s="167">
        <f t="shared" si="9"/>
        <v>0</v>
      </c>
      <c r="O73" s="168">
        <f>SUM(E73:N73)</f>
        <v>115</v>
      </c>
    </row>
    <row r="74" spans="2:15" ht="12.75">
      <c r="B74" s="189"/>
      <c r="C74" s="87"/>
      <c r="D74" s="87"/>
      <c r="E74" s="166"/>
      <c r="F74" s="167"/>
      <c r="G74" s="167"/>
      <c r="H74" s="167"/>
      <c r="I74" s="167"/>
      <c r="J74" s="167"/>
      <c r="K74" s="167"/>
      <c r="L74" s="167"/>
      <c r="M74" s="167"/>
      <c r="N74" s="167"/>
      <c r="O74" s="164"/>
    </row>
    <row r="75" spans="2:15" ht="12.75">
      <c r="B75" s="178"/>
      <c r="C75" s="86"/>
      <c r="D75" s="86"/>
      <c r="E75" s="162"/>
      <c r="F75" s="163"/>
      <c r="G75" s="163"/>
      <c r="H75" s="163"/>
      <c r="I75" s="163"/>
      <c r="J75" s="163"/>
      <c r="K75" s="163"/>
      <c r="L75" s="163"/>
      <c r="M75" s="163"/>
      <c r="N75" s="163"/>
      <c r="O75" s="164"/>
    </row>
    <row r="76" spans="2:15" ht="12.75">
      <c r="B76" s="178"/>
      <c r="C76" s="86"/>
      <c r="D76" s="86"/>
      <c r="E76" s="162"/>
      <c r="F76" s="163"/>
      <c r="G76" s="163"/>
      <c r="H76" s="163"/>
      <c r="I76" s="163"/>
      <c r="J76" s="163"/>
      <c r="K76" s="163"/>
      <c r="L76" s="163"/>
      <c r="M76" s="163"/>
      <c r="N76" s="163"/>
      <c r="O76" s="164"/>
    </row>
    <row r="77" spans="2:15" ht="13.5" thickBot="1">
      <c r="B77" s="190"/>
      <c r="C77" s="191"/>
      <c r="D77" s="191"/>
      <c r="E77" s="192"/>
      <c r="F77" s="193"/>
      <c r="G77" s="193"/>
      <c r="H77" s="193"/>
      <c r="I77" s="193"/>
      <c r="J77" s="193"/>
      <c r="K77" s="193"/>
      <c r="L77" s="193"/>
      <c r="M77" s="193"/>
      <c r="N77" s="193"/>
      <c r="O77" s="194"/>
    </row>
    <row r="78" spans="2:1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2.75">
      <c r="L80" t="s">
        <v>74</v>
      </c>
    </row>
    <row r="82" ht="13.5" thickBot="1"/>
    <row r="83" spans="2:15" ht="13.5" thickBot="1">
      <c r="B83" s="315" t="s">
        <v>1</v>
      </c>
      <c r="C83" s="316"/>
      <c r="D83" s="317"/>
      <c r="E83" s="154" t="s">
        <v>134</v>
      </c>
      <c r="F83" s="154" t="s">
        <v>133</v>
      </c>
      <c r="G83" s="154" t="s">
        <v>135</v>
      </c>
      <c r="H83" s="154" t="s">
        <v>136</v>
      </c>
      <c r="I83" s="154" t="s">
        <v>137</v>
      </c>
      <c r="J83" s="154" t="s">
        <v>138</v>
      </c>
      <c r="K83" s="154" t="s">
        <v>139</v>
      </c>
      <c r="L83" s="154" t="s">
        <v>140</v>
      </c>
      <c r="M83" s="154" t="s">
        <v>142</v>
      </c>
      <c r="N83" s="154" t="s">
        <v>151</v>
      </c>
      <c r="O83" s="321" t="s">
        <v>31</v>
      </c>
    </row>
    <row r="84" spans="2:15" ht="13.5" thickBot="1">
      <c r="B84" s="318"/>
      <c r="C84" s="319"/>
      <c r="D84" s="320"/>
      <c r="E84" s="155" t="s">
        <v>144</v>
      </c>
      <c r="F84" s="155" t="s">
        <v>145</v>
      </c>
      <c r="G84" s="155" t="s">
        <v>146</v>
      </c>
      <c r="H84" s="155" t="s">
        <v>147</v>
      </c>
      <c r="I84" s="155" t="s">
        <v>131</v>
      </c>
      <c r="J84" s="155" t="s">
        <v>148</v>
      </c>
      <c r="K84" s="155" t="s">
        <v>149</v>
      </c>
      <c r="L84" s="155" t="s">
        <v>143</v>
      </c>
      <c r="M84" s="155" t="s">
        <v>150</v>
      </c>
      <c r="N84" s="155" t="s">
        <v>190</v>
      </c>
      <c r="O84" s="322"/>
    </row>
    <row r="85" spans="2:15" ht="12.75">
      <c r="B85" s="176"/>
      <c r="C85" s="177"/>
      <c r="D85" s="177"/>
      <c r="E85" s="158"/>
      <c r="F85" s="159"/>
      <c r="G85" s="159"/>
      <c r="H85" s="159"/>
      <c r="I85" s="159"/>
      <c r="J85" s="159"/>
      <c r="K85" s="159"/>
      <c r="L85" s="159"/>
      <c r="M85" s="159"/>
      <c r="N85" s="159"/>
      <c r="O85" s="160"/>
    </row>
    <row r="86" spans="2:15" ht="12.75">
      <c r="B86" s="161" t="s">
        <v>75</v>
      </c>
      <c r="C86" s="57"/>
      <c r="D86" s="57"/>
      <c r="E86" s="162"/>
      <c r="F86" s="163"/>
      <c r="G86" s="163"/>
      <c r="H86" s="163"/>
      <c r="I86" s="163"/>
      <c r="J86" s="163"/>
      <c r="K86" s="163"/>
      <c r="L86" s="163"/>
      <c r="M86" s="163">
        <v>2543</v>
      </c>
      <c r="N86" s="163"/>
      <c r="O86" s="164">
        <f aca="true" t="shared" si="10" ref="O86:O110">SUM(E86:N86)</f>
        <v>2543</v>
      </c>
    </row>
    <row r="87" spans="2:15" ht="12.75">
      <c r="B87" s="161" t="s">
        <v>216</v>
      </c>
      <c r="C87" s="57"/>
      <c r="D87" s="57"/>
      <c r="E87" s="162"/>
      <c r="F87" s="163">
        <v>12</v>
      </c>
      <c r="G87" s="163"/>
      <c r="H87" s="163"/>
      <c r="I87" s="163"/>
      <c r="J87" s="163"/>
      <c r="K87" s="163"/>
      <c r="L87" s="163"/>
      <c r="M87" s="163"/>
      <c r="N87" s="163"/>
      <c r="O87" s="164">
        <f t="shared" si="10"/>
        <v>12</v>
      </c>
    </row>
    <row r="88" spans="2:15" ht="12.75">
      <c r="B88" s="161" t="s">
        <v>76</v>
      </c>
      <c r="C88" s="57"/>
      <c r="D88" s="57"/>
      <c r="E88" s="195"/>
      <c r="F88" s="196">
        <v>285</v>
      </c>
      <c r="G88" s="196"/>
      <c r="H88" s="196"/>
      <c r="I88" s="196"/>
      <c r="J88" s="196"/>
      <c r="K88" s="196">
        <v>335</v>
      </c>
      <c r="L88" s="196"/>
      <c r="M88" s="196"/>
      <c r="N88" s="196"/>
      <c r="O88" s="197">
        <f t="shared" si="10"/>
        <v>620</v>
      </c>
    </row>
    <row r="89" spans="2:15" ht="12.75">
      <c r="B89" s="161" t="s">
        <v>77</v>
      </c>
      <c r="C89" s="57"/>
      <c r="D89" s="57"/>
      <c r="E89" s="195">
        <v>36</v>
      </c>
      <c r="F89" s="196">
        <v>75</v>
      </c>
      <c r="G89" s="196">
        <v>51</v>
      </c>
      <c r="H89" s="196"/>
      <c r="I89" s="196">
        <v>324</v>
      </c>
      <c r="J89" s="196">
        <v>101</v>
      </c>
      <c r="K89" s="196">
        <v>91</v>
      </c>
      <c r="L89" s="196">
        <v>71</v>
      </c>
      <c r="M89" s="196">
        <v>36</v>
      </c>
      <c r="N89" s="196"/>
      <c r="O89" s="197">
        <f t="shared" si="10"/>
        <v>785</v>
      </c>
    </row>
    <row r="90" spans="2:15" ht="12.75">
      <c r="B90" s="161" t="s">
        <v>78</v>
      </c>
      <c r="C90" s="57"/>
      <c r="D90" s="57"/>
      <c r="E90" s="195">
        <v>39</v>
      </c>
      <c r="F90" s="196">
        <v>55</v>
      </c>
      <c r="G90" s="196">
        <v>61</v>
      </c>
      <c r="H90" s="196"/>
      <c r="I90" s="196"/>
      <c r="J90" s="196"/>
      <c r="K90" s="196">
        <v>36</v>
      </c>
      <c r="L90" s="196"/>
      <c r="M90" s="196">
        <v>36</v>
      </c>
      <c r="N90" s="196"/>
      <c r="O90" s="197">
        <f t="shared" si="10"/>
        <v>227</v>
      </c>
    </row>
    <row r="91" spans="2:15" ht="12.75">
      <c r="B91" s="161" t="s">
        <v>79</v>
      </c>
      <c r="C91" s="57"/>
      <c r="D91" s="57"/>
      <c r="E91" s="162"/>
      <c r="F91" s="163">
        <v>15</v>
      </c>
      <c r="G91" s="163"/>
      <c r="H91" s="163"/>
      <c r="I91" s="163">
        <v>95</v>
      </c>
      <c r="J91" s="163">
        <v>15</v>
      </c>
      <c r="K91" s="163">
        <v>15</v>
      </c>
      <c r="L91" s="163"/>
      <c r="M91" s="163"/>
      <c r="N91" s="163">
        <v>157</v>
      </c>
      <c r="O91" s="164">
        <f t="shared" si="10"/>
        <v>297</v>
      </c>
    </row>
    <row r="92" spans="2:15" ht="12.75">
      <c r="B92" s="161" t="s">
        <v>217</v>
      </c>
      <c r="C92" s="57"/>
      <c r="D92" s="57"/>
      <c r="E92" s="162"/>
      <c r="F92" s="163">
        <v>155</v>
      </c>
      <c r="G92" s="163">
        <v>65</v>
      </c>
      <c r="H92" s="163"/>
      <c r="I92" s="163">
        <v>65</v>
      </c>
      <c r="J92" s="163">
        <v>150</v>
      </c>
      <c r="K92" s="163">
        <v>170</v>
      </c>
      <c r="L92" s="163">
        <v>130</v>
      </c>
      <c r="M92" s="163"/>
      <c r="N92" s="163">
        <v>22</v>
      </c>
      <c r="O92" s="164">
        <f t="shared" si="10"/>
        <v>757</v>
      </c>
    </row>
    <row r="93" spans="2:15" ht="12.75">
      <c r="B93" s="161" t="s">
        <v>80</v>
      </c>
      <c r="C93" s="57"/>
      <c r="D93" s="57"/>
      <c r="E93" s="162"/>
      <c r="F93" s="163"/>
      <c r="G93" s="163"/>
      <c r="H93" s="163"/>
      <c r="I93" s="163"/>
      <c r="J93" s="163"/>
      <c r="K93" s="163"/>
      <c r="L93" s="163"/>
      <c r="M93" s="163"/>
      <c r="N93" s="163"/>
      <c r="O93" s="164">
        <f t="shared" si="10"/>
        <v>0</v>
      </c>
    </row>
    <row r="94" spans="2:15" ht="12.75">
      <c r="B94" s="161" t="s">
        <v>81</v>
      </c>
      <c r="C94" s="57"/>
      <c r="D94" s="57"/>
      <c r="E94" s="162"/>
      <c r="F94" s="163"/>
      <c r="G94" s="163"/>
      <c r="H94" s="163"/>
      <c r="I94" s="163"/>
      <c r="J94" s="163"/>
      <c r="K94" s="163"/>
      <c r="L94" s="163"/>
      <c r="M94" s="163"/>
      <c r="N94" s="163"/>
      <c r="O94" s="164">
        <f t="shared" si="10"/>
        <v>0</v>
      </c>
    </row>
    <row r="95" spans="2:15" ht="12.75">
      <c r="B95" s="165" t="s">
        <v>82</v>
      </c>
      <c r="C95" s="56"/>
      <c r="D95" s="56"/>
      <c r="E95" s="166">
        <f aca="true" t="shared" si="11" ref="E95:N95">E86+E87+E88+E89+E90+E91+E92+E93+E94</f>
        <v>75</v>
      </c>
      <c r="F95" s="167">
        <f t="shared" si="11"/>
        <v>597</v>
      </c>
      <c r="G95" s="167">
        <f t="shared" si="11"/>
        <v>177</v>
      </c>
      <c r="H95" s="167">
        <f>SUM(H86:H94)</f>
        <v>0</v>
      </c>
      <c r="I95" s="167">
        <f t="shared" si="11"/>
        <v>484</v>
      </c>
      <c r="J95" s="167">
        <f t="shared" si="11"/>
        <v>266</v>
      </c>
      <c r="K95" s="167">
        <f t="shared" si="11"/>
        <v>647</v>
      </c>
      <c r="L95" s="167">
        <f t="shared" si="11"/>
        <v>201</v>
      </c>
      <c r="M95" s="167">
        <f t="shared" si="11"/>
        <v>2615</v>
      </c>
      <c r="N95" s="167">
        <f t="shared" si="11"/>
        <v>179</v>
      </c>
      <c r="O95" s="168">
        <f>SUM(E95:N95)</f>
        <v>5241</v>
      </c>
    </row>
    <row r="96" spans="2:15" ht="12.75">
      <c r="B96" s="178"/>
      <c r="C96" s="86"/>
      <c r="D96" s="86"/>
      <c r="E96" s="162"/>
      <c r="F96" s="163"/>
      <c r="G96" s="163"/>
      <c r="H96" s="163"/>
      <c r="I96" s="163"/>
      <c r="J96" s="163"/>
      <c r="K96" s="163"/>
      <c r="L96" s="163"/>
      <c r="M96" s="163"/>
      <c r="N96" s="163"/>
      <c r="O96" s="164">
        <f t="shared" si="10"/>
        <v>0</v>
      </c>
    </row>
    <row r="97" spans="2:15" ht="12.75">
      <c r="B97" s="198" t="s">
        <v>110</v>
      </c>
      <c r="C97" s="86"/>
      <c r="D97" s="86"/>
      <c r="E97" s="162"/>
      <c r="F97" s="167">
        <v>0</v>
      </c>
      <c r="G97" s="163"/>
      <c r="H97" s="163"/>
      <c r="I97" s="163"/>
      <c r="J97" s="163"/>
      <c r="K97" s="163"/>
      <c r="L97" s="163"/>
      <c r="M97" s="163"/>
      <c r="N97" s="163"/>
      <c r="O97" s="164">
        <f t="shared" si="10"/>
        <v>0</v>
      </c>
    </row>
    <row r="98" spans="2:15" ht="12.75">
      <c r="B98" s="189" t="s">
        <v>83</v>
      </c>
      <c r="C98" s="87"/>
      <c r="D98" s="87"/>
      <c r="E98" s="166"/>
      <c r="F98" s="167"/>
      <c r="G98" s="167"/>
      <c r="H98" s="167"/>
      <c r="I98" s="167"/>
      <c r="J98" s="167"/>
      <c r="K98" s="167"/>
      <c r="L98" s="167"/>
      <c r="M98" s="167"/>
      <c r="N98" s="167"/>
      <c r="O98" s="168">
        <f t="shared" si="10"/>
        <v>0</v>
      </c>
    </row>
    <row r="99" spans="2:15" ht="12.75">
      <c r="B99" s="178"/>
      <c r="C99" s="86"/>
      <c r="D99" s="86"/>
      <c r="E99" s="162"/>
      <c r="F99" s="163"/>
      <c r="G99" s="163"/>
      <c r="H99" s="163"/>
      <c r="I99" s="163"/>
      <c r="J99" s="163"/>
      <c r="K99" s="163"/>
      <c r="L99" s="163"/>
      <c r="M99" s="163"/>
      <c r="N99" s="163"/>
      <c r="O99" s="164">
        <f t="shared" si="10"/>
        <v>0</v>
      </c>
    </row>
    <row r="100" spans="2:15" ht="12.75">
      <c r="B100" s="189" t="s">
        <v>84</v>
      </c>
      <c r="C100" s="87"/>
      <c r="D100" s="87"/>
      <c r="E100" s="166">
        <v>4</v>
      </c>
      <c r="F100" s="167">
        <v>120</v>
      </c>
      <c r="G100" s="167"/>
      <c r="H100" s="167">
        <v>100</v>
      </c>
      <c r="I100" s="167">
        <v>103</v>
      </c>
      <c r="J100" s="167">
        <v>60</v>
      </c>
      <c r="K100" s="167">
        <v>123</v>
      </c>
      <c r="L100" s="167">
        <v>95</v>
      </c>
      <c r="M100" s="167">
        <v>342</v>
      </c>
      <c r="N100" s="167">
        <v>185</v>
      </c>
      <c r="O100" s="168">
        <f t="shared" si="10"/>
        <v>1132</v>
      </c>
    </row>
    <row r="101" spans="2:15" ht="12.75">
      <c r="B101" s="178"/>
      <c r="C101" s="86"/>
      <c r="D101" s="86"/>
      <c r="E101" s="162"/>
      <c r="F101" s="163"/>
      <c r="G101" s="163"/>
      <c r="H101" s="163"/>
      <c r="I101" s="163"/>
      <c r="J101" s="163"/>
      <c r="K101" s="163"/>
      <c r="L101" s="163"/>
      <c r="M101" s="163"/>
      <c r="N101" s="163"/>
      <c r="O101" s="164">
        <f t="shared" si="10"/>
        <v>0</v>
      </c>
    </row>
    <row r="102" spans="2:15" ht="12.75">
      <c r="B102" s="178" t="s">
        <v>85</v>
      </c>
      <c r="C102" s="86"/>
      <c r="D102" s="86"/>
      <c r="E102" s="162"/>
      <c r="F102" s="163"/>
      <c r="G102" s="163"/>
      <c r="H102" s="163"/>
      <c r="I102" s="163"/>
      <c r="J102" s="163"/>
      <c r="K102" s="163"/>
      <c r="L102" s="163"/>
      <c r="M102" s="163"/>
      <c r="N102" s="163">
        <v>8</v>
      </c>
      <c r="O102" s="164">
        <f t="shared" si="10"/>
        <v>8</v>
      </c>
    </row>
    <row r="103" spans="2:15" ht="12.75">
      <c r="B103" s="178" t="s">
        <v>86</v>
      </c>
      <c r="C103" s="86"/>
      <c r="D103" s="86"/>
      <c r="E103" s="162"/>
      <c r="F103" s="163">
        <v>25</v>
      </c>
      <c r="G103" s="163"/>
      <c r="H103" s="163"/>
      <c r="I103" s="163"/>
      <c r="J103" s="163"/>
      <c r="K103" s="163"/>
      <c r="L103" s="163">
        <v>77</v>
      </c>
      <c r="M103" s="163"/>
      <c r="N103" s="163"/>
      <c r="O103" s="164">
        <f t="shared" si="10"/>
        <v>102</v>
      </c>
    </row>
    <row r="104" spans="2:15" ht="12.75">
      <c r="B104" s="189"/>
      <c r="C104" s="87"/>
      <c r="D104" s="87"/>
      <c r="E104" s="166"/>
      <c r="F104" s="167"/>
      <c r="G104" s="167"/>
      <c r="H104" s="167"/>
      <c r="I104" s="167"/>
      <c r="J104" s="167"/>
      <c r="K104" s="167"/>
      <c r="L104" s="167"/>
      <c r="M104" s="167"/>
      <c r="N104" s="167"/>
      <c r="O104" s="164">
        <f t="shared" si="10"/>
        <v>0</v>
      </c>
    </row>
    <row r="105" spans="2:15" ht="12.75">
      <c r="B105" s="189" t="s">
        <v>87</v>
      </c>
      <c r="C105" s="87"/>
      <c r="D105" s="87"/>
      <c r="E105" s="166">
        <f aca="true" t="shared" si="12" ref="E105:N105">E102+E103+E104</f>
        <v>0</v>
      </c>
      <c r="F105" s="167">
        <f t="shared" si="12"/>
        <v>25</v>
      </c>
      <c r="G105" s="167">
        <f t="shared" si="12"/>
        <v>0</v>
      </c>
      <c r="H105" s="167">
        <f t="shared" si="12"/>
        <v>0</v>
      </c>
      <c r="I105" s="167">
        <f t="shared" si="12"/>
        <v>0</v>
      </c>
      <c r="J105" s="167">
        <f t="shared" si="12"/>
        <v>0</v>
      </c>
      <c r="K105" s="167">
        <f t="shared" si="12"/>
        <v>0</v>
      </c>
      <c r="L105" s="167">
        <f t="shared" si="12"/>
        <v>77</v>
      </c>
      <c r="M105" s="167">
        <f t="shared" si="12"/>
        <v>0</v>
      </c>
      <c r="N105" s="167">
        <f t="shared" si="12"/>
        <v>8</v>
      </c>
      <c r="O105" s="168">
        <f t="shared" si="10"/>
        <v>110</v>
      </c>
    </row>
    <row r="106" spans="2:15" ht="12.75">
      <c r="B106" s="178"/>
      <c r="C106" s="86"/>
      <c r="D106" s="86"/>
      <c r="E106" s="162"/>
      <c r="F106" s="163"/>
      <c r="G106" s="163"/>
      <c r="H106" s="163"/>
      <c r="I106" s="163"/>
      <c r="J106" s="163"/>
      <c r="K106" s="163"/>
      <c r="L106" s="163"/>
      <c r="M106" s="163"/>
      <c r="N106" s="163"/>
      <c r="O106" s="164">
        <f t="shared" si="10"/>
        <v>0</v>
      </c>
    </row>
    <row r="107" spans="2:15" ht="12.75">
      <c r="B107" s="189" t="s">
        <v>88</v>
      </c>
      <c r="C107" s="87"/>
      <c r="D107" s="87"/>
      <c r="E107" s="166"/>
      <c r="F107" s="167"/>
      <c r="G107" s="167"/>
      <c r="H107" s="167"/>
      <c r="I107" s="167"/>
      <c r="J107" s="167"/>
      <c r="K107" s="167"/>
      <c r="L107" s="167"/>
      <c r="M107" s="167"/>
      <c r="N107" s="167"/>
      <c r="O107" s="168">
        <f t="shared" si="10"/>
        <v>0</v>
      </c>
    </row>
    <row r="108" spans="2:15" ht="12.75">
      <c r="B108" s="189" t="s">
        <v>160</v>
      </c>
      <c r="C108" s="87"/>
      <c r="D108" s="87"/>
      <c r="E108" s="166">
        <v>5</v>
      </c>
      <c r="F108" s="167">
        <v>167</v>
      </c>
      <c r="G108" s="167"/>
      <c r="H108" s="167"/>
      <c r="I108" s="167"/>
      <c r="J108" s="167">
        <v>30</v>
      </c>
      <c r="K108" s="167"/>
      <c r="L108" s="167">
        <v>6</v>
      </c>
      <c r="M108" s="167">
        <v>5</v>
      </c>
      <c r="N108" s="167"/>
      <c r="O108" s="164">
        <f t="shared" si="10"/>
        <v>213</v>
      </c>
    </row>
    <row r="109" spans="2:15" ht="12.75">
      <c r="B109" s="189" t="s">
        <v>89</v>
      </c>
      <c r="C109" s="87"/>
      <c r="D109" s="87"/>
      <c r="E109" s="166"/>
      <c r="F109" s="167">
        <v>1</v>
      </c>
      <c r="G109" s="167"/>
      <c r="H109" s="167"/>
      <c r="I109" s="167"/>
      <c r="J109" s="167"/>
      <c r="K109" s="167"/>
      <c r="L109" s="167"/>
      <c r="M109" s="167"/>
      <c r="N109" s="167"/>
      <c r="O109" s="168">
        <f t="shared" si="10"/>
        <v>1</v>
      </c>
    </row>
    <row r="110" spans="2:15" ht="13.5" thickBot="1">
      <c r="B110" s="190"/>
      <c r="C110" s="191"/>
      <c r="D110" s="191"/>
      <c r="E110" s="171"/>
      <c r="F110" s="172"/>
      <c r="G110" s="172"/>
      <c r="H110" s="172"/>
      <c r="I110" s="172"/>
      <c r="J110" s="172"/>
      <c r="K110" s="172"/>
      <c r="L110" s="172"/>
      <c r="M110" s="172"/>
      <c r="N110" s="172"/>
      <c r="O110" s="173">
        <f t="shared" si="10"/>
        <v>0</v>
      </c>
    </row>
    <row r="111" spans="2:15" ht="13.5" thickBot="1">
      <c r="B111" s="45" t="s">
        <v>90</v>
      </c>
      <c r="C111" s="88"/>
      <c r="D111" s="88"/>
      <c r="E111" s="174">
        <f>E73+E77+E95+E98+E100+E105+E107+E109+E69+E97+E108</f>
        <v>84</v>
      </c>
      <c r="F111" s="174">
        <f>F73+F77+F95+F98+F100+F105+F107+F109+F69+F97+F108</f>
        <v>1040</v>
      </c>
      <c r="G111" s="174">
        <f aca="true" t="shared" si="13" ref="G111:N111">G73+G77+G95+G98+G100+G105+G107+G109+G69+G97+G108</f>
        <v>177</v>
      </c>
      <c r="H111" s="174">
        <f t="shared" si="13"/>
        <v>708</v>
      </c>
      <c r="I111" s="174">
        <f t="shared" si="13"/>
        <v>587</v>
      </c>
      <c r="J111" s="174">
        <f t="shared" si="13"/>
        <v>438</v>
      </c>
      <c r="K111" s="174">
        <f t="shared" si="13"/>
        <v>847</v>
      </c>
      <c r="L111" s="174">
        <f t="shared" si="13"/>
        <v>475</v>
      </c>
      <c r="M111" s="174">
        <f t="shared" si="13"/>
        <v>2989</v>
      </c>
      <c r="N111" s="174">
        <f t="shared" si="13"/>
        <v>1086</v>
      </c>
      <c r="O111" s="175">
        <f>SUM(E111:N111)</f>
        <v>8431</v>
      </c>
    </row>
    <row r="112" spans="2:15" ht="12.75">
      <c r="B112" s="89"/>
      <c r="C112" s="90"/>
      <c r="D112" s="90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</sheetData>
  <sheetProtection/>
  <mergeCells count="14">
    <mergeCell ref="B2:O2"/>
    <mergeCell ref="B4:O4"/>
    <mergeCell ref="B83:D84"/>
    <mergeCell ref="O83:O84"/>
    <mergeCell ref="B3:O3"/>
    <mergeCell ref="B9:O9"/>
    <mergeCell ref="B12:D13"/>
    <mergeCell ref="O12:O13"/>
    <mergeCell ref="B48:D49"/>
    <mergeCell ref="O48:O49"/>
    <mergeCell ref="B5:O5"/>
    <mergeCell ref="B6:O6"/>
    <mergeCell ref="B7:O7"/>
    <mergeCell ref="B8:O8"/>
  </mergeCells>
  <printOptions/>
  <pageMargins left="0.75" right="0.75" top="1" bottom="1" header="0.5" footer="0.5"/>
  <pageSetup horizontalDpi="600" verticalDpi="600" orientation="landscape" paperSize="9" scale="86" r:id="rId1"/>
  <rowBreaks count="1" manualBreakCount="1">
    <brk id="7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51"/>
  <sheetViews>
    <sheetView view="pageBreakPreview" zoomScaleSheetLayoutView="100" zoomScalePageLayoutView="0" workbookViewId="0" topLeftCell="A1">
      <selection activeCell="B6" sqref="B6:J6"/>
    </sheetView>
  </sheetViews>
  <sheetFormatPr defaultColWidth="9.00390625" defaultRowHeight="12.75"/>
  <cols>
    <col min="2" max="2" width="7.00390625" style="0" customWidth="1"/>
    <col min="3" max="3" width="15.75390625" style="0" customWidth="1"/>
    <col min="4" max="4" width="12.375" style="0" customWidth="1"/>
    <col min="5" max="6" width="11.75390625" style="0" customWidth="1"/>
    <col min="7" max="7" width="9.75390625" style="0" customWidth="1"/>
    <col min="10" max="10" width="9.875" style="0" bestFit="1" customWidth="1"/>
  </cols>
  <sheetData>
    <row r="1" spans="2:10" ht="12.75">
      <c r="B1" s="329" t="s">
        <v>235</v>
      </c>
      <c r="C1" s="323"/>
      <c r="D1" s="323"/>
      <c r="E1" s="323"/>
      <c r="F1" s="323"/>
      <c r="G1" s="323"/>
      <c r="H1" s="323"/>
      <c r="I1" s="323"/>
      <c r="J1" s="323"/>
    </row>
    <row r="2" spans="2:10" ht="12.75">
      <c r="B2" s="328" t="s">
        <v>241</v>
      </c>
      <c r="C2" s="323"/>
      <c r="D2" s="323"/>
      <c r="E2" s="323"/>
      <c r="F2" s="323"/>
      <c r="G2" s="323"/>
      <c r="H2" s="323"/>
      <c r="I2" s="323"/>
      <c r="J2" s="323"/>
    </row>
    <row r="3" spans="2:10" ht="12.75">
      <c r="B3" s="329"/>
      <c r="C3" s="323"/>
      <c r="D3" s="323"/>
      <c r="E3" s="323"/>
      <c r="F3" s="323"/>
      <c r="G3" s="323"/>
      <c r="H3" s="323"/>
      <c r="I3" s="323"/>
      <c r="J3" s="323"/>
    </row>
    <row r="4" spans="2:10" ht="12.75">
      <c r="B4" s="326" t="s">
        <v>128</v>
      </c>
      <c r="C4" s="307"/>
      <c r="D4" s="307"/>
      <c r="E4" s="307"/>
      <c r="F4" s="307"/>
      <c r="G4" s="307"/>
      <c r="H4" s="307"/>
      <c r="I4" s="307"/>
      <c r="J4" s="307"/>
    </row>
    <row r="5" spans="2:10" ht="12.75">
      <c r="B5" s="330"/>
      <c r="C5" s="307"/>
      <c r="D5" s="307"/>
      <c r="E5" s="307"/>
      <c r="F5" s="307"/>
      <c r="G5" s="307"/>
      <c r="H5" s="307"/>
      <c r="I5" s="307"/>
      <c r="J5" s="307"/>
    </row>
    <row r="6" spans="2:10" ht="15">
      <c r="B6" s="325" t="s">
        <v>219</v>
      </c>
      <c r="C6" s="307"/>
      <c r="D6" s="307"/>
      <c r="E6" s="307"/>
      <c r="F6" s="307"/>
      <c r="G6" s="307"/>
      <c r="H6" s="307"/>
      <c r="I6" s="307"/>
      <c r="J6" s="307"/>
    </row>
    <row r="7" spans="2:10" ht="12.75">
      <c r="B7" s="326"/>
      <c r="C7" s="307"/>
      <c r="D7" s="307"/>
      <c r="E7" s="307"/>
      <c r="F7" s="307"/>
      <c r="G7" s="307"/>
      <c r="H7" s="307"/>
      <c r="I7" s="307"/>
      <c r="J7" s="307"/>
    </row>
    <row r="8" spans="2:10" ht="12.75">
      <c r="B8" s="327" t="s">
        <v>125</v>
      </c>
      <c r="C8" s="307"/>
      <c r="D8" s="307"/>
      <c r="E8" s="307"/>
      <c r="F8" s="307"/>
      <c r="G8" s="307"/>
      <c r="H8" s="307"/>
      <c r="I8" s="307"/>
      <c r="J8" s="307"/>
    </row>
    <row r="9" ht="13.5" thickBot="1">
      <c r="J9" t="s">
        <v>207</v>
      </c>
    </row>
    <row r="10" spans="2:10" ht="13.5" thickBot="1">
      <c r="B10" s="199"/>
      <c r="C10" s="70" t="s">
        <v>23</v>
      </c>
      <c r="D10" s="52"/>
      <c r="E10" s="53" t="s">
        <v>24</v>
      </c>
      <c r="F10" s="54"/>
      <c r="G10" s="55"/>
      <c r="H10" s="19" t="s">
        <v>25</v>
      </c>
      <c r="I10" s="19" t="s">
        <v>26</v>
      </c>
      <c r="J10" s="19" t="s">
        <v>22</v>
      </c>
    </row>
    <row r="11" spans="2:10" ht="12.75">
      <c r="B11" s="200" t="s">
        <v>161</v>
      </c>
      <c r="C11" s="72" t="s">
        <v>32</v>
      </c>
      <c r="D11" s="71" t="s">
        <v>37</v>
      </c>
      <c r="E11" s="67" t="s">
        <v>1</v>
      </c>
      <c r="F11" s="67"/>
      <c r="G11" s="72"/>
      <c r="H11" s="201" t="s">
        <v>220</v>
      </c>
      <c r="I11" s="202"/>
      <c r="J11" s="203"/>
    </row>
    <row r="12" spans="2:10" ht="13.5" thickBot="1">
      <c r="B12" s="204" t="s">
        <v>162</v>
      </c>
      <c r="C12" s="205" t="s">
        <v>33</v>
      </c>
      <c r="D12" s="73"/>
      <c r="E12" s="46"/>
      <c r="F12" s="46"/>
      <c r="G12" s="74"/>
      <c r="H12" s="206" t="s">
        <v>28</v>
      </c>
      <c r="I12" s="207" t="s">
        <v>221</v>
      </c>
      <c r="J12" s="208" t="s">
        <v>36</v>
      </c>
    </row>
    <row r="13" spans="2:10" ht="12.75">
      <c r="B13" s="204" t="s">
        <v>163</v>
      </c>
      <c r="C13" s="209" t="s">
        <v>222</v>
      </c>
      <c r="D13" s="15" t="s">
        <v>37</v>
      </c>
      <c r="E13" s="15"/>
      <c r="F13" s="15"/>
      <c r="G13" s="15"/>
      <c r="H13" s="210"/>
      <c r="I13" s="211"/>
      <c r="J13" s="212"/>
    </row>
    <row r="14" spans="2:10" ht="12.75">
      <c r="B14" s="204" t="s">
        <v>164</v>
      </c>
      <c r="C14" s="213"/>
      <c r="D14" s="50" t="s">
        <v>223</v>
      </c>
      <c r="E14" s="50"/>
      <c r="F14" s="50"/>
      <c r="G14" s="50"/>
      <c r="H14" s="214">
        <f>H16+H21+H23+H25</f>
        <v>4842</v>
      </c>
      <c r="I14" s="215">
        <f>I16+I21+I23+I25</f>
        <v>-1192</v>
      </c>
      <c r="J14" s="216">
        <f>J16+J21+J23+J25</f>
        <v>3650</v>
      </c>
    </row>
    <row r="15" spans="2:10" ht="12.75">
      <c r="B15" s="204" t="s">
        <v>165</v>
      </c>
      <c r="C15" s="217"/>
      <c r="D15" s="50"/>
      <c r="E15" s="50"/>
      <c r="F15" s="50"/>
      <c r="G15" s="50"/>
      <c r="H15" s="214"/>
      <c r="I15" s="215"/>
      <c r="J15" s="216"/>
    </row>
    <row r="16" spans="2:10" ht="12.75">
      <c r="B16" s="204" t="s">
        <v>166</v>
      </c>
      <c r="C16" s="218">
        <v>105010</v>
      </c>
      <c r="D16" s="219" t="s">
        <v>224</v>
      </c>
      <c r="E16" s="219"/>
      <c r="F16" s="219"/>
      <c r="G16" s="3"/>
      <c r="H16" s="195">
        <v>3500</v>
      </c>
      <c r="I16" s="215">
        <v>-1247</v>
      </c>
      <c r="J16" s="216">
        <v>2253</v>
      </c>
    </row>
    <row r="17" spans="2:10" ht="12.75">
      <c r="B17" s="204" t="s">
        <v>167</v>
      </c>
      <c r="C17" s="220"/>
      <c r="D17" s="221"/>
      <c r="E17" s="222"/>
      <c r="F17" s="221"/>
      <c r="G17" s="3"/>
      <c r="H17" s="195"/>
      <c r="I17" s="223"/>
      <c r="J17" s="224"/>
    </row>
    <row r="18" spans="2:10" ht="12.75">
      <c r="B18" s="204" t="s">
        <v>168</v>
      </c>
      <c r="C18" s="218"/>
      <c r="D18" s="31"/>
      <c r="E18" s="134"/>
      <c r="F18" s="3"/>
      <c r="G18" s="3"/>
      <c r="H18" s="195"/>
      <c r="I18" s="223"/>
      <c r="J18" s="224"/>
    </row>
    <row r="19" spans="2:10" ht="12.75">
      <c r="B19" s="204" t="s">
        <v>169</v>
      </c>
      <c r="C19" s="220"/>
      <c r="D19" s="221"/>
      <c r="E19" s="222"/>
      <c r="F19" s="225"/>
      <c r="G19" s="3"/>
      <c r="H19" s="195"/>
      <c r="I19" s="196"/>
      <c r="J19" s="197"/>
    </row>
    <row r="20" spans="2:10" ht="12.75">
      <c r="B20" s="204" t="s">
        <v>170</v>
      </c>
      <c r="C20" s="218"/>
      <c r="D20" s="219"/>
      <c r="E20" s="219"/>
      <c r="F20" s="219"/>
      <c r="G20" s="3"/>
      <c r="H20" s="195"/>
      <c r="I20" s="196"/>
      <c r="J20" s="197"/>
    </row>
    <row r="21" spans="2:10" ht="12.75">
      <c r="B21" s="204" t="s">
        <v>171</v>
      </c>
      <c r="C21" s="218"/>
      <c r="D21" s="219"/>
      <c r="E21" s="219"/>
      <c r="F21" s="3"/>
      <c r="G21" s="3"/>
      <c r="H21" s="195"/>
      <c r="I21" s="196"/>
      <c r="J21" s="197"/>
    </row>
    <row r="22" spans="2:10" ht="12.75">
      <c r="B22" s="204" t="s">
        <v>172</v>
      </c>
      <c r="C22" s="220"/>
      <c r="D22" s="221"/>
      <c r="E22" s="222"/>
      <c r="F22" s="225"/>
      <c r="G22" s="3"/>
      <c r="H22" s="195"/>
      <c r="I22" s="196"/>
      <c r="J22" s="197"/>
    </row>
    <row r="23" spans="2:10" ht="12.75">
      <c r="B23" s="204" t="s">
        <v>173</v>
      </c>
      <c r="C23" s="218">
        <v>106020</v>
      </c>
      <c r="D23" s="219" t="s">
        <v>225</v>
      </c>
      <c r="E23" s="219"/>
      <c r="F23" s="219"/>
      <c r="G23" s="3"/>
      <c r="H23" s="214">
        <v>1342</v>
      </c>
      <c r="I23" s="226">
        <v>55</v>
      </c>
      <c r="J23" s="227">
        <v>1397</v>
      </c>
    </row>
    <row r="24" spans="2:10" ht="12.75">
      <c r="B24" s="204" t="s">
        <v>174</v>
      </c>
      <c r="C24" s="220"/>
      <c r="D24" s="14"/>
      <c r="E24" s="228"/>
      <c r="F24" s="14"/>
      <c r="G24" s="3"/>
      <c r="H24" s="195"/>
      <c r="I24" s="196"/>
      <c r="J24" s="197"/>
    </row>
    <row r="25" spans="2:10" ht="12.75">
      <c r="B25" s="204" t="s">
        <v>175</v>
      </c>
      <c r="C25" s="218"/>
      <c r="D25" s="219"/>
      <c r="E25" s="219"/>
      <c r="F25" s="219"/>
      <c r="G25" s="50"/>
      <c r="H25" s="195"/>
      <c r="I25" s="196"/>
      <c r="J25" s="197"/>
    </row>
    <row r="26" spans="2:10" ht="12.75">
      <c r="B26" s="204" t="s">
        <v>176</v>
      </c>
      <c r="C26" s="229"/>
      <c r="D26" s="221"/>
      <c r="E26" s="222"/>
      <c r="F26" s="221"/>
      <c r="G26" s="3"/>
      <c r="H26" s="195"/>
      <c r="I26" s="196"/>
      <c r="J26" s="197"/>
    </row>
    <row r="27" spans="2:10" ht="12.75">
      <c r="B27" s="204" t="s">
        <v>177</v>
      </c>
      <c r="C27" s="217"/>
      <c r="D27" s="58"/>
      <c r="E27" s="3"/>
      <c r="F27" s="3"/>
      <c r="G27" s="3"/>
      <c r="H27" s="195"/>
      <c r="I27" s="223"/>
      <c r="J27" s="224"/>
    </row>
    <row r="28" spans="2:10" ht="12.75">
      <c r="B28" s="204" t="s">
        <v>178</v>
      </c>
      <c r="C28" s="230"/>
      <c r="D28" s="58"/>
      <c r="E28" s="3"/>
      <c r="F28" s="3"/>
      <c r="G28" s="3"/>
      <c r="H28" s="195"/>
      <c r="I28" s="223"/>
      <c r="J28" s="224"/>
    </row>
    <row r="29" spans="2:10" ht="12.75">
      <c r="B29" s="204" t="s">
        <v>179</v>
      </c>
      <c r="C29" s="217"/>
      <c r="D29" s="77"/>
      <c r="E29" s="50"/>
      <c r="F29" s="50"/>
      <c r="G29" s="50"/>
      <c r="H29" s="214"/>
      <c r="I29" s="196"/>
      <c r="J29" s="197"/>
    </row>
    <row r="30" spans="2:10" ht="12.75">
      <c r="B30" s="204" t="s">
        <v>180</v>
      </c>
      <c r="C30" s="218">
        <v>107060</v>
      </c>
      <c r="D30" s="50" t="s">
        <v>226</v>
      </c>
      <c r="E30" s="50"/>
      <c r="F30" s="50"/>
      <c r="G30" s="50"/>
      <c r="H30" s="214">
        <f>H32+H34+H36+H40+H42+H38</f>
        <v>975</v>
      </c>
      <c r="I30" s="226">
        <f>I32+I34+I36+I38+I40+I42</f>
        <v>434</v>
      </c>
      <c r="J30" s="227">
        <f>J32+J34+J36+J38+J40+J42</f>
        <v>1409</v>
      </c>
    </row>
    <row r="31" spans="2:10" ht="12.75">
      <c r="B31" s="204" t="s">
        <v>181</v>
      </c>
      <c r="C31" s="217"/>
      <c r="D31" s="3"/>
      <c r="E31" s="3"/>
      <c r="F31" s="3"/>
      <c r="G31" s="3"/>
      <c r="H31" s="195"/>
      <c r="I31" s="223"/>
      <c r="J31" s="224"/>
    </row>
    <row r="32" spans="2:10" ht="12.75">
      <c r="B32" s="204" t="s">
        <v>182</v>
      </c>
      <c r="C32" s="218"/>
      <c r="D32" s="59" t="s">
        <v>227</v>
      </c>
      <c r="E32" s="219"/>
      <c r="F32" s="3"/>
      <c r="G32" s="3"/>
      <c r="H32" s="195">
        <v>150</v>
      </c>
      <c r="I32" s="196">
        <v>-150</v>
      </c>
      <c r="J32" s="197">
        <v>0</v>
      </c>
    </row>
    <row r="33" spans="2:10" ht="12.75">
      <c r="B33" s="204" t="s">
        <v>183</v>
      </c>
      <c r="C33" s="229"/>
      <c r="D33" s="63"/>
      <c r="E33" s="20"/>
      <c r="F33" s="20"/>
      <c r="G33" s="20"/>
      <c r="H33" s="195" t="s">
        <v>228</v>
      </c>
      <c r="I33" s="196"/>
      <c r="J33" s="197"/>
    </row>
    <row r="34" spans="2:10" ht="12.75">
      <c r="B34" s="204" t="s">
        <v>184</v>
      </c>
      <c r="C34" s="218"/>
      <c r="D34" s="59" t="s">
        <v>229</v>
      </c>
      <c r="E34" s="219"/>
      <c r="F34" s="3"/>
      <c r="G34" s="3"/>
      <c r="H34" s="195">
        <v>45</v>
      </c>
      <c r="I34" s="196">
        <v>-45</v>
      </c>
      <c r="J34" s="197">
        <v>0</v>
      </c>
    </row>
    <row r="35" spans="2:10" ht="12.75">
      <c r="B35" s="204" t="s">
        <v>185</v>
      </c>
      <c r="C35" s="229"/>
      <c r="D35" s="63"/>
      <c r="E35" s="20"/>
      <c r="F35" s="20"/>
      <c r="G35" s="20"/>
      <c r="H35" s="195"/>
      <c r="I35" s="196"/>
      <c r="J35" s="197"/>
    </row>
    <row r="36" spans="2:10" ht="12.75">
      <c r="B36" s="204" t="s">
        <v>186</v>
      </c>
      <c r="C36" s="218"/>
      <c r="D36" s="59" t="s">
        <v>230</v>
      </c>
      <c r="E36" s="219"/>
      <c r="F36" s="3"/>
      <c r="G36" s="3"/>
      <c r="H36" s="195">
        <v>100</v>
      </c>
      <c r="I36" s="196">
        <v>68</v>
      </c>
      <c r="J36" s="197">
        <v>168</v>
      </c>
    </row>
    <row r="37" spans="2:10" ht="12.75">
      <c r="B37" s="204" t="s">
        <v>187</v>
      </c>
      <c r="C37" s="220"/>
      <c r="D37" s="231"/>
      <c r="E37" s="31"/>
      <c r="F37" s="31"/>
      <c r="G37" s="31"/>
      <c r="H37" s="195"/>
      <c r="I37" s="196"/>
      <c r="J37" s="197"/>
    </row>
    <row r="38" spans="2:10" ht="12.75">
      <c r="B38" s="204" t="s">
        <v>188</v>
      </c>
      <c r="C38" s="218"/>
      <c r="D38" s="59" t="s">
        <v>231</v>
      </c>
      <c r="E38" s="31"/>
      <c r="F38" s="232"/>
      <c r="G38" s="31"/>
      <c r="H38" s="195">
        <v>177</v>
      </c>
      <c r="I38" s="196">
        <v>-177</v>
      </c>
      <c r="J38" s="197">
        <v>0</v>
      </c>
    </row>
    <row r="39" spans="2:10" ht="12.75">
      <c r="B39" s="204" t="s">
        <v>189</v>
      </c>
      <c r="C39" s="218"/>
      <c r="D39" s="59"/>
      <c r="E39" s="31"/>
      <c r="F39" s="232"/>
      <c r="G39" s="31"/>
      <c r="H39" s="195"/>
      <c r="I39" s="196"/>
      <c r="J39" s="197"/>
    </row>
    <row r="40" spans="2:10" ht="12.75">
      <c r="B40" s="204" t="s">
        <v>191</v>
      </c>
      <c r="C40" s="218"/>
      <c r="D40" s="59" t="s">
        <v>232</v>
      </c>
      <c r="E40" s="219"/>
      <c r="F40" s="219"/>
      <c r="G40" s="3"/>
      <c r="H40" s="195">
        <v>413</v>
      </c>
      <c r="I40" s="196">
        <v>805</v>
      </c>
      <c r="J40" s="197">
        <v>1218</v>
      </c>
    </row>
    <row r="41" spans="2:10" ht="12.75">
      <c r="B41" s="204" t="s">
        <v>192</v>
      </c>
      <c r="C41" s="220"/>
      <c r="D41" s="233"/>
      <c r="E41" s="3"/>
      <c r="F41" s="3"/>
      <c r="G41" s="3"/>
      <c r="H41" s="195"/>
      <c r="I41" s="196"/>
      <c r="J41" s="197"/>
    </row>
    <row r="42" spans="2:10" ht="12.75">
      <c r="B42" s="204" t="s">
        <v>193</v>
      </c>
      <c r="C42" s="218"/>
      <c r="D42" s="59" t="s">
        <v>233</v>
      </c>
      <c r="E42" s="219"/>
      <c r="F42" s="3"/>
      <c r="G42" s="3"/>
      <c r="H42" s="195">
        <v>90</v>
      </c>
      <c r="I42" s="196">
        <v>-67</v>
      </c>
      <c r="J42" s="197">
        <v>23</v>
      </c>
    </row>
    <row r="43" spans="2:10" ht="12.75">
      <c r="B43" s="204" t="s">
        <v>194</v>
      </c>
      <c r="C43" s="234"/>
      <c r="D43" s="59"/>
      <c r="E43" s="219"/>
      <c r="F43" s="3"/>
      <c r="G43" s="3"/>
      <c r="H43" s="195"/>
      <c r="I43" s="196"/>
      <c r="J43" s="197"/>
    </row>
    <row r="44" spans="2:10" ht="12.75">
      <c r="B44" s="204" t="s">
        <v>195</v>
      </c>
      <c r="C44" s="218"/>
      <c r="D44" s="50"/>
      <c r="E44" s="50"/>
      <c r="F44" s="50"/>
      <c r="G44" s="50"/>
      <c r="H44" s="214"/>
      <c r="I44" s="226"/>
      <c r="J44" s="197"/>
    </row>
    <row r="45" spans="2:10" ht="12.75">
      <c r="B45" s="204" t="s">
        <v>196</v>
      </c>
      <c r="C45" s="217"/>
      <c r="D45" s="58"/>
      <c r="E45" s="3"/>
      <c r="F45" s="3"/>
      <c r="G45" s="3"/>
      <c r="H45" s="195"/>
      <c r="I45" s="223"/>
      <c r="J45" s="224"/>
    </row>
    <row r="46" spans="2:10" ht="12.75">
      <c r="B46" s="204" t="s">
        <v>197</v>
      </c>
      <c r="C46" s="218"/>
      <c r="D46" s="65"/>
      <c r="E46" s="60"/>
      <c r="F46" s="60"/>
      <c r="G46" s="60"/>
      <c r="H46" s="195"/>
      <c r="I46" s="223"/>
      <c r="J46" s="224"/>
    </row>
    <row r="47" spans="2:10" ht="12.75">
      <c r="B47" s="204" t="s">
        <v>198</v>
      </c>
      <c r="C47" s="217"/>
      <c r="D47" s="58"/>
      <c r="E47" s="3"/>
      <c r="F47" s="3"/>
      <c r="G47" s="3"/>
      <c r="H47" s="195"/>
      <c r="I47" s="223"/>
      <c r="J47" s="224"/>
    </row>
    <row r="48" spans="2:10" ht="12.75">
      <c r="B48" s="204" t="s">
        <v>199</v>
      </c>
      <c r="C48" s="217"/>
      <c r="D48" s="3"/>
      <c r="E48" s="3"/>
      <c r="F48" s="3"/>
      <c r="G48" s="3"/>
      <c r="H48" s="195"/>
      <c r="I48" s="196"/>
      <c r="J48" s="197"/>
    </row>
    <row r="49" spans="2:10" ht="13.5" thickBot="1">
      <c r="B49" s="204" t="s">
        <v>200</v>
      </c>
      <c r="C49" s="235"/>
      <c r="D49" s="46"/>
      <c r="E49" s="46"/>
      <c r="F49" s="46"/>
      <c r="G49" s="46"/>
      <c r="H49" s="236"/>
      <c r="I49" s="237"/>
      <c r="J49" s="238"/>
    </row>
    <row r="50" spans="2:10" ht="13.5" thickBot="1">
      <c r="B50" s="204" t="s">
        <v>201</v>
      </c>
      <c r="C50" s="79"/>
      <c r="D50" s="78"/>
      <c r="E50" s="2"/>
      <c r="F50" s="2"/>
      <c r="G50" s="2"/>
      <c r="H50" s="239"/>
      <c r="I50" s="240"/>
      <c r="J50" s="241"/>
    </row>
    <row r="51" spans="2:10" ht="16.5" thickBot="1" thickTop="1">
      <c r="B51" s="242" t="s">
        <v>202</v>
      </c>
      <c r="C51" s="243"/>
      <c r="D51" s="80" t="s">
        <v>234</v>
      </c>
      <c r="E51" s="80"/>
      <c r="F51" s="80"/>
      <c r="G51" s="80"/>
      <c r="H51" s="244">
        <f>H14+H30</f>
        <v>5817</v>
      </c>
      <c r="I51" s="245">
        <f>I14+I30</f>
        <v>-758</v>
      </c>
      <c r="J51" s="246">
        <f>J14+J30</f>
        <v>5059</v>
      </c>
    </row>
  </sheetData>
  <sheetProtection/>
  <mergeCells count="8">
    <mergeCell ref="B6:J6"/>
    <mergeCell ref="B7:J7"/>
    <mergeCell ref="B8:J8"/>
    <mergeCell ref="B2:J2"/>
    <mergeCell ref="B1:J1"/>
    <mergeCell ref="B3:J3"/>
    <mergeCell ref="B4:J4"/>
    <mergeCell ref="B5:J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D1:N54"/>
  <sheetViews>
    <sheetView view="pageBreakPreview" zoomScaleSheetLayoutView="100" zoomScalePageLayoutView="0" workbookViewId="0" topLeftCell="C1">
      <selection activeCell="D2" sqref="D2:L2"/>
    </sheetView>
  </sheetViews>
  <sheetFormatPr defaultColWidth="9.00390625" defaultRowHeight="12.75"/>
  <cols>
    <col min="4" max="4" width="7.125" style="0" customWidth="1"/>
    <col min="5" max="5" width="10.125" style="0" customWidth="1"/>
    <col min="6" max="6" width="11.375" style="0" customWidth="1"/>
    <col min="8" max="8" width="11.625" style="0" customWidth="1"/>
    <col min="9" max="9" width="14.75390625" style="0" customWidth="1"/>
    <col min="10" max="10" width="10.625" style="0" bestFit="1" customWidth="1"/>
    <col min="12" max="12" width="11.875" style="0" customWidth="1"/>
  </cols>
  <sheetData>
    <row r="1" spans="4:14" ht="12.75">
      <c r="D1" s="323" t="s">
        <v>237</v>
      </c>
      <c r="E1" s="323"/>
      <c r="F1" s="323"/>
      <c r="G1" s="323"/>
      <c r="H1" s="323"/>
      <c r="I1" s="323"/>
      <c r="J1" s="323"/>
      <c r="K1" s="323"/>
      <c r="L1" s="323"/>
      <c r="M1" s="110"/>
      <c r="N1" s="110"/>
    </row>
    <row r="2" spans="4:14" ht="12.75">
      <c r="D2" s="324" t="s">
        <v>242</v>
      </c>
      <c r="E2" s="323"/>
      <c r="F2" s="323"/>
      <c r="G2" s="323"/>
      <c r="H2" s="323"/>
      <c r="I2" s="323"/>
      <c r="J2" s="323"/>
      <c r="K2" s="323"/>
      <c r="L2" s="323"/>
      <c r="M2" s="110"/>
      <c r="N2" s="110"/>
    </row>
    <row r="3" spans="4:14" ht="12.75">
      <c r="D3" s="323"/>
      <c r="E3" s="323"/>
      <c r="F3" s="323"/>
      <c r="G3" s="323"/>
      <c r="H3" s="323"/>
      <c r="I3" s="323"/>
      <c r="J3" s="323"/>
      <c r="K3" s="323"/>
      <c r="L3" s="323"/>
      <c r="M3" s="110"/>
      <c r="N3" s="110"/>
    </row>
    <row r="4" spans="4:12" ht="12.75">
      <c r="D4" s="314" t="s">
        <v>128</v>
      </c>
      <c r="E4" s="323"/>
      <c r="F4" s="323"/>
      <c r="G4" s="323"/>
      <c r="H4" s="323"/>
      <c r="I4" s="323"/>
      <c r="J4" s="323"/>
      <c r="K4" s="323"/>
      <c r="L4" s="323"/>
    </row>
    <row r="5" spans="4:12" ht="12.75">
      <c r="D5" s="314"/>
      <c r="E5" s="323"/>
      <c r="F5" s="323"/>
      <c r="G5" s="323"/>
      <c r="H5" s="323"/>
      <c r="I5" s="323"/>
      <c r="J5" s="323"/>
      <c r="K5" s="323"/>
      <c r="L5" s="323"/>
    </row>
    <row r="6" spans="4:12" ht="12.75">
      <c r="D6" s="314" t="s">
        <v>109</v>
      </c>
      <c r="E6" s="323"/>
      <c r="F6" s="323"/>
      <c r="G6" s="323"/>
      <c r="H6" s="323"/>
      <c r="I6" s="323"/>
      <c r="J6" s="323"/>
      <c r="K6" s="323"/>
      <c r="L6" s="323"/>
    </row>
    <row r="7" spans="4:12" ht="12.75">
      <c r="D7" s="314"/>
      <c r="E7" s="323"/>
      <c r="F7" s="323"/>
      <c r="G7" s="323"/>
      <c r="H7" s="323"/>
      <c r="I7" s="323"/>
      <c r="J7" s="323"/>
      <c r="K7" s="323"/>
      <c r="L7" s="323"/>
    </row>
    <row r="8" spans="4:12" ht="12.75">
      <c r="D8" s="314" t="s">
        <v>125</v>
      </c>
      <c r="E8" s="323"/>
      <c r="F8" s="323"/>
      <c r="G8" s="323"/>
      <c r="H8" s="323"/>
      <c r="I8" s="323"/>
      <c r="J8" s="323"/>
      <c r="K8" s="323"/>
      <c r="L8" s="323"/>
    </row>
    <row r="9" spans="4:12" ht="12.75">
      <c r="D9" s="323"/>
      <c r="E9" s="323"/>
      <c r="F9" s="323"/>
      <c r="G9" s="323"/>
      <c r="H9" s="323"/>
      <c r="I9" s="323"/>
      <c r="J9" s="323"/>
      <c r="K9" s="323"/>
      <c r="L9" s="323"/>
    </row>
    <row r="10" spans="11:12" ht="13.5" thickBot="1">
      <c r="K10" s="39"/>
      <c r="L10" t="s">
        <v>207</v>
      </c>
    </row>
    <row r="11" spans="4:12" ht="13.5" thickBot="1">
      <c r="D11" s="199"/>
      <c r="E11" s="70" t="s">
        <v>23</v>
      </c>
      <c r="F11" s="52"/>
      <c r="G11" s="53" t="s">
        <v>24</v>
      </c>
      <c r="H11" s="54"/>
      <c r="I11" s="55"/>
      <c r="J11" s="19" t="s">
        <v>25</v>
      </c>
      <c r="K11" s="19" t="s">
        <v>26</v>
      </c>
      <c r="L11" s="19" t="s">
        <v>22</v>
      </c>
    </row>
    <row r="12" spans="4:12" ht="12.75">
      <c r="D12" s="200" t="s">
        <v>161</v>
      </c>
      <c r="E12" s="72" t="s">
        <v>32</v>
      </c>
      <c r="F12" s="71" t="s">
        <v>37</v>
      </c>
      <c r="G12" s="67" t="s">
        <v>1</v>
      </c>
      <c r="H12" s="67"/>
      <c r="I12" s="72"/>
      <c r="J12" s="247"/>
      <c r="K12" s="248"/>
      <c r="L12" s="249"/>
    </row>
    <row r="13" spans="4:12" ht="13.5" thickBot="1">
      <c r="D13" s="204" t="s">
        <v>162</v>
      </c>
      <c r="E13" s="205" t="s">
        <v>33</v>
      </c>
      <c r="F13" s="73"/>
      <c r="G13" s="46"/>
      <c r="H13" s="46"/>
      <c r="I13" s="74"/>
      <c r="J13" s="250" t="s">
        <v>28</v>
      </c>
      <c r="K13" s="251" t="s">
        <v>221</v>
      </c>
      <c r="L13" s="252" t="s">
        <v>36</v>
      </c>
    </row>
    <row r="14" spans="4:12" ht="12.75">
      <c r="D14" s="204" t="s">
        <v>163</v>
      </c>
      <c r="E14" s="253" t="s">
        <v>34</v>
      </c>
      <c r="F14" s="15" t="s">
        <v>35</v>
      </c>
      <c r="G14" s="15"/>
      <c r="H14" s="15"/>
      <c r="I14" s="15"/>
      <c r="J14" s="210"/>
      <c r="K14" s="211"/>
      <c r="L14" s="212"/>
    </row>
    <row r="15" spans="4:12" ht="12.75">
      <c r="D15" s="204" t="s">
        <v>164</v>
      </c>
      <c r="E15" s="213"/>
      <c r="F15" s="50"/>
      <c r="G15" s="50"/>
      <c r="H15" s="50"/>
      <c r="I15" s="50"/>
      <c r="J15" s="214"/>
      <c r="K15" s="226"/>
      <c r="L15" s="227"/>
    </row>
    <row r="16" spans="4:12" ht="12.75">
      <c r="D16" s="204" t="s">
        <v>165</v>
      </c>
      <c r="E16" s="254" t="s">
        <v>133</v>
      </c>
      <c r="F16" s="47" t="s">
        <v>100</v>
      </c>
      <c r="G16" s="50"/>
      <c r="H16" s="50"/>
      <c r="I16" s="50"/>
      <c r="J16" s="278">
        <f>J17+J26+J35</f>
        <v>646</v>
      </c>
      <c r="K16" s="226">
        <f>K17+K26+K35</f>
        <v>0</v>
      </c>
      <c r="L16" s="227">
        <f>L17+L26+L35</f>
        <v>646</v>
      </c>
    </row>
    <row r="17" spans="4:12" ht="12.75">
      <c r="D17" s="204" t="s">
        <v>166</v>
      </c>
      <c r="E17" s="76"/>
      <c r="F17" s="50" t="s">
        <v>99</v>
      </c>
      <c r="G17" s="50"/>
      <c r="H17" s="50"/>
      <c r="I17" s="50"/>
      <c r="J17" s="214">
        <f>SUM(J18:J22)</f>
        <v>331</v>
      </c>
      <c r="K17" s="226">
        <f>K18+K19+K20+K21+K22+K23+K24+K25</f>
        <v>0</v>
      </c>
      <c r="L17" s="227">
        <f>SUM(L18:L22)</f>
        <v>331</v>
      </c>
    </row>
    <row r="18" spans="4:12" ht="12.75">
      <c r="D18" s="204" t="s">
        <v>167</v>
      </c>
      <c r="E18" s="76"/>
      <c r="F18" s="3"/>
      <c r="G18" s="31" t="s">
        <v>102</v>
      </c>
      <c r="H18" s="31"/>
      <c r="I18" s="31" t="s">
        <v>111</v>
      </c>
      <c r="J18" s="255">
        <v>33</v>
      </c>
      <c r="K18" s="256">
        <v>0</v>
      </c>
      <c r="L18" s="257">
        <v>33</v>
      </c>
    </row>
    <row r="19" spans="4:12" ht="12.75">
      <c r="D19" s="204" t="s">
        <v>168</v>
      </c>
      <c r="E19" s="76"/>
      <c r="F19" s="3"/>
      <c r="G19" s="31" t="s">
        <v>103</v>
      </c>
      <c r="H19" s="31"/>
      <c r="I19" s="31" t="s">
        <v>112</v>
      </c>
      <c r="J19" s="255">
        <v>37</v>
      </c>
      <c r="K19" s="256">
        <v>0</v>
      </c>
      <c r="L19" s="257">
        <v>37</v>
      </c>
    </row>
    <row r="20" spans="4:12" ht="12.75">
      <c r="D20" s="204" t="s">
        <v>169</v>
      </c>
      <c r="E20" s="76"/>
      <c r="F20" s="3"/>
      <c r="G20" s="31" t="s">
        <v>38</v>
      </c>
      <c r="H20" s="50"/>
      <c r="I20" s="31" t="s">
        <v>113</v>
      </c>
      <c r="J20" s="255">
        <v>210</v>
      </c>
      <c r="K20" s="256">
        <v>0</v>
      </c>
      <c r="L20" s="257">
        <v>210</v>
      </c>
    </row>
    <row r="21" spans="4:12" ht="12.75">
      <c r="D21" s="204" t="s">
        <v>170</v>
      </c>
      <c r="E21" s="76"/>
      <c r="F21" s="50"/>
      <c r="G21" s="31" t="s">
        <v>104</v>
      </c>
      <c r="H21" s="50"/>
      <c r="I21" s="31" t="s">
        <v>114</v>
      </c>
      <c r="J21" s="162">
        <v>51</v>
      </c>
      <c r="K21" s="163">
        <v>0</v>
      </c>
      <c r="L21" s="164">
        <v>51</v>
      </c>
    </row>
    <row r="22" spans="4:12" ht="12.75">
      <c r="D22" s="204" t="s">
        <v>171</v>
      </c>
      <c r="E22" s="76"/>
      <c r="F22" s="3"/>
      <c r="G22" s="31"/>
      <c r="H22" s="3"/>
      <c r="I22" s="3"/>
      <c r="J22" s="255"/>
      <c r="K22" s="256"/>
      <c r="L22" s="257"/>
    </row>
    <row r="23" spans="4:12" ht="12.75">
      <c r="D23" s="204" t="s">
        <v>172</v>
      </c>
      <c r="E23" s="76"/>
      <c r="F23" s="50"/>
      <c r="G23" s="31"/>
      <c r="H23" s="31"/>
      <c r="I23" s="3"/>
      <c r="J23" s="255"/>
      <c r="K23" s="256"/>
      <c r="L23" s="257"/>
    </row>
    <row r="24" spans="4:12" ht="12.75">
      <c r="D24" s="204" t="s">
        <v>173</v>
      </c>
      <c r="E24" s="76"/>
      <c r="F24" s="42"/>
      <c r="G24" s="60"/>
      <c r="H24" s="60"/>
      <c r="I24" s="60"/>
      <c r="J24" s="166"/>
      <c r="K24" s="167"/>
      <c r="L24" s="168"/>
    </row>
    <row r="25" spans="4:12" ht="12.75">
      <c r="D25" s="204" t="s">
        <v>174</v>
      </c>
      <c r="E25" s="76"/>
      <c r="F25" s="3"/>
      <c r="G25" s="31"/>
      <c r="H25" s="31"/>
      <c r="I25" s="3"/>
      <c r="J25" s="255"/>
      <c r="K25" s="256"/>
      <c r="L25" s="257"/>
    </row>
    <row r="26" spans="4:12" ht="12.75">
      <c r="D26" s="204" t="s">
        <v>175</v>
      </c>
      <c r="E26" s="76"/>
      <c r="F26" s="50" t="s">
        <v>39</v>
      </c>
      <c r="G26" s="50"/>
      <c r="H26" s="50"/>
      <c r="I26" s="50"/>
      <c r="J26" s="214">
        <f>SUM(J27:J31)</f>
        <v>267</v>
      </c>
      <c r="K26" s="226">
        <f>K27+K28+K29+K30</f>
        <v>0</v>
      </c>
      <c r="L26" s="227">
        <f>SUM(L27:L31)</f>
        <v>267</v>
      </c>
    </row>
    <row r="27" spans="4:12" ht="12.75">
      <c r="D27" s="204" t="s">
        <v>176</v>
      </c>
      <c r="E27" s="76"/>
      <c r="F27" s="3"/>
      <c r="G27" s="31"/>
      <c r="H27" s="31"/>
      <c r="I27" s="3"/>
      <c r="J27" s="255"/>
      <c r="K27" s="256"/>
      <c r="L27" s="257"/>
    </row>
    <row r="28" spans="4:12" ht="12.75">
      <c r="D28" s="204" t="s">
        <v>177</v>
      </c>
      <c r="E28" s="76"/>
      <c r="F28" s="3"/>
      <c r="G28" s="31" t="s">
        <v>42</v>
      </c>
      <c r="H28" s="31"/>
      <c r="I28" s="31" t="s">
        <v>118</v>
      </c>
      <c r="J28" s="255">
        <v>74</v>
      </c>
      <c r="K28" s="256">
        <v>0</v>
      </c>
      <c r="L28" s="257">
        <v>74</v>
      </c>
    </row>
    <row r="29" spans="4:12" ht="12.75">
      <c r="D29" s="204" t="s">
        <v>178</v>
      </c>
      <c r="E29" s="76"/>
      <c r="F29" s="81"/>
      <c r="G29" s="82" t="s">
        <v>40</v>
      </c>
      <c r="H29" s="82"/>
      <c r="I29" s="69" t="s">
        <v>119</v>
      </c>
      <c r="J29" s="258">
        <v>96</v>
      </c>
      <c r="K29" s="259">
        <v>0</v>
      </c>
      <c r="L29" s="260">
        <v>96</v>
      </c>
    </row>
    <row r="30" spans="4:12" ht="12.75">
      <c r="D30" s="204" t="s">
        <v>179</v>
      </c>
      <c r="E30" s="76"/>
      <c r="F30" s="58"/>
      <c r="G30" s="31" t="s">
        <v>43</v>
      </c>
      <c r="H30" s="31"/>
      <c r="I30" s="31"/>
      <c r="J30" s="255">
        <v>23</v>
      </c>
      <c r="K30" s="256">
        <v>0</v>
      </c>
      <c r="L30" s="257">
        <v>23</v>
      </c>
    </row>
    <row r="31" spans="4:12" ht="12.75">
      <c r="D31" s="204" t="s">
        <v>180</v>
      </c>
      <c r="E31" s="76"/>
      <c r="F31" s="77"/>
      <c r="G31" s="31" t="s">
        <v>121</v>
      </c>
      <c r="H31" s="3"/>
      <c r="I31" s="31" t="s">
        <v>120</v>
      </c>
      <c r="J31" s="255">
        <v>74</v>
      </c>
      <c r="K31" s="226">
        <v>0</v>
      </c>
      <c r="L31" s="257">
        <v>74</v>
      </c>
    </row>
    <row r="32" spans="4:12" ht="12.75">
      <c r="D32" s="204" t="s">
        <v>181</v>
      </c>
      <c r="E32" s="76"/>
      <c r="F32" s="65"/>
      <c r="G32" s="60"/>
      <c r="H32" s="60"/>
      <c r="I32" s="3"/>
      <c r="J32" s="261"/>
      <c r="K32" s="262"/>
      <c r="L32" s="263"/>
    </row>
    <row r="33" spans="4:12" ht="12.75">
      <c r="D33" s="204" t="s">
        <v>182</v>
      </c>
      <c r="E33" s="76"/>
      <c r="F33" s="77"/>
      <c r="G33" s="31"/>
      <c r="H33" s="50"/>
      <c r="I33" s="50"/>
      <c r="J33" s="162"/>
      <c r="K33" s="163"/>
      <c r="L33" s="164"/>
    </row>
    <row r="34" spans="4:12" ht="12.75">
      <c r="D34" s="204" t="s">
        <v>183</v>
      </c>
      <c r="E34" s="75"/>
      <c r="F34" s="58"/>
      <c r="G34" s="3"/>
      <c r="H34" s="3"/>
      <c r="I34" s="3"/>
      <c r="J34" s="255"/>
      <c r="K34" s="256"/>
      <c r="L34" s="257"/>
    </row>
    <row r="35" spans="4:12" ht="12.75">
      <c r="D35" s="204" t="s">
        <v>184</v>
      </c>
      <c r="E35" s="264"/>
      <c r="F35" s="60" t="s">
        <v>115</v>
      </c>
      <c r="G35" s="60"/>
      <c r="H35" s="60"/>
      <c r="I35" s="60"/>
      <c r="J35" s="166">
        <f>SUM(J36:J39)</f>
        <v>48</v>
      </c>
      <c r="K35" s="167">
        <f>K36</f>
        <v>0</v>
      </c>
      <c r="L35" s="168">
        <f>SUM(L36)</f>
        <v>48</v>
      </c>
    </row>
    <row r="36" spans="4:12" ht="12.75">
      <c r="D36" s="204" t="s">
        <v>185</v>
      </c>
      <c r="E36" s="76"/>
      <c r="F36" s="3"/>
      <c r="G36" s="31" t="s">
        <v>116</v>
      </c>
      <c r="H36" s="31"/>
      <c r="I36" s="31" t="s">
        <v>117</v>
      </c>
      <c r="J36" s="255">
        <v>48</v>
      </c>
      <c r="K36" s="256">
        <v>0</v>
      </c>
      <c r="L36" s="257">
        <v>48</v>
      </c>
    </row>
    <row r="37" spans="4:12" ht="12.75">
      <c r="D37" s="204" t="s">
        <v>186</v>
      </c>
      <c r="E37" s="76"/>
      <c r="F37" s="58"/>
      <c r="G37" s="31"/>
      <c r="H37" s="31"/>
      <c r="I37" s="3"/>
      <c r="J37" s="255"/>
      <c r="K37" s="256"/>
      <c r="L37" s="257"/>
    </row>
    <row r="38" spans="4:12" ht="12.75">
      <c r="D38" s="204" t="s">
        <v>187</v>
      </c>
      <c r="E38" s="230"/>
      <c r="F38" s="58"/>
      <c r="G38" s="31"/>
      <c r="H38" s="31"/>
      <c r="I38" s="3"/>
      <c r="J38" s="255"/>
      <c r="K38" s="256"/>
      <c r="L38" s="257"/>
    </row>
    <row r="39" spans="4:12" ht="12.75">
      <c r="D39" s="204" t="s">
        <v>188</v>
      </c>
      <c r="E39" s="76"/>
      <c r="F39" s="65" t="s">
        <v>236</v>
      </c>
      <c r="G39" s="42"/>
      <c r="H39" s="42"/>
      <c r="I39" s="60"/>
      <c r="J39" s="166"/>
      <c r="K39" s="167">
        <v>55</v>
      </c>
      <c r="L39" s="168">
        <v>55</v>
      </c>
    </row>
    <row r="40" spans="4:12" ht="12.75">
      <c r="D40" s="204" t="s">
        <v>189</v>
      </c>
      <c r="E40" s="230"/>
      <c r="F40" s="58"/>
      <c r="G40" s="31"/>
      <c r="H40" s="31"/>
      <c r="I40" s="3"/>
      <c r="J40" s="255"/>
      <c r="K40" s="256"/>
      <c r="L40" s="257"/>
    </row>
    <row r="41" spans="4:12" ht="12.75">
      <c r="D41" s="204" t="s">
        <v>191</v>
      </c>
      <c r="E41" s="265" t="s">
        <v>141</v>
      </c>
      <c r="F41" s="77" t="s">
        <v>41</v>
      </c>
      <c r="G41" s="31"/>
      <c r="H41" s="31"/>
      <c r="I41" s="31"/>
      <c r="J41" s="166">
        <f>SUM(J42:J48)</f>
        <v>200</v>
      </c>
      <c r="K41" s="167">
        <v>0</v>
      </c>
      <c r="L41" s="168">
        <f>SUM(L42:L48)</f>
        <v>200</v>
      </c>
    </row>
    <row r="42" spans="4:12" ht="12.75">
      <c r="D42" s="204" t="s">
        <v>192</v>
      </c>
      <c r="E42" s="218"/>
      <c r="F42" s="59"/>
      <c r="G42" s="31"/>
      <c r="H42" s="31"/>
      <c r="I42" s="31"/>
      <c r="J42" s="255"/>
      <c r="K42" s="256"/>
      <c r="L42" s="257"/>
    </row>
    <row r="43" spans="4:12" ht="12.75">
      <c r="D43" s="204" t="s">
        <v>193</v>
      </c>
      <c r="E43" s="220"/>
      <c r="F43" s="116"/>
      <c r="G43" s="69" t="s">
        <v>152</v>
      </c>
      <c r="H43" s="69"/>
      <c r="I43" s="69"/>
      <c r="J43" s="255">
        <v>10</v>
      </c>
      <c r="K43" s="256">
        <v>0</v>
      </c>
      <c r="L43" s="257">
        <v>10</v>
      </c>
    </row>
    <row r="44" spans="4:12" ht="12.75">
      <c r="D44" s="204" t="s">
        <v>194</v>
      </c>
      <c r="E44" s="220"/>
      <c r="F44" s="116"/>
      <c r="G44" s="69" t="s">
        <v>153</v>
      </c>
      <c r="H44" s="69"/>
      <c r="I44" s="69"/>
      <c r="J44" s="255">
        <v>20</v>
      </c>
      <c r="K44" s="256">
        <v>0</v>
      </c>
      <c r="L44" s="257">
        <v>20</v>
      </c>
    </row>
    <row r="45" spans="4:12" ht="12.75">
      <c r="D45" s="204" t="s">
        <v>195</v>
      </c>
      <c r="E45" s="220"/>
      <c r="F45" s="116"/>
      <c r="G45" s="69" t="s">
        <v>154</v>
      </c>
      <c r="H45" s="69"/>
      <c r="I45" s="69"/>
      <c r="J45" s="255">
        <v>20</v>
      </c>
      <c r="K45" s="256">
        <v>0</v>
      </c>
      <c r="L45" s="257">
        <v>20</v>
      </c>
    </row>
    <row r="46" spans="4:12" ht="12.75">
      <c r="D46" s="204" t="s">
        <v>196</v>
      </c>
      <c r="E46" s="220"/>
      <c r="F46" s="116"/>
      <c r="G46" s="69" t="s">
        <v>155</v>
      </c>
      <c r="H46" s="69"/>
      <c r="I46" s="69"/>
      <c r="J46" s="255">
        <v>60</v>
      </c>
      <c r="K46" s="256">
        <v>0</v>
      </c>
      <c r="L46" s="257">
        <v>60</v>
      </c>
    </row>
    <row r="47" spans="4:12" ht="12.75">
      <c r="D47" s="204" t="s">
        <v>197</v>
      </c>
      <c r="E47" s="220"/>
      <c r="F47" s="116"/>
      <c r="G47" s="69" t="s">
        <v>156</v>
      </c>
      <c r="H47" s="69"/>
      <c r="I47" s="69"/>
      <c r="J47" s="255">
        <v>30</v>
      </c>
      <c r="K47" s="256">
        <v>0</v>
      </c>
      <c r="L47" s="257">
        <v>30</v>
      </c>
    </row>
    <row r="48" spans="4:12" ht="13.5" thickBot="1">
      <c r="D48" s="204" t="s">
        <v>198</v>
      </c>
      <c r="E48" s="220"/>
      <c r="F48" s="63"/>
      <c r="G48" s="20" t="s">
        <v>157</v>
      </c>
      <c r="H48" s="20"/>
      <c r="I48" s="20"/>
      <c r="J48" s="266">
        <v>60</v>
      </c>
      <c r="K48" s="267">
        <v>0</v>
      </c>
      <c r="L48" s="268">
        <v>60</v>
      </c>
    </row>
    <row r="49" spans="4:12" ht="13.5" thickBot="1">
      <c r="D49" s="204" t="s">
        <v>199</v>
      </c>
      <c r="E49" s="269"/>
      <c r="F49" s="83" t="s">
        <v>29</v>
      </c>
      <c r="G49" s="84"/>
      <c r="H49" s="84"/>
      <c r="I49" s="43"/>
      <c r="J49" s="279">
        <f>J16+J41</f>
        <v>846</v>
      </c>
      <c r="K49" s="279">
        <f>K16+K39+K41</f>
        <v>55</v>
      </c>
      <c r="L49" s="280">
        <f>L16+L39+L41</f>
        <v>901</v>
      </c>
    </row>
    <row r="50" spans="4:12" ht="12.75">
      <c r="D50" s="204" t="s">
        <v>200</v>
      </c>
      <c r="E50" s="220"/>
      <c r="F50" s="85"/>
      <c r="G50" s="7"/>
      <c r="H50" s="7"/>
      <c r="I50" s="7"/>
      <c r="J50" s="270"/>
      <c r="K50" s="271"/>
      <c r="L50" s="281"/>
    </row>
    <row r="51" spans="4:12" ht="12.75">
      <c r="D51" s="204" t="s">
        <v>201</v>
      </c>
      <c r="E51" s="217"/>
      <c r="F51" s="3"/>
      <c r="G51" s="3"/>
      <c r="H51" s="3"/>
      <c r="I51" s="3"/>
      <c r="J51" s="255"/>
      <c r="K51" s="256"/>
      <c r="L51" s="257"/>
    </row>
    <row r="52" spans="4:12" ht="15.75" thickBot="1">
      <c r="D52" s="204" t="s">
        <v>202</v>
      </c>
      <c r="E52" s="235"/>
      <c r="F52" s="46"/>
      <c r="G52" s="46"/>
      <c r="H52" s="46"/>
      <c r="I52" s="46"/>
      <c r="J52" s="282"/>
      <c r="K52" s="283"/>
      <c r="L52" s="284"/>
    </row>
    <row r="53" spans="4:12" ht="13.5" thickBot="1">
      <c r="D53" s="204" t="s">
        <v>203</v>
      </c>
      <c r="E53" s="79"/>
      <c r="F53" s="78"/>
      <c r="G53" s="2"/>
      <c r="H53" s="2"/>
      <c r="I53" s="2"/>
      <c r="J53" s="273"/>
      <c r="K53" s="274"/>
      <c r="L53" s="275"/>
    </row>
    <row r="54" spans="4:12" ht="16.5" thickBot="1" thickTop="1">
      <c r="D54" s="242" t="s">
        <v>204</v>
      </c>
      <c r="E54" s="243"/>
      <c r="F54" s="80" t="s">
        <v>30</v>
      </c>
      <c r="G54" s="80"/>
      <c r="H54" s="80"/>
      <c r="I54" s="80"/>
      <c r="J54" s="272">
        <f>J49</f>
        <v>846</v>
      </c>
      <c r="K54" s="276">
        <f>K49</f>
        <v>55</v>
      </c>
      <c r="L54" s="277">
        <f>L49</f>
        <v>901</v>
      </c>
    </row>
  </sheetData>
  <sheetProtection/>
  <mergeCells count="9">
    <mergeCell ref="D6:L6"/>
    <mergeCell ref="D7:L7"/>
    <mergeCell ref="D8:L8"/>
    <mergeCell ref="D9:L9"/>
    <mergeCell ref="D1:L1"/>
    <mergeCell ref="D2:L2"/>
    <mergeCell ref="D4:L4"/>
    <mergeCell ref="D5:L5"/>
    <mergeCell ref="D3:L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O36"/>
  <sheetViews>
    <sheetView tabSelected="1" view="pageBreakPreview" zoomScaleSheetLayoutView="100" zoomScalePageLayoutView="0" workbookViewId="0" topLeftCell="A1">
      <selection activeCell="J24" sqref="J24"/>
    </sheetView>
  </sheetViews>
  <sheetFormatPr defaultColWidth="9.00390625" defaultRowHeight="12.75"/>
  <cols>
    <col min="13" max="13" width="10.25390625" style="0" customWidth="1"/>
  </cols>
  <sheetData>
    <row r="1" spans="2:15" ht="12.75">
      <c r="B1" s="323" t="s">
        <v>238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2:15" ht="12.75">
      <c r="B2" s="324" t="s">
        <v>243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2:15" ht="12.75"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2:15" ht="12.75">
      <c r="B4" s="309" t="s">
        <v>128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5" spans="2:15" ht="12.75">
      <c r="B5" s="309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</row>
    <row r="6" spans="2:15" ht="12.75">
      <c r="B6" s="309" t="s">
        <v>93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</row>
    <row r="7" spans="2:15" ht="12.75">
      <c r="B7" s="309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</row>
    <row r="8" spans="2:15" ht="12.75">
      <c r="B8" s="309" t="s">
        <v>125</v>
      </c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</row>
    <row r="9" spans="2:15" ht="12.75">
      <c r="B9" s="309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</row>
    <row r="10" ht="13.5" thickBot="1">
      <c r="O10" t="s">
        <v>207</v>
      </c>
    </row>
    <row r="11" spans="2:15" ht="13.5" thickBot="1">
      <c r="B11" s="96" t="s">
        <v>27</v>
      </c>
      <c r="C11" s="95" t="s">
        <v>94</v>
      </c>
      <c r="D11" s="67"/>
      <c r="E11" s="67"/>
      <c r="F11" s="311" t="s">
        <v>95</v>
      </c>
      <c r="G11" s="331"/>
      <c r="H11" s="311" t="s">
        <v>96</v>
      </c>
      <c r="I11" s="331"/>
      <c r="J11" s="311" t="s">
        <v>158</v>
      </c>
      <c r="K11" s="331"/>
      <c r="L11" s="311" t="s">
        <v>159</v>
      </c>
      <c r="M11" s="331"/>
      <c r="N11" s="311" t="s">
        <v>97</v>
      </c>
      <c r="O11" s="331"/>
    </row>
    <row r="12" spans="2:15" ht="13.5" thickBot="1">
      <c r="B12" s="48"/>
      <c r="C12" s="97"/>
      <c r="D12" s="46"/>
      <c r="E12" s="46"/>
      <c r="F12" s="285" t="s">
        <v>22</v>
      </c>
      <c r="G12" s="288" t="s">
        <v>206</v>
      </c>
      <c r="H12" s="285" t="s">
        <v>22</v>
      </c>
      <c r="I12" s="288" t="s">
        <v>206</v>
      </c>
      <c r="J12" s="285" t="s">
        <v>22</v>
      </c>
      <c r="K12" s="288" t="s">
        <v>206</v>
      </c>
      <c r="L12" s="285" t="s">
        <v>22</v>
      </c>
      <c r="M12" s="288" t="s">
        <v>206</v>
      </c>
      <c r="N12" s="285" t="s">
        <v>22</v>
      </c>
      <c r="O12" s="68" t="s">
        <v>206</v>
      </c>
    </row>
    <row r="13" spans="2:15" ht="13.5" thickBot="1">
      <c r="B13" s="98" t="s">
        <v>34</v>
      </c>
      <c r="C13" s="99" t="s">
        <v>35</v>
      </c>
      <c r="D13" s="10"/>
      <c r="E13" s="10"/>
      <c r="F13" s="289"/>
      <c r="G13" s="290"/>
      <c r="H13" s="289"/>
      <c r="I13" s="290"/>
      <c r="J13" s="289"/>
      <c r="K13" s="290"/>
      <c r="L13" s="289"/>
      <c r="M13" s="290"/>
      <c r="N13" s="289"/>
      <c r="O13" s="290"/>
    </row>
    <row r="14" spans="2:15" ht="13.5" thickBot="1">
      <c r="B14" s="117" t="s">
        <v>133</v>
      </c>
      <c r="C14" s="100" t="s">
        <v>98</v>
      </c>
      <c r="D14" s="101"/>
      <c r="E14" s="111"/>
      <c r="F14" s="291">
        <f aca="true" t="shared" si="0" ref="F14:M14">F15+F16</f>
        <v>0</v>
      </c>
      <c r="G14" s="291">
        <f t="shared" si="0"/>
        <v>0</v>
      </c>
      <c r="H14" s="291">
        <f t="shared" si="0"/>
        <v>0</v>
      </c>
      <c r="I14" s="291">
        <f t="shared" si="0"/>
        <v>0</v>
      </c>
      <c r="J14" s="291">
        <f t="shared" si="0"/>
        <v>3500</v>
      </c>
      <c r="K14" s="291">
        <f t="shared" si="0"/>
        <v>308</v>
      </c>
      <c r="L14" s="291">
        <f t="shared" si="0"/>
        <v>0</v>
      </c>
      <c r="M14" s="291">
        <f t="shared" si="0"/>
        <v>0</v>
      </c>
      <c r="N14" s="291">
        <f>F14+H14+J14+L14</f>
        <v>3500</v>
      </c>
      <c r="O14" s="292">
        <f>G14+I14+K14+M14</f>
        <v>308</v>
      </c>
    </row>
    <row r="15" spans="2:15" ht="12.75">
      <c r="B15" s="102"/>
      <c r="C15" s="1" t="s">
        <v>130</v>
      </c>
      <c r="D15" s="7"/>
      <c r="E15" s="7"/>
      <c r="F15" s="293"/>
      <c r="G15" s="287"/>
      <c r="H15" s="293"/>
      <c r="I15" s="287"/>
      <c r="J15" s="293">
        <v>3500</v>
      </c>
      <c r="K15" s="287">
        <v>308</v>
      </c>
      <c r="L15" s="293"/>
      <c r="M15" s="287"/>
      <c r="N15" s="293"/>
      <c r="O15" s="287"/>
    </row>
    <row r="16" spans="2:15" ht="12.75">
      <c r="B16" s="102"/>
      <c r="C16" s="58"/>
      <c r="D16" s="3"/>
      <c r="E16" s="3"/>
      <c r="F16" s="255"/>
      <c r="G16" s="257"/>
      <c r="H16" s="255"/>
      <c r="I16" s="257"/>
      <c r="J16" s="255"/>
      <c r="K16" s="257"/>
      <c r="L16" s="255"/>
      <c r="M16" s="257"/>
      <c r="N16" s="255"/>
      <c r="O16" s="257"/>
    </row>
    <row r="17" spans="2:15" ht="13.5" thickBot="1">
      <c r="B17" s="102"/>
      <c r="C17" s="63"/>
      <c r="D17" s="20"/>
      <c r="E17" s="20"/>
      <c r="F17" s="294"/>
      <c r="G17" s="286"/>
      <c r="H17" s="294"/>
      <c r="I17" s="286"/>
      <c r="J17" s="294"/>
      <c r="K17" s="286"/>
      <c r="L17" s="294"/>
      <c r="M17" s="286"/>
      <c r="N17" s="294"/>
      <c r="O17" s="286"/>
    </row>
    <row r="18" spans="2:15" ht="13.5" thickBot="1">
      <c r="B18" s="118" t="s">
        <v>136</v>
      </c>
      <c r="C18" s="111" t="s">
        <v>126</v>
      </c>
      <c r="D18" s="101"/>
      <c r="E18" s="295"/>
      <c r="F18" s="291">
        <f aca="true" t="shared" si="1" ref="F18:M18">SUM(F19:F24)</f>
        <v>0</v>
      </c>
      <c r="G18" s="296">
        <f t="shared" si="1"/>
        <v>3317</v>
      </c>
      <c r="H18" s="291">
        <f t="shared" si="1"/>
        <v>0</v>
      </c>
      <c r="I18" s="296">
        <f t="shared" si="1"/>
        <v>254</v>
      </c>
      <c r="J18" s="291">
        <f t="shared" si="1"/>
        <v>0</v>
      </c>
      <c r="K18" s="296">
        <f t="shared" si="1"/>
        <v>0</v>
      </c>
      <c r="L18" s="291">
        <f t="shared" si="1"/>
        <v>0</v>
      </c>
      <c r="M18" s="296">
        <f t="shared" si="1"/>
        <v>0</v>
      </c>
      <c r="N18" s="291">
        <f>F18+H18+J18+L18</f>
        <v>0</v>
      </c>
      <c r="O18" s="292">
        <f>G18+I18+K18+M18</f>
        <v>3571</v>
      </c>
    </row>
    <row r="19" spans="2:15" ht="12.75">
      <c r="B19" s="104"/>
      <c r="C19" s="1"/>
      <c r="D19" s="7"/>
      <c r="E19" s="7"/>
      <c r="F19" s="293">
        <v>0</v>
      </c>
      <c r="G19" s="287">
        <v>3317</v>
      </c>
      <c r="H19" s="293">
        <v>0</v>
      </c>
      <c r="I19" s="287">
        <v>254</v>
      </c>
      <c r="J19" s="293"/>
      <c r="K19" s="287"/>
      <c r="L19" s="293"/>
      <c r="M19" s="287"/>
      <c r="N19" s="293"/>
      <c r="O19" s="287"/>
    </row>
    <row r="20" spans="2:15" ht="12.75">
      <c r="B20" s="104"/>
      <c r="C20" s="64"/>
      <c r="D20" s="105"/>
      <c r="E20" s="51"/>
      <c r="F20" s="255"/>
      <c r="G20" s="257"/>
      <c r="H20" s="255"/>
      <c r="I20" s="257"/>
      <c r="J20" s="255"/>
      <c r="K20" s="257"/>
      <c r="L20" s="255"/>
      <c r="M20" s="257"/>
      <c r="N20" s="255"/>
      <c r="O20" s="257"/>
    </row>
    <row r="21" spans="2:15" ht="12.75">
      <c r="B21" s="104"/>
      <c r="C21" s="58"/>
      <c r="D21" s="3"/>
      <c r="E21" s="3"/>
      <c r="F21" s="255"/>
      <c r="G21" s="257"/>
      <c r="H21" s="255"/>
      <c r="I21" s="257"/>
      <c r="J21" s="255"/>
      <c r="K21" s="257"/>
      <c r="L21" s="255"/>
      <c r="M21" s="257"/>
      <c r="N21" s="255"/>
      <c r="O21" s="257"/>
    </row>
    <row r="22" spans="2:15" ht="12.75">
      <c r="B22" s="104"/>
      <c r="C22" s="58"/>
      <c r="D22" s="3"/>
      <c r="E22" s="3"/>
      <c r="F22" s="255"/>
      <c r="G22" s="257"/>
      <c r="H22" s="255"/>
      <c r="I22" s="257"/>
      <c r="J22" s="255"/>
      <c r="K22" s="257"/>
      <c r="L22" s="255"/>
      <c r="M22" s="257"/>
      <c r="N22" s="255"/>
      <c r="O22" s="257"/>
    </row>
    <row r="23" spans="2:15" ht="12.75">
      <c r="B23" s="104"/>
      <c r="C23" s="58"/>
      <c r="D23" s="3"/>
      <c r="E23" s="3"/>
      <c r="F23" s="255"/>
      <c r="G23" s="257"/>
      <c r="H23" s="255"/>
      <c r="I23" s="257"/>
      <c r="J23" s="255"/>
      <c r="K23" s="257"/>
      <c r="L23" s="255"/>
      <c r="M23" s="257"/>
      <c r="N23" s="255"/>
      <c r="O23" s="257"/>
    </row>
    <row r="24" spans="2:15" ht="12.75">
      <c r="B24" s="104"/>
      <c r="C24" s="58"/>
      <c r="D24" s="3"/>
      <c r="E24" s="3"/>
      <c r="F24" s="255"/>
      <c r="G24" s="257"/>
      <c r="H24" s="255"/>
      <c r="I24" s="257"/>
      <c r="J24" s="255"/>
      <c r="K24" s="257"/>
      <c r="L24" s="255"/>
      <c r="M24" s="257"/>
      <c r="N24" s="255"/>
      <c r="O24" s="257"/>
    </row>
    <row r="25" spans="2:15" ht="13.5" thickBot="1">
      <c r="B25" s="104"/>
      <c r="C25" s="63"/>
      <c r="D25" s="20"/>
      <c r="E25" s="20"/>
      <c r="F25" s="294"/>
      <c r="G25" s="286"/>
      <c r="H25" s="294"/>
      <c r="I25" s="286"/>
      <c r="J25" s="294"/>
      <c r="K25" s="286"/>
      <c r="L25" s="294"/>
      <c r="M25" s="286"/>
      <c r="N25" s="294"/>
      <c r="O25" s="286"/>
    </row>
    <row r="26" spans="2:15" ht="13.5" thickBot="1">
      <c r="B26" s="118" t="s">
        <v>138</v>
      </c>
      <c r="C26" s="109" t="s">
        <v>105</v>
      </c>
      <c r="D26" s="54"/>
      <c r="E26" s="54"/>
      <c r="F26" s="183">
        <f>SUM(F27:F29)</f>
        <v>0</v>
      </c>
      <c r="G26" s="175">
        <f aca="true" t="shared" si="2" ref="G26:M26">SUM(G27:G29)</f>
        <v>0</v>
      </c>
      <c r="H26" s="183">
        <f t="shared" si="2"/>
        <v>0</v>
      </c>
      <c r="I26" s="175">
        <f t="shared" si="2"/>
        <v>0</v>
      </c>
      <c r="J26" s="183">
        <f t="shared" si="2"/>
        <v>0</v>
      </c>
      <c r="K26" s="175">
        <f t="shared" si="2"/>
        <v>0</v>
      </c>
      <c r="L26" s="183">
        <f t="shared" si="2"/>
        <v>0</v>
      </c>
      <c r="M26" s="175">
        <f t="shared" si="2"/>
        <v>0</v>
      </c>
      <c r="N26" s="183">
        <f>F26+H26+J26+L26</f>
        <v>0</v>
      </c>
      <c r="O26" s="292">
        <f>G26+I26+K26+M26</f>
        <v>0</v>
      </c>
    </row>
    <row r="27" spans="2:15" ht="12.75">
      <c r="B27" s="106"/>
      <c r="C27" s="1"/>
      <c r="D27" s="7"/>
      <c r="E27" s="7"/>
      <c r="F27" s="293"/>
      <c r="G27" s="287"/>
      <c r="H27" s="293"/>
      <c r="I27" s="287"/>
      <c r="J27" s="293"/>
      <c r="K27" s="287"/>
      <c r="L27" s="293"/>
      <c r="M27" s="287"/>
      <c r="N27" s="293"/>
      <c r="O27" s="287"/>
    </row>
    <row r="28" spans="2:15" ht="12.75">
      <c r="B28" s="107"/>
      <c r="C28" s="63"/>
      <c r="D28" s="20"/>
      <c r="E28" s="20"/>
      <c r="F28" s="294"/>
      <c r="G28" s="297"/>
      <c r="H28" s="294"/>
      <c r="I28" s="297"/>
      <c r="J28" s="298"/>
      <c r="K28" s="297"/>
      <c r="L28" s="298"/>
      <c r="M28" s="297"/>
      <c r="N28" s="298"/>
      <c r="O28" s="297"/>
    </row>
    <row r="29" spans="2:15" ht="13.5" thickBot="1">
      <c r="B29" s="107"/>
      <c r="C29" s="62"/>
      <c r="D29" s="2"/>
      <c r="E29" s="2"/>
      <c r="F29" s="299"/>
      <c r="G29" s="300"/>
      <c r="H29" s="301"/>
      <c r="I29" s="300"/>
      <c r="J29" s="301"/>
      <c r="K29" s="300"/>
      <c r="L29" s="301"/>
      <c r="M29" s="300"/>
      <c r="N29" s="301"/>
      <c r="O29" s="300"/>
    </row>
    <row r="30" spans="2:15" ht="13.5" thickBot="1">
      <c r="B30" s="118" t="s">
        <v>140</v>
      </c>
      <c r="C30" s="94" t="s">
        <v>122</v>
      </c>
      <c r="D30" s="41"/>
      <c r="E30" s="41"/>
      <c r="F30" s="291">
        <f aca="true" t="shared" si="3" ref="F30:M30">SUM(F31:F33)</f>
        <v>0</v>
      </c>
      <c r="G30" s="296">
        <f t="shared" si="3"/>
        <v>0</v>
      </c>
      <c r="H30" s="291">
        <f t="shared" si="3"/>
        <v>100</v>
      </c>
      <c r="I30" s="296">
        <f t="shared" si="3"/>
        <v>0</v>
      </c>
      <c r="J30" s="291">
        <f t="shared" si="3"/>
        <v>0</v>
      </c>
      <c r="K30" s="296">
        <f t="shared" si="3"/>
        <v>0</v>
      </c>
      <c r="L30" s="291">
        <f t="shared" si="3"/>
        <v>0</v>
      </c>
      <c r="M30" s="296">
        <f t="shared" si="3"/>
        <v>0</v>
      </c>
      <c r="N30" s="291">
        <f>F30+H30+J30+L30</f>
        <v>100</v>
      </c>
      <c r="O30" s="292">
        <f>G30+I30+K30+M30</f>
        <v>0</v>
      </c>
    </row>
    <row r="31" spans="2:15" ht="12.75">
      <c r="B31" s="102"/>
      <c r="C31" s="1" t="s">
        <v>123</v>
      </c>
      <c r="D31" s="7"/>
      <c r="E31" s="7"/>
      <c r="F31" s="293"/>
      <c r="G31" s="287"/>
      <c r="H31" s="293"/>
      <c r="I31" s="287"/>
      <c r="J31" s="293"/>
      <c r="K31" s="287"/>
      <c r="L31" s="293"/>
      <c r="M31" s="287"/>
      <c r="N31" s="293"/>
      <c r="O31" s="287"/>
    </row>
    <row r="32" spans="2:15" ht="12.75">
      <c r="B32" s="102"/>
      <c r="C32" s="58" t="s">
        <v>124</v>
      </c>
      <c r="D32" s="3"/>
      <c r="E32" s="3"/>
      <c r="F32" s="255"/>
      <c r="G32" s="257"/>
      <c r="H32" s="255">
        <v>100</v>
      </c>
      <c r="I32" s="257">
        <v>0</v>
      </c>
      <c r="J32" s="255"/>
      <c r="K32" s="257"/>
      <c r="L32" s="255"/>
      <c r="M32" s="257"/>
      <c r="N32" s="255"/>
      <c r="O32" s="257"/>
    </row>
    <row r="33" spans="2:15" ht="12.75">
      <c r="B33" s="102"/>
      <c r="C33" s="58"/>
      <c r="D33" s="3"/>
      <c r="E33" s="3"/>
      <c r="F33" s="255"/>
      <c r="G33" s="257"/>
      <c r="H33" s="255"/>
      <c r="I33" s="257"/>
      <c r="J33" s="255"/>
      <c r="K33" s="257"/>
      <c r="L33" s="255"/>
      <c r="M33" s="257"/>
      <c r="N33" s="255"/>
      <c r="O33" s="257"/>
    </row>
    <row r="34" spans="2:15" ht="12.75">
      <c r="B34" s="102"/>
      <c r="C34" s="61"/>
      <c r="D34" s="5"/>
      <c r="E34" s="5"/>
      <c r="F34" s="302"/>
      <c r="G34" s="303"/>
      <c r="H34" s="302"/>
      <c r="I34" s="303"/>
      <c r="J34" s="302"/>
      <c r="K34" s="303"/>
      <c r="L34" s="302"/>
      <c r="M34" s="303"/>
      <c r="N34" s="302"/>
      <c r="O34" s="303"/>
    </row>
    <row r="35" spans="2:15" ht="13.5" thickBot="1">
      <c r="B35" s="102"/>
      <c r="C35" s="78"/>
      <c r="D35" s="2"/>
      <c r="E35" s="2"/>
      <c r="F35" s="273"/>
      <c r="G35" s="304"/>
      <c r="H35" s="273"/>
      <c r="I35" s="304"/>
      <c r="J35" s="273"/>
      <c r="K35" s="304"/>
      <c r="L35" s="273"/>
      <c r="M35" s="304"/>
      <c r="N35" s="273"/>
      <c r="O35" s="304"/>
    </row>
    <row r="36" spans="2:15" ht="13.5" thickBot="1">
      <c r="B36" s="108"/>
      <c r="C36" s="40" t="s">
        <v>30</v>
      </c>
      <c r="D36" s="41"/>
      <c r="E36" s="41"/>
      <c r="F36" s="291">
        <f>F18+F26+F30</f>
        <v>0</v>
      </c>
      <c r="G36" s="305">
        <f>G18+G26+G30</f>
        <v>3317</v>
      </c>
      <c r="H36" s="291">
        <f>H18+H26+H30</f>
        <v>100</v>
      </c>
      <c r="I36" s="296">
        <f aca="true" t="shared" si="4" ref="I36:N36">I14+I18+I30</f>
        <v>254</v>
      </c>
      <c r="J36" s="291">
        <f t="shared" si="4"/>
        <v>3500</v>
      </c>
      <c r="K36" s="296">
        <f t="shared" si="4"/>
        <v>308</v>
      </c>
      <c r="L36" s="291">
        <f t="shared" si="4"/>
        <v>0</v>
      </c>
      <c r="M36" s="296">
        <f t="shared" si="4"/>
        <v>0</v>
      </c>
      <c r="N36" s="291">
        <f t="shared" si="4"/>
        <v>3600</v>
      </c>
      <c r="O36" s="292">
        <f>G36+I36+K36+M36</f>
        <v>3879</v>
      </c>
    </row>
  </sheetData>
  <sheetProtection/>
  <mergeCells count="14">
    <mergeCell ref="B1:O1"/>
    <mergeCell ref="B2:O2"/>
    <mergeCell ref="B4:O4"/>
    <mergeCell ref="B5:O5"/>
    <mergeCell ref="B3:O3"/>
    <mergeCell ref="B6:O6"/>
    <mergeCell ref="B7:O7"/>
    <mergeCell ref="B8:O8"/>
    <mergeCell ref="F11:G11"/>
    <mergeCell ref="H11:I11"/>
    <mergeCell ref="J11:K11"/>
    <mergeCell ref="L11:M11"/>
    <mergeCell ref="N11:O11"/>
    <mergeCell ref="B9:O9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Sümegprága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Szociális Inf.</cp:lastModifiedBy>
  <cp:lastPrinted>2015-06-13T18:14:31Z</cp:lastPrinted>
  <dcterms:created xsi:type="dcterms:W3CDTF">2007-06-18T06:49:20Z</dcterms:created>
  <dcterms:modified xsi:type="dcterms:W3CDTF">2015-06-13T18:21:11Z</dcterms:modified>
  <cp:category/>
  <cp:version/>
  <cp:contentType/>
  <cp:contentStatus/>
</cp:coreProperties>
</file>