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506\Desktop\Miki\Rendeletek\KÖltségvetés\Bucsu\2017\"/>
    </mc:Choice>
  </mc:AlternateContent>
  <bookViews>
    <workbookView xWindow="0" yWindow="0" windowWidth="19440" windowHeight="9735" activeTab="2"/>
  </bookViews>
  <sheets>
    <sheet name="Óvoda2017" sheetId="3" r:id="rId1"/>
    <sheet name="Perenye2017 " sheetId="2" r:id="rId2"/>
    <sheet name="Bucsu2017" sheetId="1" r:id="rId3"/>
  </sheets>
  <definedNames>
    <definedName name="_xlnm.Print_Titles" localSheetId="2">Bucsu2017!$A:$B</definedName>
    <definedName name="_xlnm.Print_Titles" localSheetId="0">Óvoda2017!$A:$B</definedName>
    <definedName name="_xlnm.Print_Titles" localSheetId="1">'Perenye2017 '!$A:$B</definedName>
  </definedNames>
  <calcPr calcId="152511"/>
</workbook>
</file>

<file path=xl/calcChain.xml><?xml version="1.0" encoding="utf-8"?>
<calcChain xmlns="http://schemas.openxmlformats.org/spreadsheetml/2006/main">
  <c r="D26" i="1" l="1"/>
  <c r="D26" i="2"/>
  <c r="D26" i="3"/>
  <c r="K31" i="1" l="1"/>
  <c r="K31" i="2"/>
  <c r="K31" i="3"/>
  <c r="T31" i="3" s="1"/>
  <c r="M47" i="3"/>
  <c r="K47" i="3"/>
  <c r="U45" i="3"/>
  <c r="S45" i="3"/>
  <c r="R45" i="3"/>
  <c r="Q45" i="3"/>
  <c r="P45" i="3"/>
  <c r="O45" i="3"/>
  <c r="N45" i="3"/>
  <c r="M45" i="3"/>
  <c r="L45" i="3"/>
  <c r="J45" i="3"/>
  <c r="I45" i="3"/>
  <c r="H45" i="3"/>
  <c r="G45" i="3"/>
  <c r="F45" i="3"/>
  <c r="E45" i="3"/>
  <c r="D45" i="3"/>
  <c r="T44" i="3"/>
  <c r="K44" i="3"/>
  <c r="T43" i="3"/>
  <c r="K43" i="3"/>
  <c r="T42" i="3"/>
  <c r="K42" i="3"/>
  <c r="K41" i="3"/>
  <c r="T41" i="3" s="1"/>
  <c r="K40" i="3"/>
  <c r="T40" i="3" s="1"/>
  <c r="K39" i="3"/>
  <c r="T39" i="3" s="1"/>
  <c r="K38" i="3"/>
  <c r="T38" i="3" s="1"/>
  <c r="K37" i="3"/>
  <c r="T37" i="3" s="1"/>
  <c r="K36" i="3"/>
  <c r="T36" i="3" s="1"/>
  <c r="K35" i="3"/>
  <c r="T35" i="3" s="1"/>
  <c r="K34" i="3"/>
  <c r="T34" i="3" s="1"/>
  <c r="K33" i="3"/>
  <c r="T33" i="3" s="1"/>
  <c r="K32" i="3"/>
  <c r="T32" i="3" s="1"/>
  <c r="K30" i="3"/>
  <c r="T30" i="3" s="1"/>
  <c r="K29" i="3"/>
  <c r="M28" i="3"/>
  <c r="M27" i="3"/>
  <c r="S26" i="3"/>
  <c r="R26" i="3"/>
  <c r="Q26" i="3"/>
  <c r="P26" i="3"/>
  <c r="O26" i="3"/>
  <c r="N26" i="3"/>
  <c r="J26" i="3"/>
  <c r="I26" i="3"/>
  <c r="H26" i="3"/>
  <c r="G26" i="3"/>
  <c r="F26" i="3"/>
  <c r="E26" i="3"/>
  <c r="M25" i="3"/>
  <c r="K25" i="3"/>
  <c r="T25" i="3" s="1"/>
  <c r="M24" i="3"/>
  <c r="K24" i="3"/>
  <c r="T24" i="3" s="1"/>
  <c r="M23" i="3"/>
  <c r="K23" i="3"/>
  <c r="T23" i="3" s="1"/>
  <c r="M22" i="3"/>
  <c r="K22" i="3"/>
  <c r="T22" i="3" s="1"/>
  <c r="M21" i="3"/>
  <c r="K21" i="3"/>
  <c r="T21" i="3" s="1"/>
  <c r="M20" i="3"/>
  <c r="K20" i="3"/>
  <c r="T20" i="3" s="1"/>
  <c r="M19" i="3"/>
  <c r="K19" i="3"/>
  <c r="T19" i="3" s="1"/>
  <c r="K18" i="3"/>
  <c r="T18" i="3" s="1"/>
  <c r="K17" i="3"/>
  <c r="T17" i="3" s="1"/>
  <c r="K16" i="3"/>
  <c r="T16" i="3" s="1"/>
  <c r="M15" i="3"/>
  <c r="K15" i="3"/>
  <c r="T15" i="3" s="1"/>
  <c r="M14" i="3"/>
  <c r="K14" i="3"/>
  <c r="T14" i="3" s="1"/>
  <c r="M13" i="3"/>
  <c r="K13" i="3"/>
  <c r="T13" i="3" s="1"/>
  <c r="M12" i="3"/>
  <c r="K12" i="3"/>
  <c r="T12" i="3" s="1"/>
  <c r="M11" i="3"/>
  <c r="K11" i="3"/>
  <c r="M10" i="3"/>
  <c r="K10" i="3"/>
  <c r="T10" i="3" s="1"/>
  <c r="M9" i="3"/>
  <c r="K9" i="3"/>
  <c r="T9" i="3" s="1"/>
  <c r="M8" i="3"/>
  <c r="K8" i="3"/>
  <c r="T8" i="3" s="1"/>
  <c r="M7" i="3"/>
  <c r="K7" i="3"/>
  <c r="T7" i="3" s="1"/>
  <c r="M47" i="2"/>
  <c r="K47" i="2"/>
  <c r="U45" i="2"/>
  <c r="S45" i="2"/>
  <c r="R45" i="2"/>
  <c r="Q45" i="2"/>
  <c r="P45" i="2"/>
  <c r="O45" i="2"/>
  <c r="N45" i="2"/>
  <c r="M45" i="2"/>
  <c r="L45" i="2"/>
  <c r="J45" i="2"/>
  <c r="I45" i="2"/>
  <c r="H45" i="2"/>
  <c r="G45" i="2"/>
  <c r="F45" i="2"/>
  <c r="E45" i="2"/>
  <c r="D45" i="2"/>
  <c r="K44" i="2"/>
  <c r="T44" i="2" s="1"/>
  <c r="K43" i="2"/>
  <c r="T43" i="2" s="1"/>
  <c r="K42" i="2"/>
  <c r="T42" i="2" s="1"/>
  <c r="K41" i="2"/>
  <c r="T41" i="2" s="1"/>
  <c r="K40" i="2"/>
  <c r="T40" i="2" s="1"/>
  <c r="K39" i="2"/>
  <c r="T39" i="2" s="1"/>
  <c r="K38" i="2"/>
  <c r="T38" i="2" s="1"/>
  <c r="K37" i="2"/>
  <c r="T37" i="2" s="1"/>
  <c r="K36" i="2"/>
  <c r="T36" i="2" s="1"/>
  <c r="K35" i="2"/>
  <c r="T35" i="2" s="1"/>
  <c r="K34" i="2"/>
  <c r="T34" i="2" s="1"/>
  <c r="K33" i="2"/>
  <c r="T33" i="2" s="1"/>
  <c r="K32" i="2"/>
  <c r="T32" i="2" s="1"/>
  <c r="T31" i="2"/>
  <c r="K30" i="2"/>
  <c r="T30" i="2" s="1"/>
  <c r="K29" i="2"/>
  <c r="M28" i="2"/>
  <c r="M27" i="2"/>
  <c r="S26" i="2"/>
  <c r="R26" i="2"/>
  <c r="Q26" i="2"/>
  <c r="P26" i="2"/>
  <c r="O26" i="2"/>
  <c r="N26" i="2"/>
  <c r="J26" i="2"/>
  <c r="I26" i="2"/>
  <c r="H26" i="2"/>
  <c r="G26" i="2"/>
  <c r="F26" i="2"/>
  <c r="E26" i="2"/>
  <c r="M25" i="2"/>
  <c r="K25" i="2"/>
  <c r="T25" i="2" s="1"/>
  <c r="M24" i="2"/>
  <c r="K24" i="2"/>
  <c r="T24" i="2" s="1"/>
  <c r="M23" i="2"/>
  <c r="K23" i="2"/>
  <c r="T23" i="2" s="1"/>
  <c r="M22" i="2"/>
  <c r="K22" i="2"/>
  <c r="T22" i="2" s="1"/>
  <c r="M21" i="2"/>
  <c r="K21" i="2"/>
  <c r="T21" i="2" s="1"/>
  <c r="M20" i="2"/>
  <c r="K20" i="2"/>
  <c r="T20" i="2" s="1"/>
  <c r="M19" i="2"/>
  <c r="K19" i="2"/>
  <c r="T19" i="2" s="1"/>
  <c r="K18" i="2"/>
  <c r="T18" i="2" s="1"/>
  <c r="T17" i="2"/>
  <c r="K17" i="2"/>
  <c r="K16" i="2"/>
  <c r="T16" i="2" s="1"/>
  <c r="M15" i="2"/>
  <c r="K15" i="2"/>
  <c r="T15" i="2" s="1"/>
  <c r="M14" i="2"/>
  <c r="K14" i="2"/>
  <c r="T14" i="2" s="1"/>
  <c r="M13" i="2"/>
  <c r="K13" i="2"/>
  <c r="T13" i="2" s="1"/>
  <c r="M12" i="2"/>
  <c r="K12" i="2"/>
  <c r="T12" i="2" s="1"/>
  <c r="M11" i="2"/>
  <c r="K11" i="2"/>
  <c r="T11" i="2" s="1"/>
  <c r="M10" i="2"/>
  <c r="K10" i="2"/>
  <c r="T10" i="2" s="1"/>
  <c r="M9" i="2"/>
  <c r="K9" i="2"/>
  <c r="T9" i="2" s="1"/>
  <c r="M8" i="2"/>
  <c r="K8" i="2"/>
  <c r="T8" i="2" s="1"/>
  <c r="M7" i="2"/>
  <c r="K7" i="2"/>
  <c r="T7" i="2" s="1"/>
  <c r="T26" i="3" l="1"/>
  <c r="L23" i="2"/>
  <c r="T26" i="2"/>
  <c r="L21" i="2"/>
  <c r="L22" i="2"/>
  <c r="L21" i="3"/>
  <c r="L23" i="3"/>
  <c r="M26" i="3"/>
  <c r="L22" i="3"/>
  <c r="L7" i="3"/>
  <c r="L9" i="3"/>
  <c r="K26" i="3"/>
  <c r="L8" i="3"/>
  <c r="K45" i="3"/>
  <c r="T45" i="3" s="1"/>
  <c r="L11" i="3"/>
  <c r="T11" i="3"/>
  <c r="L12" i="3"/>
  <c r="T29" i="3"/>
  <c r="K45" i="2"/>
  <c r="T45" i="2" s="1"/>
  <c r="L7" i="2"/>
  <c r="L8" i="2"/>
  <c r="L9" i="2"/>
  <c r="M26" i="2"/>
  <c r="K26" i="2"/>
  <c r="L11" i="2"/>
  <c r="L12" i="2"/>
  <c r="T29" i="2"/>
  <c r="K7" i="1"/>
  <c r="L7" i="1" s="1"/>
  <c r="M7" i="1"/>
  <c r="K8" i="1"/>
  <c r="L8" i="1" s="1"/>
  <c r="M8" i="1"/>
  <c r="T8" i="1"/>
  <c r="K9" i="1"/>
  <c r="L9" i="1" s="1"/>
  <c r="M9" i="1"/>
  <c r="K10" i="1"/>
  <c r="M10" i="1"/>
  <c r="T10" i="1"/>
  <c r="K11" i="1"/>
  <c r="L11" i="1" s="1"/>
  <c r="M11" i="1"/>
  <c r="K12" i="1"/>
  <c r="L12" i="1" s="1"/>
  <c r="M12" i="1"/>
  <c r="K13" i="1"/>
  <c r="T13" i="1" s="1"/>
  <c r="M13" i="1"/>
  <c r="K14" i="1"/>
  <c r="T14" i="1" s="1"/>
  <c r="M14" i="1"/>
  <c r="M26" i="1" s="1"/>
  <c r="K15" i="1"/>
  <c r="T15" i="1" s="1"/>
  <c r="M15" i="1"/>
  <c r="K16" i="1"/>
  <c r="T16" i="1" s="1"/>
  <c r="K17" i="1"/>
  <c r="T17" i="1" s="1"/>
  <c r="K18" i="1"/>
  <c r="T18" i="1" s="1"/>
  <c r="K19" i="1"/>
  <c r="T19" i="1" s="1"/>
  <c r="M19" i="1"/>
  <c r="K20" i="1"/>
  <c r="M20" i="1"/>
  <c r="T20" i="1"/>
  <c r="K21" i="1"/>
  <c r="L21" i="1" s="1"/>
  <c r="M21" i="1"/>
  <c r="T21" i="1"/>
  <c r="K22" i="1"/>
  <c r="L22" i="1" s="1"/>
  <c r="M22" i="1"/>
  <c r="T22" i="1"/>
  <c r="K23" i="1"/>
  <c r="L23" i="1" s="1"/>
  <c r="M23" i="1"/>
  <c r="T23" i="1"/>
  <c r="K24" i="1"/>
  <c r="M24" i="1"/>
  <c r="T24" i="1"/>
  <c r="K25" i="1"/>
  <c r="T25" i="1" s="1"/>
  <c r="M25" i="1"/>
  <c r="E26" i="1"/>
  <c r="F26" i="1"/>
  <c r="G26" i="1"/>
  <c r="H26" i="1"/>
  <c r="I26" i="1"/>
  <c r="J26" i="1"/>
  <c r="N26" i="1"/>
  <c r="O26" i="1"/>
  <c r="P26" i="1"/>
  <c r="Q26" i="1"/>
  <c r="R26" i="1"/>
  <c r="S26" i="1"/>
  <c r="M27" i="1"/>
  <c r="M28" i="1"/>
  <c r="K29" i="1"/>
  <c r="T29" i="1" s="1"/>
  <c r="K30" i="1"/>
  <c r="T30" i="1" s="1"/>
  <c r="T31" i="1"/>
  <c r="K32" i="1"/>
  <c r="T32" i="1" s="1"/>
  <c r="K33" i="1"/>
  <c r="T33" i="1" s="1"/>
  <c r="K34" i="1"/>
  <c r="T34" i="1" s="1"/>
  <c r="K35" i="1"/>
  <c r="T35" i="1" s="1"/>
  <c r="K36" i="1"/>
  <c r="T36" i="1" s="1"/>
  <c r="K37" i="1"/>
  <c r="T37" i="1" s="1"/>
  <c r="K38" i="1"/>
  <c r="T38" i="1" s="1"/>
  <c r="K39" i="1"/>
  <c r="T39" i="1" s="1"/>
  <c r="K40" i="1"/>
  <c r="T40" i="1" s="1"/>
  <c r="K41" i="1"/>
  <c r="T41" i="1" s="1"/>
  <c r="K42" i="1"/>
  <c r="T42" i="1" s="1"/>
  <c r="K43" i="1"/>
  <c r="T43" i="1" s="1"/>
  <c r="K44" i="1"/>
  <c r="T44" i="1" s="1"/>
  <c r="D45" i="1"/>
  <c r="E45" i="1"/>
  <c r="F45" i="1"/>
  <c r="G45" i="1"/>
  <c r="H45" i="1"/>
  <c r="I45" i="1"/>
  <c r="J45" i="1"/>
  <c r="L45" i="1"/>
  <c r="M45" i="1"/>
  <c r="N45" i="1"/>
  <c r="O45" i="1"/>
  <c r="P45" i="1"/>
  <c r="Q45" i="1"/>
  <c r="R45" i="1"/>
  <c r="S45" i="1"/>
  <c r="U45" i="1"/>
  <c r="K47" i="1"/>
  <c r="M47" i="1"/>
  <c r="T7" i="1" l="1"/>
  <c r="L26" i="2"/>
  <c r="L26" i="3"/>
  <c r="T9" i="1"/>
  <c r="L26" i="1"/>
  <c r="T12" i="1"/>
  <c r="T11" i="1"/>
  <c r="K26" i="1"/>
  <c r="K45" i="1"/>
  <c r="T45" i="1" s="1"/>
  <c r="T26" i="1" l="1"/>
</calcChain>
</file>

<file path=xl/sharedStrings.xml><?xml version="1.0" encoding="utf-8"?>
<sst xmlns="http://schemas.openxmlformats.org/spreadsheetml/2006/main" count="396" uniqueCount="69">
  <si>
    <t>Dátum : Perenye, 2007. június 1.</t>
  </si>
  <si>
    <t xml:space="preserve"> -</t>
  </si>
  <si>
    <t>9-21 eltérése (+/-)</t>
  </si>
  <si>
    <t>Összes kiadás</t>
  </si>
  <si>
    <t xml:space="preserve">            -ebből felhalmozási célú hiteltörlesztés</t>
  </si>
  <si>
    <t xml:space="preserve">            -ebből működési célú hiteltörlesztés</t>
  </si>
  <si>
    <t>15+18 = kiadások együtt</t>
  </si>
  <si>
    <t>Pénzforgalom nélküli kiadások</t>
  </si>
  <si>
    <t>16+17 = felhalmozási kiadás</t>
  </si>
  <si>
    <t>Beruházás</t>
  </si>
  <si>
    <t>Felújítás</t>
  </si>
  <si>
    <t xml:space="preserve">               -ebből fejlesztésre</t>
  </si>
  <si>
    <t xml:space="preserve">                -ebből működésre</t>
  </si>
  <si>
    <t>Átadott pénzeszk.,tám.értékű kiadások</t>
  </si>
  <si>
    <t>Szociális kiadás</t>
  </si>
  <si>
    <t>Dologi kiadás</t>
  </si>
  <si>
    <t>Munkaadókat terhelő járulék</t>
  </si>
  <si>
    <t>Személyi juttatás</t>
  </si>
  <si>
    <t>KIADÁSOK</t>
  </si>
  <si>
    <t>Összes bevétel</t>
  </si>
  <si>
    <t xml:space="preserve">            -ebből felhalmozási célú hitel</t>
  </si>
  <si>
    <t xml:space="preserve">            -ebből működési célú hitel</t>
  </si>
  <si>
    <t>1+...6 bevétel együtt</t>
  </si>
  <si>
    <t>-</t>
  </si>
  <si>
    <t xml:space="preserve">           - ebből kötelezettséggel terhelt működési célra</t>
  </si>
  <si>
    <t xml:space="preserve">           - ebből kötelezettséggel terhelt felhalmozási célra</t>
  </si>
  <si>
    <t xml:space="preserve">              - ebből fejlesztésre</t>
  </si>
  <si>
    <t xml:space="preserve">              - ebből működésre</t>
  </si>
  <si>
    <t xml:space="preserve">               -tám-i kölcsön visszatér.</t>
  </si>
  <si>
    <t>Átvett pénzeszközök, tám. értékű bevételek</t>
  </si>
  <si>
    <t xml:space="preserve">            -ebből felhalmozási</t>
  </si>
  <si>
    <t>Önkormányzat költségvetési támogatása</t>
  </si>
  <si>
    <r>
      <t xml:space="preserve">             </t>
    </r>
    <r>
      <rPr>
        <sz val="8"/>
        <rFont val="Times New Roman CE"/>
        <charset val="238"/>
      </rPr>
      <t xml:space="preserve">  magánszemélyek által befizetett építmény és telekadó 20%-a, kommunális adó 100%-a</t>
    </r>
  </si>
  <si>
    <t xml:space="preserve">            - ebből helyi adó</t>
  </si>
  <si>
    <t xml:space="preserve">Közhatalmi bevételek,támogatások </t>
  </si>
  <si>
    <t>Intézményi működési bevételek</t>
  </si>
  <si>
    <t>BEVÉTELEK</t>
  </si>
  <si>
    <t xml:space="preserve">Teljesítés     %  </t>
  </si>
  <si>
    <t>Összesen</t>
  </si>
  <si>
    <t>December</t>
  </si>
  <si>
    <t xml:space="preserve">November </t>
  </si>
  <si>
    <t>Október</t>
  </si>
  <si>
    <t>Szeptember</t>
  </si>
  <si>
    <t>Augusztus</t>
  </si>
  <si>
    <t>Július</t>
  </si>
  <si>
    <r>
      <t xml:space="preserve">2007. évi </t>
    </r>
    <r>
      <rPr>
        <b/>
        <sz val="11"/>
        <rFont val="Times New Roman CE"/>
        <family val="1"/>
        <charset val="238"/>
      </rPr>
      <t>módosított</t>
    </r>
    <r>
      <rPr>
        <sz val="11"/>
        <rFont val="Times New Roman CE"/>
        <family val="1"/>
        <charset val="238"/>
      </rPr>
      <t xml:space="preserve"> előirányzat</t>
    </r>
  </si>
  <si>
    <t>Első félév összesen</t>
  </si>
  <si>
    <t xml:space="preserve">Június </t>
  </si>
  <si>
    <t>Május</t>
  </si>
  <si>
    <t>Április</t>
  </si>
  <si>
    <t>Március</t>
  </si>
  <si>
    <t>Február</t>
  </si>
  <si>
    <t>Január</t>
  </si>
  <si>
    <t>2006. évi költségvetési beszámoló szerinti tényadatok</t>
  </si>
  <si>
    <t>Megnevezés</t>
  </si>
  <si>
    <t>No.</t>
  </si>
  <si>
    <t>ezer forint</t>
  </si>
  <si>
    <t>Aranyhíd Óvoda</t>
  </si>
  <si>
    <t>Bucsu község Önkormányzata</t>
  </si>
  <si>
    <t>Perenye községi Önkormányzat</t>
  </si>
  <si>
    <t>.... sz. melléklet a 1/2017. (II.1.) sz. önkormányzati rendelethez</t>
  </si>
  <si>
    <t>2017. évi előirányzat-felhasználási terv</t>
  </si>
  <si>
    <t>2017. évi terv</t>
  </si>
  <si>
    <t>Finanszírozási műveletek</t>
  </si>
  <si>
    <t xml:space="preserve">            -ebből irányítószervi tám.</t>
  </si>
  <si>
    <t xml:space="preserve">            -ebből maradvány</t>
  </si>
  <si>
    <t xml:space="preserve">Finanszírozási műveletek </t>
  </si>
  <si>
    <t>Pénzforgalom nélküli kiadások(tartalék)</t>
  </si>
  <si>
    <t>4 sz. melléklet a 1/2017. (II.15.)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</si>
</sst>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u/>
      <sz val="11"/>
      <name val="Times New Roman CE"/>
      <family val="1"/>
      <charset val="238"/>
    </font>
    <font>
      <b/>
      <u/>
      <sz val="14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6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 wrapText="1"/>
    </xf>
    <xf numFmtId="0" fontId="6" fillId="0" borderId="1" xfId="0" applyFont="1" applyFill="1" applyBorder="1"/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8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zoomScale="80" workbookViewId="0">
      <selection activeCell="T27" sqref="T27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57</v>
      </c>
      <c r="B1" s="27"/>
      <c r="C1" s="27"/>
      <c r="D1" s="27"/>
      <c r="E1" s="50"/>
      <c r="F1" s="50" t="s">
        <v>60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62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52">
        <v>1</v>
      </c>
      <c r="B7" s="13" t="s">
        <v>35</v>
      </c>
      <c r="C7" s="13">
        <v>3174</v>
      </c>
      <c r="D7" s="13">
        <v>479</v>
      </c>
      <c r="E7" s="13">
        <v>48</v>
      </c>
      <c r="F7" s="13">
        <v>48</v>
      </c>
      <c r="G7" s="13">
        <v>48</v>
      </c>
      <c r="H7" s="19">
        <v>48</v>
      </c>
      <c r="I7" s="19">
        <v>48</v>
      </c>
      <c r="J7" s="19">
        <v>32</v>
      </c>
      <c r="K7" s="19">
        <f t="shared" ref="K7:K25" si="0">SUM(E7:J7)</f>
        <v>272</v>
      </c>
      <c r="L7" s="24">
        <f>K7/D7*100</f>
        <v>56.784968684759917</v>
      </c>
      <c r="M7" s="19">
        <f t="shared" ref="M7:M15" si="1">D7</f>
        <v>479</v>
      </c>
      <c r="N7" s="19">
        <v>0</v>
      </c>
      <c r="O7" s="19">
        <v>20</v>
      </c>
      <c r="P7" s="19">
        <v>48</v>
      </c>
      <c r="Q7" s="19">
        <v>48</v>
      </c>
      <c r="R7" s="19">
        <v>48</v>
      </c>
      <c r="S7" s="19">
        <v>43</v>
      </c>
      <c r="T7" s="19">
        <f t="shared" ref="T7:T25" si="2">SUM(N7:S7)+K7</f>
        <v>479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0</v>
      </c>
      <c r="E8" s="30">
        <v>0</v>
      </c>
      <c r="F8" s="30">
        <v>0</v>
      </c>
      <c r="G8" s="30">
        <v>0</v>
      </c>
      <c r="H8" s="19">
        <v>0</v>
      </c>
      <c r="I8" s="19">
        <v>0</v>
      </c>
      <c r="J8" s="19">
        <v>0</v>
      </c>
      <c r="K8" s="19">
        <f t="shared" si="0"/>
        <v>0</v>
      </c>
      <c r="L8" s="24" t="e">
        <f>K8/D8*100</f>
        <v>#DIV/0!</v>
      </c>
      <c r="M8" s="19">
        <f t="shared" si="1"/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f t="shared" si="2"/>
        <v>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0</v>
      </c>
      <c r="E9" s="30">
        <v>0</v>
      </c>
      <c r="F9" s="30">
        <v>0</v>
      </c>
      <c r="G9" s="30">
        <v>0</v>
      </c>
      <c r="H9" s="19">
        <v>0</v>
      </c>
      <c r="I9" s="19">
        <v>0</v>
      </c>
      <c r="J9" s="19">
        <v>0</v>
      </c>
      <c r="K9" s="19">
        <f t="shared" si="0"/>
        <v>0</v>
      </c>
      <c r="L9" s="24" t="e">
        <f>K9/D9*100</f>
        <v>#DIV/0!</v>
      </c>
      <c r="M9" s="19">
        <f t="shared" si="1"/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f t="shared" si="2"/>
        <v>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52">
        <v>3</v>
      </c>
      <c r="B11" s="13" t="s">
        <v>31</v>
      </c>
      <c r="C11" s="13">
        <v>5874</v>
      </c>
      <c r="D11" s="13">
        <v>0</v>
      </c>
      <c r="E11" s="13">
        <v>0</v>
      </c>
      <c r="F11" s="13">
        <v>0</v>
      </c>
      <c r="G11" s="13">
        <v>0</v>
      </c>
      <c r="H11" s="19">
        <v>0</v>
      </c>
      <c r="I11" s="19">
        <v>0</v>
      </c>
      <c r="J11" s="19">
        <v>0</v>
      </c>
      <c r="K11" s="19">
        <f t="shared" si="0"/>
        <v>0</v>
      </c>
      <c r="L11" s="24" t="e">
        <f>K11/D11*100</f>
        <v>#DIV/0!</v>
      </c>
      <c r="M11" s="19">
        <f t="shared" si="1"/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f t="shared" si="2"/>
        <v>0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9">
        <f t="shared" si="0"/>
        <v>0</v>
      </c>
      <c r="L14" s="24">
        <v>0</v>
      </c>
      <c r="M14" s="19">
        <f t="shared" si="1"/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f t="shared" si="2"/>
        <v>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9">
        <f t="shared" si="0"/>
        <v>0</v>
      </c>
      <c r="L15" s="24"/>
      <c r="M15" s="19">
        <f t="shared" si="1"/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f t="shared" si="2"/>
        <v>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63</v>
      </c>
      <c r="C18" s="13">
        <v>3348</v>
      </c>
      <c r="D18" s="13">
        <v>18501</v>
      </c>
      <c r="E18" s="13">
        <v>1540</v>
      </c>
      <c r="F18" s="13">
        <v>1540</v>
      </c>
      <c r="G18" s="13">
        <v>1540</v>
      </c>
      <c r="H18" s="13">
        <v>1540</v>
      </c>
      <c r="I18" s="13">
        <v>1551</v>
      </c>
      <c r="J18" s="13">
        <v>1540</v>
      </c>
      <c r="K18" s="19">
        <f t="shared" si="0"/>
        <v>9251</v>
      </c>
      <c r="L18" s="13">
        <v>0</v>
      </c>
      <c r="M18" s="13">
        <v>0</v>
      </c>
      <c r="N18" s="13">
        <v>1540</v>
      </c>
      <c r="O18" s="13">
        <v>1540</v>
      </c>
      <c r="P18" s="13">
        <v>1540</v>
      </c>
      <c r="Q18" s="13">
        <v>1540</v>
      </c>
      <c r="R18" s="13">
        <v>1540</v>
      </c>
      <c r="S18" s="13">
        <v>1550</v>
      </c>
      <c r="T18" s="19">
        <f t="shared" si="2"/>
        <v>18501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65</v>
      </c>
      <c r="C22" s="13">
        <v>-218</v>
      </c>
      <c r="D22" s="13">
        <v>11</v>
      </c>
      <c r="E22" s="13">
        <v>0</v>
      </c>
      <c r="F22" s="13">
        <v>0</v>
      </c>
      <c r="G22" s="13">
        <v>0</v>
      </c>
      <c r="H22" s="13">
        <v>0</v>
      </c>
      <c r="I22" s="13">
        <v>11</v>
      </c>
      <c r="J22" s="13">
        <v>0</v>
      </c>
      <c r="K22" s="19">
        <f t="shared" si="0"/>
        <v>11</v>
      </c>
      <c r="L22" s="24">
        <f>K22/D22*100</f>
        <v>100</v>
      </c>
      <c r="M22" s="19">
        <f t="shared" si="3"/>
        <v>11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 t="shared" si="2"/>
        <v>11</v>
      </c>
      <c r="U22" s="11" t="s">
        <v>1</v>
      </c>
    </row>
    <row r="23" spans="1:21" x14ac:dyDescent="0.25">
      <c r="A23" s="53"/>
      <c r="B23" s="20" t="s">
        <v>64</v>
      </c>
      <c r="C23" s="13">
        <v>0</v>
      </c>
      <c r="D23" s="13">
        <v>18490</v>
      </c>
      <c r="E23" s="13">
        <v>1540</v>
      </c>
      <c r="F23" s="13">
        <v>1540</v>
      </c>
      <c r="G23" s="13">
        <v>1540</v>
      </c>
      <c r="H23" s="13">
        <v>1540</v>
      </c>
      <c r="I23" s="13">
        <v>1540</v>
      </c>
      <c r="J23" s="13">
        <v>1540</v>
      </c>
      <c r="K23" s="19">
        <f t="shared" si="0"/>
        <v>9240</v>
      </c>
      <c r="L23" s="24">
        <f>K23/D23*100</f>
        <v>49.972958355868037</v>
      </c>
      <c r="M23" s="19">
        <f t="shared" si="3"/>
        <v>18490</v>
      </c>
      <c r="N23" s="13">
        <v>1540</v>
      </c>
      <c r="O23" s="13">
        <v>1540</v>
      </c>
      <c r="P23" s="19">
        <v>1540</v>
      </c>
      <c r="Q23" s="19">
        <v>1540</v>
      </c>
      <c r="R23" s="19">
        <v>1540</v>
      </c>
      <c r="S23" s="19">
        <v>1550</v>
      </c>
      <c r="T23" s="19">
        <f t="shared" si="2"/>
        <v>18490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18980</v>
      </c>
      <c r="E26" s="15">
        <f t="shared" ref="E26:S26" si="4">E7+E8+E11+E12+E14+E18+E22</f>
        <v>1588</v>
      </c>
      <c r="F26" s="15">
        <f t="shared" si="4"/>
        <v>1588</v>
      </c>
      <c r="G26" s="15">
        <f t="shared" si="4"/>
        <v>1588</v>
      </c>
      <c r="H26" s="15">
        <f t="shared" si="4"/>
        <v>1588</v>
      </c>
      <c r="I26" s="15">
        <f t="shared" si="4"/>
        <v>1610</v>
      </c>
      <c r="J26" s="15">
        <f t="shared" si="4"/>
        <v>1572</v>
      </c>
      <c r="K26" s="15">
        <f t="shared" si="4"/>
        <v>9534</v>
      </c>
      <c r="L26" s="15" t="e">
        <f t="shared" si="4"/>
        <v>#DIV/0!</v>
      </c>
      <c r="M26" s="15">
        <f t="shared" si="4"/>
        <v>490</v>
      </c>
      <c r="N26" s="15">
        <f t="shared" si="4"/>
        <v>1540</v>
      </c>
      <c r="O26" s="15">
        <f t="shared" si="4"/>
        <v>1560</v>
      </c>
      <c r="P26" s="15">
        <f t="shared" si="4"/>
        <v>1588</v>
      </c>
      <c r="Q26" s="15">
        <f t="shared" si="4"/>
        <v>1588</v>
      </c>
      <c r="R26" s="15">
        <f t="shared" si="4"/>
        <v>1588</v>
      </c>
      <c r="S26" s="15">
        <f t="shared" si="4"/>
        <v>1593</v>
      </c>
      <c r="T26" s="15">
        <f>T7+T8+T11+T12+T14+T18</f>
        <v>18980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52">
        <v>7</v>
      </c>
      <c r="B29" s="13" t="s">
        <v>17</v>
      </c>
      <c r="C29" s="13">
        <v>22447</v>
      </c>
      <c r="D29" s="13">
        <v>11992</v>
      </c>
      <c r="E29" s="13">
        <v>1402</v>
      </c>
      <c r="F29" s="13">
        <v>962</v>
      </c>
      <c r="G29" s="13">
        <v>962</v>
      </c>
      <c r="H29" s="19">
        <v>962</v>
      </c>
      <c r="I29" s="19">
        <v>962</v>
      </c>
      <c r="J29" s="19">
        <v>962</v>
      </c>
      <c r="K29" s="19">
        <f t="shared" ref="K29:K44" si="5">SUM(E29:J29)</f>
        <v>6212</v>
      </c>
      <c r="L29" s="24"/>
      <c r="M29" s="19"/>
      <c r="N29" s="19">
        <v>962</v>
      </c>
      <c r="O29" s="19">
        <v>962</v>
      </c>
      <c r="P29" s="19">
        <v>962</v>
      </c>
      <c r="Q29" s="19">
        <v>964</v>
      </c>
      <c r="R29" s="19">
        <v>965</v>
      </c>
      <c r="S29" s="19">
        <v>965</v>
      </c>
      <c r="T29" s="18">
        <f t="shared" ref="T29:T45" si="6">SUM(N29:S29)+K29</f>
        <v>11992</v>
      </c>
      <c r="U29" s="11" t="s">
        <v>1</v>
      </c>
    </row>
    <row r="30" spans="1:21" x14ac:dyDescent="0.25">
      <c r="A30" s="52">
        <v>8</v>
      </c>
      <c r="B30" s="13" t="s">
        <v>16</v>
      </c>
      <c r="C30" s="13">
        <v>6916</v>
      </c>
      <c r="D30" s="13">
        <v>2626</v>
      </c>
      <c r="E30" s="13">
        <v>307</v>
      </c>
      <c r="F30" s="13">
        <v>210</v>
      </c>
      <c r="G30" s="13">
        <v>210</v>
      </c>
      <c r="H30" s="19">
        <v>210</v>
      </c>
      <c r="I30" s="19">
        <v>210</v>
      </c>
      <c r="J30" s="19">
        <v>210</v>
      </c>
      <c r="K30" s="19">
        <f t="shared" si="5"/>
        <v>1357</v>
      </c>
      <c r="L30" s="24"/>
      <c r="M30" s="19"/>
      <c r="N30" s="19">
        <v>210</v>
      </c>
      <c r="O30" s="19">
        <v>210</v>
      </c>
      <c r="P30" s="19">
        <v>210</v>
      </c>
      <c r="Q30" s="19">
        <v>213</v>
      </c>
      <c r="R30" s="19">
        <v>213</v>
      </c>
      <c r="S30" s="19">
        <v>213</v>
      </c>
      <c r="T30" s="18">
        <f t="shared" si="6"/>
        <v>2626</v>
      </c>
      <c r="U30" s="11" t="s">
        <v>1</v>
      </c>
    </row>
    <row r="31" spans="1:21" x14ac:dyDescent="0.25">
      <c r="A31" s="52">
        <v>9</v>
      </c>
      <c r="B31" s="13" t="s">
        <v>15</v>
      </c>
      <c r="C31" s="13">
        <v>20123</v>
      </c>
      <c r="D31" s="13">
        <v>4362</v>
      </c>
      <c r="E31" s="13">
        <v>352</v>
      </c>
      <c r="F31" s="13">
        <v>352</v>
      </c>
      <c r="G31" s="13">
        <v>352</v>
      </c>
      <c r="H31" s="13">
        <v>352</v>
      </c>
      <c r="I31" s="13">
        <v>352</v>
      </c>
      <c r="J31" s="13">
        <v>352</v>
      </c>
      <c r="K31" s="19">
        <f t="shared" si="5"/>
        <v>2112</v>
      </c>
      <c r="L31" s="24"/>
      <c r="M31" s="19"/>
      <c r="N31" s="19">
        <v>352</v>
      </c>
      <c r="O31" s="19">
        <v>352</v>
      </c>
      <c r="P31" s="19">
        <v>352</v>
      </c>
      <c r="Q31" s="19">
        <v>352</v>
      </c>
      <c r="R31" s="19">
        <v>352</v>
      </c>
      <c r="S31" s="19">
        <v>490</v>
      </c>
      <c r="T31" s="18">
        <f t="shared" si="6"/>
        <v>4362</v>
      </c>
      <c r="U31" s="11" t="s">
        <v>1</v>
      </c>
    </row>
    <row r="32" spans="1:21" x14ac:dyDescent="0.25">
      <c r="A32" s="52">
        <v>10</v>
      </c>
      <c r="B32" s="13" t="s">
        <v>14</v>
      </c>
      <c r="C32" s="13">
        <v>2301</v>
      </c>
      <c r="D32" s="13">
        <v>0</v>
      </c>
      <c r="E32" s="13">
        <v>0</v>
      </c>
      <c r="F32" s="13">
        <v>0</v>
      </c>
      <c r="G32" s="13">
        <v>0</v>
      </c>
      <c r="H32" s="19">
        <v>0</v>
      </c>
      <c r="I32" s="19">
        <v>0</v>
      </c>
      <c r="J32" s="19">
        <v>0</v>
      </c>
      <c r="K32" s="19">
        <f t="shared" si="5"/>
        <v>0</v>
      </c>
      <c r="L32" s="24"/>
      <c r="M32" s="19"/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8">
        <f t="shared" si="6"/>
        <v>0</v>
      </c>
      <c r="U32" s="11" t="s">
        <v>1</v>
      </c>
    </row>
    <row r="33" spans="1:21" x14ac:dyDescent="0.25">
      <c r="A33" s="52">
        <v>11</v>
      </c>
      <c r="B33" s="13" t="s">
        <v>13</v>
      </c>
      <c r="C33" s="13">
        <v>3510</v>
      </c>
      <c r="D33" s="13">
        <v>0</v>
      </c>
      <c r="E33" s="13">
        <v>0</v>
      </c>
      <c r="F33" s="13">
        <v>0</v>
      </c>
      <c r="G33" s="13">
        <v>0</v>
      </c>
      <c r="H33" s="19">
        <v>0</v>
      </c>
      <c r="I33" s="19">
        <v>0</v>
      </c>
      <c r="J33" s="19">
        <v>0</v>
      </c>
      <c r="K33" s="19">
        <f t="shared" si="5"/>
        <v>0</v>
      </c>
      <c r="L33" s="24"/>
      <c r="M33" s="19"/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8">
        <f t="shared" si="6"/>
        <v>0</v>
      </c>
      <c r="U33" s="11" t="s">
        <v>1</v>
      </c>
    </row>
    <row r="34" spans="1:21" x14ac:dyDescent="0.25">
      <c r="A34" s="52"/>
      <c r="B34" s="20" t="s">
        <v>12</v>
      </c>
      <c r="C34" s="13">
        <v>2348</v>
      </c>
      <c r="D34" s="13">
        <v>0</v>
      </c>
      <c r="E34" s="13">
        <v>0</v>
      </c>
      <c r="F34" s="13">
        <v>0</v>
      </c>
      <c r="G34" s="13">
        <v>0</v>
      </c>
      <c r="H34" s="19">
        <v>0</v>
      </c>
      <c r="I34" s="19">
        <v>0</v>
      </c>
      <c r="J34" s="19">
        <v>0</v>
      </c>
      <c r="K34" s="19">
        <f t="shared" si="5"/>
        <v>0</v>
      </c>
      <c r="L34" s="24"/>
      <c r="M34" s="19"/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8">
        <f t="shared" si="6"/>
        <v>0</v>
      </c>
      <c r="U34" s="11" t="s">
        <v>1</v>
      </c>
    </row>
    <row r="35" spans="1:21" x14ac:dyDescent="0.25">
      <c r="A35" s="52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52">
        <v>12</v>
      </c>
      <c r="B36" s="13" t="s">
        <v>10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0</v>
      </c>
      <c r="U36" s="11" t="s">
        <v>1</v>
      </c>
    </row>
    <row r="37" spans="1:21" x14ac:dyDescent="0.25">
      <c r="A37" s="52">
        <v>13</v>
      </c>
      <c r="B37" s="13" t="s">
        <v>9</v>
      </c>
      <c r="C37" s="13">
        <v>1334</v>
      </c>
      <c r="D37" s="13">
        <v>0</v>
      </c>
      <c r="E37" s="13">
        <v>0</v>
      </c>
      <c r="F37" s="13">
        <v>0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0</v>
      </c>
      <c r="L37" s="24"/>
      <c r="M37" s="19"/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8">
        <f t="shared" si="6"/>
        <v>0</v>
      </c>
      <c r="U37" s="11" t="s">
        <v>1</v>
      </c>
    </row>
    <row r="38" spans="1:21" hidden="1" x14ac:dyDescent="0.25">
      <c r="A38" s="52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52">
        <v>14</v>
      </c>
      <c r="B39" s="13" t="s">
        <v>7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8">
        <f t="shared" si="6"/>
        <v>0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52">
        <v>15</v>
      </c>
      <c r="B41" s="13" t="s">
        <v>66</v>
      </c>
      <c r="C41" s="13">
        <v>-1199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9">
        <f t="shared" si="5"/>
        <v>0</v>
      </c>
      <c r="L41" s="13"/>
      <c r="M41" s="13"/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8">
        <f t="shared" si="6"/>
        <v>0</v>
      </c>
      <c r="U41" s="11" t="s">
        <v>1</v>
      </c>
    </row>
    <row r="42" spans="1:21" x14ac:dyDescent="0.25">
      <c r="A42" s="52"/>
      <c r="B42" s="20" t="s">
        <v>64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9">
        <f t="shared" si="5"/>
        <v>0</v>
      </c>
      <c r="L42" s="13"/>
      <c r="M42" s="13"/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8">
        <f t="shared" si="6"/>
        <v>0</v>
      </c>
      <c r="U42" s="11" t="s">
        <v>1</v>
      </c>
    </row>
    <row r="43" spans="1:21" x14ac:dyDescent="0.25">
      <c r="A43" s="52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52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18980</v>
      </c>
      <c r="E45" s="15">
        <f t="shared" si="7"/>
        <v>2061</v>
      </c>
      <c r="F45" s="15">
        <f t="shared" si="7"/>
        <v>1524</v>
      </c>
      <c r="G45" s="15">
        <f t="shared" si="7"/>
        <v>1524</v>
      </c>
      <c r="H45" s="15">
        <f t="shared" si="7"/>
        <v>1524</v>
      </c>
      <c r="I45" s="15">
        <f t="shared" si="7"/>
        <v>1524</v>
      </c>
      <c r="J45" s="15">
        <f t="shared" si="7"/>
        <v>1524</v>
      </c>
      <c r="K45" s="15">
        <f t="shared" si="7"/>
        <v>9681</v>
      </c>
      <c r="L45" s="15">
        <f t="shared" si="7"/>
        <v>0</v>
      </c>
      <c r="M45" s="15">
        <f t="shared" si="7"/>
        <v>0</v>
      </c>
      <c r="N45" s="15">
        <f t="shared" si="7"/>
        <v>1524</v>
      </c>
      <c r="O45" s="15">
        <f t="shared" si="7"/>
        <v>1524</v>
      </c>
      <c r="P45" s="15">
        <f t="shared" si="7"/>
        <v>1524</v>
      </c>
      <c r="Q45" s="15">
        <f t="shared" si="7"/>
        <v>1529</v>
      </c>
      <c r="R45" s="15">
        <f t="shared" si="7"/>
        <v>1530</v>
      </c>
      <c r="S45" s="15">
        <f t="shared" si="7"/>
        <v>1668</v>
      </c>
      <c r="T45" s="16">
        <f t="shared" si="6"/>
        <v>18980</v>
      </c>
      <c r="U45" s="15" t="e">
        <f>U29+U30+U31+U32+U33+U36+U37+U39+U41</f>
        <v>#VALUE!</v>
      </c>
    </row>
    <row r="46" spans="1:21" hidden="1" x14ac:dyDescent="0.25">
      <c r="A46" s="52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52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R52:U52"/>
    <mergeCell ref="N53:Q53"/>
    <mergeCell ref="R53:U53"/>
    <mergeCell ref="A22:A25"/>
    <mergeCell ref="A2:L2"/>
    <mergeCell ref="A8:A10"/>
    <mergeCell ref="A12:A13"/>
    <mergeCell ref="A14:A17"/>
    <mergeCell ref="A18:A20"/>
  </mergeCells>
  <printOptions horizontalCentered="1"/>
  <pageMargins left="0" right="0" top="0.23622047244094491" bottom="0.31496062992125984" header="0" footer="0"/>
  <pageSetup paperSize="9" scale="51" orientation="landscape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zoomScale="80" workbookViewId="0">
      <selection activeCell="R11" sqref="R11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59</v>
      </c>
      <c r="B1" s="27"/>
      <c r="C1" s="27"/>
      <c r="D1" s="27"/>
      <c r="E1" s="50"/>
      <c r="F1" s="50" t="s">
        <v>60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62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52">
        <v>1</v>
      </c>
      <c r="B7" s="13" t="s">
        <v>35</v>
      </c>
      <c r="C7" s="13">
        <v>3174</v>
      </c>
      <c r="D7" s="13">
        <v>1201</v>
      </c>
      <c r="E7" s="13">
        <v>101</v>
      </c>
      <c r="F7" s="13">
        <v>100</v>
      </c>
      <c r="G7" s="13">
        <v>100</v>
      </c>
      <c r="H7" s="19">
        <v>100</v>
      </c>
      <c r="I7" s="19">
        <v>100</v>
      </c>
      <c r="J7" s="19">
        <v>100</v>
      </c>
      <c r="K7" s="19">
        <f t="shared" ref="K7:K25" si="0">SUM(E7:J7)</f>
        <v>601</v>
      </c>
      <c r="L7" s="24">
        <f>K7/D7*100</f>
        <v>50.041631973355535</v>
      </c>
      <c r="M7" s="19">
        <f t="shared" ref="M7:M15" si="1">D7</f>
        <v>1201</v>
      </c>
      <c r="N7" s="19">
        <v>100</v>
      </c>
      <c r="O7" s="19">
        <v>100</v>
      </c>
      <c r="P7" s="19">
        <v>100</v>
      </c>
      <c r="Q7" s="19">
        <v>100</v>
      </c>
      <c r="R7" s="19">
        <v>100</v>
      </c>
      <c r="S7" s="19">
        <v>100</v>
      </c>
      <c r="T7" s="19">
        <f t="shared" ref="T7:T25" si="2">SUM(N7:S7)+K7</f>
        <v>1201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8200</v>
      </c>
      <c r="E8" s="30">
        <v>22</v>
      </c>
      <c r="F8" s="30">
        <v>225</v>
      </c>
      <c r="G8" s="30">
        <v>3738</v>
      </c>
      <c r="H8" s="19">
        <v>75</v>
      </c>
      <c r="I8" s="19">
        <v>117</v>
      </c>
      <c r="J8" s="19">
        <v>105</v>
      </c>
      <c r="K8" s="19">
        <f t="shared" si="0"/>
        <v>4282</v>
      </c>
      <c r="L8" s="24">
        <f>K8/D8*100</f>
        <v>52.219512195121951</v>
      </c>
      <c r="M8" s="19">
        <f t="shared" si="1"/>
        <v>8200</v>
      </c>
      <c r="N8" s="19">
        <v>120</v>
      </c>
      <c r="O8" s="19">
        <v>158</v>
      </c>
      <c r="P8" s="19">
        <v>3488</v>
      </c>
      <c r="Q8" s="19">
        <v>15</v>
      </c>
      <c r="R8" s="19">
        <v>37</v>
      </c>
      <c r="S8" s="19">
        <v>100</v>
      </c>
      <c r="T8" s="19">
        <f t="shared" si="2"/>
        <v>8200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8200</v>
      </c>
      <c r="E9" s="30">
        <v>22</v>
      </c>
      <c r="F9" s="30">
        <v>225</v>
      </c>
      <c r="G9" s="30">
        <v>3738</v>
      </c>
      <c r="H9" s="19">
        <v>75</v>
      </c>
      <c r="I9" s="19">
        <v>117</v>
      </c>
      <c r="J9" s="19">
        <v>105</v>
      </c>
      <c r="K9" s="19">
        <f t="shared" si="0"/>
        <v>4282</v>
      </c>
      <c r="L9" s="24">
        <f>K9/D9*100</f>
        <v>52.219512195121951</v>
      </c>
      <c r="M9" s="19">
        <f t="shared" si="1"/>
        <v>8200</v>
      </c>
      <c r="N9" s="19">
        <v>120</v>
      </c>
      <c r="O9" s="19">
        <v>158</v>
      </c>
      <c r="P9" s="19">
        <v>3488</v>
      </c>
      <c r="Q9" s="19">
        <v>15</v>
      </c>
      <c r="R9" s="19">
        <v>37</v>
      </c>
      <c r="S9" s="19">
        <v>100</v>
      </c>
      <c r="T9" s="19">
        <f t="shared" si="2"/>
        <v>8200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52">
        <v>3</v>
      </c>
      <c r="B11" s="13" t="s">
        <v>31</v>
      </c>
      <c r="C11" s="13">
        <v>5874</v>
      </c>
      <c r="D11" s="13">
        <v>39366</v>
      </c>
      <c r="E11" s="13">
        <v>3280</v>
      </c>
      <c r="F11" s="13">
        <v>3280</v>
      </c>
      <c r="G11" s="13">
        <v>3280</v>
      </c>
      <c r="H11" s="19">
        <v>3281</v>
      </c>
      <c r="I11" s="19">
        <v>3281</v>
      </c>
      <c r="J11" s="19">
        <v>3281</v>
      </c>
      <c r="K11" s="19">
        <f t="shared" si="0"/>
        <v>19683</v>
      </c>
      <c r="L11" s="24">
        <f>K11/D11*100</f>
        <v>50</v>
      </c>
      <c r="M11" s="19">
        <f t="shared" si="1"/>
        <v>39366</v>
      </c>
      <c r="N11" s="19">
        <v>3280</v>
      </c>
      <c r="O11" s="19">
        <v>3280</v>
      </c>
      <c r="P11" s="19">
        <v>3280</v>
      </c>
      <c r="Q11" s="19">
        <v>3281</v>
      </c>
      <c r="R11" s="19">
        <v>3281</v>
      </c>
      <c r="S11" s="19">
        <v>3281</v>
      </c>
      <c r="T11" s="19">
        <f t="shared" si="2"/>
        <v>39366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9">
        <f t="shared" si="0"/>
        <v>0</v>
      </c>
      <c r="L14" s="24">
        <v>0</v>
      </c>
      <c r="M14" s="19">
        <f t="shared" si="1"/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f t="shared" si="2"/>
        <v>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9">
        <f t="shared" si="0"/>
        <v>0</v>
      </c>
      <c r="L15" s="24"/>
      <c r="M15" s="19">
        <f t="shared" si="1"/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f t="shared" si="2"/>
        <v>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66</v>
      </c>
      <c r="C18" s="13">
        <v>3348</v>
      </c>
      <c r="D18" s="13">
        <v>23460</v>
      </c>
      <c r="E18" s="13">
        <v>0</v>
      </c>
      <c r="F18" s="13">
        <v>0</v>
      </c>
      <c r="G18" s="13">
        <v>0</v>
      </c>
      <c r="H18" s="13">
        <v>0</v>
      </c>
      <c r="I18" s="13">
        <v>23460</v>
      </c>
      <c r="J18" s="13">
        <v>0</v>
      </c>
      <c r="K18" s="19">
        <f t="shared" si="0"/>
        <v>23460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9">
        <f t="shared" si="2"/>
        <v>23460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65</v>
      </c>
      <c r="C22" s="13">
        <v>-218</v>
      </c>
      <c r="D22" s="13">
        <v>23460</v>
      </c>
      <c r="E22" s="13">
        <v>0</v>
      </c>
      <c r="F22" s="13">
        <v>0</v>
      </c>
      <c r="G22" s="13">
        <v>0</v>
      </c>
      <c r="H22" s="13">
        <v>0</v>
      </c>
      <c r="I22" s="13">
        <v>23460</v>
      </c>
      <c r="J22" s="13">
        <v>0</v>
      </c>
      <c r="K22" s="19">
        <f t="shared" si="0"/>
        <v>23460</v>
      </c>
      <c r="L22" s="24">
        <f>K22/D22*100</f>
        <v>100</v>
      </c>
      <c r="M22" s="19">
        <f t="shared" si="3"/>
        <v>23460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>SUM(N22:S22)+K22</f>
        <v>23460</v>
      </c>
      <c r="U22" s="11" t="s">
        <v>1</v>
      </c>
    </row>
    <row r="23" spans="1:21" x14ac:dyDescent="0.25">
      <c r="A23" s="53"/>
      <c r="B23" s="20" t="s">
        <v>64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9">
        <f t="shared" si="0"/>
        <v>0</v>
      </c>
      <c r="L23" s="24" t="e">
        <f>K23/D23*100</f>
        <v>#DIV/0!</v>
      </c>
      <c r="M23" s="19">
        <f t="shared" si="3"/>
        <v>0</v>
      </c>
      <c r="N23" s="13">
        <v>0</v>
      </c>
      <c r="O23" s="13">
        <v>0</v>
      </c>
      <c r="P23" s="19">
        <v>0</v>
      </c>
      <c r="Q23" s="19">
        <v>0</v>
      </c>
      <c r="R23" s="19">
        <v>0</v>
      </c>
      <c r="S23" s="19">
        <v>0</v>
      </c>
      <c r="T23" s="19">
        <f t="shared" si="2"/>
        <v>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72227</v>
      </c>
      <c r="E26" s="15">
        <f t="shared" ref="E26:S26" si="4">E7+E8+E11+E12+E14+E18+E22</f>
        <v>3403</v>
      </c>
      <c r="F26" s="15">
        <f t="shared" si="4"/>
        <v>3605</v>
      </c>
      <c r="G26" s="15">
        <f t="shared" si="4"/>
        <v>7118</v>
      </c>
      <c r="H26" s="15">
        <f t="shared" si="4"/>
        <v>3456</v>
      </c>
      <c r="I26" s="15">
        <f t="shared" si="4"/>
        <v>50418</v>
      </c>
      <c r="J26" s="15">
        <f t="shared" si="4"/>
        <v>3486</v>
      </c>
      <c r="K26" s="15">
        <f t="shared" si="4"/>
        <v>71486</v>
      </c>
      <c r="L26" s="15" t="e">
        <f t="shared" si="4"/>
        <v>#DIV/0!</v>
      </c>
      <c r="M26" s="15">
        <f t="shared" si="4"/>
        <v>72227</v>
      </c>
      <c r="N26" s="15">
        <f t="shared" si="4"/>
        <v>3500</v>
      </c>
      <c r="O26" s="15">
        <f t="shared" si="4"/>
        <v>3538</v>
      </c>
      <c r="P26" s="15">
        <f t="shared" si="4"/>
        <v>6868</v>
      </c>
      <c r="Q26" s="15">
        <f t="shared" si="4"/>
        <v>3396</v>
      </c>
      <c r="R26" s="15">
        <f t="shared" si="4"/>
        <v>3418</v>
      </c>
      <c r="S26" s="15">
        <f t="shared" si="4"/>
        <v>3481</v>
      </c>
      <c r="T26" s="15">
        <f>T7+T8+T11+T12+T14+T18</f>
        <v>72227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52">
        <v>7</v>
      </c>
      <c r="B29" s="13" t="s">
        <v>17</v>
      </c>
      <c r="C29" s="13">
        <v>22447</v>
      </c>
      <c r="D29" s="13">
        <v>7164</v>
      </c>
      <c r="E29" s="13">
        <v>597</v>
      </c>
      <c r="F29" s="13">
        <v>597</v>
      </c>
      <c r="G29" s="13">
        <v>597</v>
      </c>
      <c r="H29" s="19">
        <v>597</v>
      </c>
      <c r="I29" s="19">
        <v>597</v>
      </c>
      <c r="J29" s="19">
        <v>597</v>
      </c>
      <c r="K29" s="19">
        <f t="shared" ref="K29:K44" si="5">SUM(E29:J29)</f>
        <v>3582</v>
      </c>
      <c r="L29" s="24"/>
      <c r="M29" s="19"/>
      <c r="N29" s="19">
        <v>597</v>
      </c>
      <c r="O29" s="19">
        <v>597</v>
      </c>
      <c r="P29" s="19">
        <v>597</v>
      </c>
      <c r="Q29" s="19">
        <v>597</v>
      </c>
      <c r="R29" s="19">
        <v>597</v>
      </c>
      <c r="S29" s="19">
        <v>597</v>
      </c>
      <c r="T29" s="18">
        <f t="shared" ref="T29:T45" si="6">SUM(N29:S29)+K29</f>
        <v>7164</v>
      </c>
      <c r="U29" s="11" t="s">
        <v>1</v>
      </c>
    </row>
    <row r="30" spans="1:21" x14ac:dyDescent="0.25">
      <c r="A30" s="52">
        <v>8</v>
      </c>
      <c r="B30" s="13" t="s">
        <v>16</v>
      </c>
      <c r="C30" s="13">
        <v>6916</v>
      </c>
      <c r="D30" s="13">
        <v>1579</v>
      </c>
      <c r="E30" s="13">
        <v>131</v>
      </c>
      <c r="F30" s="13">
        <v>132</v>
      </c>
      <c r="G30" s="13">
        <v>131</v>
      </c>
      <c r="H30" s="19">
        <v>132</v>
      </c>
      <c r="I30" s="19">
        <v>131</v>
      </c>
      <c r="J30" s="19">
        <v>132</v>
      </c>
      <c r="K30" s="19">
        <f t="shared" si="5"/>
        <v>789</v>
      </c>
      <c r="L30" s="24"/>
      <c r="M30" s="19"/>
      <c r="N30" s="19">
        <v>131</v>
      </c>
      <c r="O30" s="19">
        <v>132</v>
      </c>
      <c r="P30" s="19">
        <v>131</v>
      </c>
      <c r="Q30" s="19">
        <v>132</v>
      </c>
      <c r="R30" s="19">
        <v>132</v>
      </c>
      <c r="S30" s="19">
        <v>132</v>
      </c>
      <c r="T30" s="18">
        <f t="shared" si="6"/>
        <v>1579</v>
      </c>
      <c r="U30" s="11" t="s">
        <v>1</v>
      </c>
    </row>
    <row r="31" spans="1:21" x14ac:dyDescent="0.25">
      <c r="A31" s="52">
        <v>9</v>
      </c>
      <c r="B31" s="13" t="s">
        <v>15</v>
      </c>
      <c r="C31" s="13">
        <v>20123</v>
      </c>
      <c r="D31" s="13">
        <v>13697</v>
      </c>
      <c r="E31" s="13">
        <v>1005</v>
      </c>
      <c r="F31" s="13">
        <v>1095</v>
      </c>
      <c r="G31" s="13">
        <v>1000</v>
      </c>
      <c r="H31" s="13">
        <v>1013</v>
      </c>
      <c r="I31" s="13">
        <v>993</v>
      </c>
      <c r="J31" s="13">
        <v>1005</v>
      </c>
      <c r="K31" s="19">
        <f t="shared" si="5"/>
        <v>6111</v>
      </c>
      <c r="L31" s="24"/>
      <c r="M31" s="19"/>
      <c r="N31" s="19">
        <v>1002</v>
      </c>
      <c r="O31" s="19">
        <v>1506</v>
      </c>
      <c r="P31" s="19">
        <v>1205</v>
      </c>
      <c r="Q31" s="19">
        <v>1096</v>
      </c>
      <c r="R31" s="19">
        <v>1105</v>
      </c>
      <c r="S31" s="19">
        <v>1672</v>
      </c>
      <c r="T31" s="18">
        <f t="shared" si="6"/>
        <v>13697</v>
      </c>
      <c r="U31" s="11" t="s">
        <v>1</v>
      </c>
    </row>
    <row r="32" spans="1:21" x14ac:dyDescent="0.25">
      <c r="A32" s="52">
        <v>10</v>
      </c>
      <c r="B32" s="13" t="s">
        <v>14</v>
      </c>
      <c r="C32" s="13">
        <v>2301</v>
      </c>
      <c r="D32" s="13">
        <v>4068</v>
      </c>
      <c r="E32" s="13">
        <v>100</v>
      </c>
      <c r="F32" s="13">
        <v>150</v>
      </c>
      <c r="G32" s="13">
        <v>100</v>
      </c>
      <c r="H32" s="19">
        <v>150</v>
      </c>
      <c r="I32" s="19">
        <v>150</v>
      </c>
      <c r="J32" s="19">
        <v>150</v>
      </c>
      <c r="K32" s="19">
        <f t="shared" si="5"/>
        <v>800</v>
      </c>
      <c r="L32" s="24"/>
      <c r="M32" s="19"/>
      <c r="N32" s="19">
        <v>100</v>
      </c>
      <c r="O32" s="19">
        <v>150</v>
      </c>
      <c r="P32" s="19">
        <v>150</v>
      </c>
      <c r="Q32" s="19">
        <v>200</v>
      </c>
      <c r="R32" s="19">
        <v>500</v>
      </c>
      <c r="S32" s="19">
        <v>2168</v>
      </c>
      <c r="T32" s="18">
        <f t="shared" si="6"/>
        <v>4068</v>
      </c>
      <c r="U32" s="11" t="s">
        <v>1</v>
      </c>
    </row>
    <row r="33" spans="1:21" x14ac:dyDescent="0.25">
      <c r="A33" s="52">
        <v>11</v>
      </c>
      <c r="B33" s="13" t="s">
        <v>13</v>
      </c>
      <c r="C33" s="13">
        <v>3510</v>
      </c>
      <c r="D33" s="13">
        <v>1927</v>
      </c>
      <c r="E33" s="13">
        <v>0</v>
      </c>
      <c r="F33" s="13">
        <v>0</v>
      </c>
      <c r="G33" s="13">
        <v>1100</v>
      </c>
      <c r="H33" s="19">
        <v>0</v>
      </c>
      <c r="I33" s="19">
        <v>0</v>
      </c>
      <c r="J33" s="19">
        <v>0</v>
      </c>
      <c r="K33" s="19">
        <f t="shared" si="5"/>
        <v>1100</v>
      </c>
      <c r="L33" s="24"/>
      <c r="M33" s="19"/>
      <c r="N33" s="19">
        <v>0</v>
      </c>
      <c r="O33" s="19">
        <v>0</v>
      </c>
      <c r="P33" s="19">
        <v>827</v>
      </c>
      <c r="Q33" s="19">
        <v>0</v>
      </c>
      <c r="R33" s="19">
        <v>0</v>
      </c>
      <c r="S33" s="19">
        <v>0</v>
      </c>
      <c r="T33" s="18">
        <f t="shared" si="6"/>
        <v>1927</v>
      </c>
      <c r="U33" s="11" t="s">
        <v>1</v>
      </c>
    </row>
    <row r="34" spans="1:21" x14ac:dyDescent="0.25">
      <c r="A34" s="52"/>
      <c r="B34" s="20" t="s">
        <v>12</v>
      </c>
      <c r="C34" s="13">
        <v>2348</v>
      </c>
      <c r="D34" s="13">
        <v>1927</v>
      </c>
      <c r="E34" s="13">
        <v>0</v>
      </c>
      <c r="F34" s="13">
        <v>0</v>
      </c>
      <c r="G34" s="13">
        <v>1100</v>
      </c>
      <c r="H34" s="19">
        <v>0</v>
      </c>
      <c r="I34" s="19">
        <v>0</v>
      </c>
      <c r="J34" s="19">
        <v>0</v>
      </c>
      <c r="K34" s="19">
        <f t="shared" si="5"/>
        <v>1100</v>
      </c>
      <c r="L34" s="24"/>
      <c r="M34" s="19"/>
      <c r="N34" s="19">
        <v>0</v>
      </c>
      <c r="O34" s="19">
        <v>0</v>
      </c>
      <c r="P34" s="19">
        <v>827</v>
      </c>
      <c r="Q34" s="19">
        <v>0</v>
      </c>
      <c r="R34" s="19">
        <v>0</v>
      </c>
      <c r="S34" s="19">
        <v>0</v>
      </c>
      <c r="T34" s="18">
        <f t="shared" si="6"/>
        <v>1927</v>
      </c>
      <c r="U34" s="11" t="s">
        <v>1</v>
      </c>
    </row>
    <row r="35" spans="1:21" x14ac:dyDescent="0.25">
      <c r="A35" s="52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52">
        <v>12</v>
      </c>
      <c r="B36" s="13" t="s">
        <v>10</v>
      </c>
      <c r="C36" s="13">
        <v>0</v>
      </c>
      <c r="D36" s="13">
        <v>10000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10000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10000</v>
      </c>
      <c r="U36" s="11" t="s">
        <v>1</v>
      </c>
    </row>
    <row r="37" spans="1:21" x14ac:dyDescent="0.25">
      <c r="A37" s="52">
        <v>13</v>
      </c>
      <c r="B37" s="13" t="s">
        <v>9</v>
      </c>
      <c r="C37" s="13">
        <v>1334</v>
      </c>
      <c r="D37" s="13">
        <v>0</v>
      </c>
      <c r="E37" s="13">
        <v>0</v>
      </c>
      <c r="F37" s="13">
        <v>0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0</v>
      </c>
      <c r="L37" s="24"/>
      <c r="M37" s="19"/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8">
        <f t="shared" si="6"/>
        <v>0</v>
      </c>
      <c r="U37" s="11" t="s">
        <v>1</v>
      </c>
    </row>
    <row r="38" spans="1:21" hidden="1" x14ac:dyDescent="0.25">
      <c r="A38" s="52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52">
        <v>14</v>
      </c>
      <c r="B39" s="13" t="s">
        <v>67</v>
      </c>
      <c r="C39" s="13">
        <v>0</v>
      </c>
      <c r="D39" s="13">
        <v>13933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13933</v>
      </c>
      <c r="T39" s="18">
        <f t="shared" si="6"/>
        <v>13933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52">
        <v>15</v>
      </c>
      <c r="B41" s="13" t="s">
        <v>66</v>
      </c>
      <c r="C41" s="13">
        <v>-1199</v>
      </c>
      <c r="D41" s="13">
        <v>19859</v>
      </c>
      <c r="E41" s="13">
        <v>2909</v>
      </c>
      <c r="F41" s="13">
        <v>1540</v>
      </c>
      <c r="G41" s="13">
        <v>1540</v>
      </c>
      <c r="H41" s="13">
        <v>1540</v>
      </c>
      <c r="I41" s="13">
        <v>1540</v>
      </c>
      <c r="J41" s="13">
        <v>1540</v>
      </c>
      <c r="K41" s="19">
        <f t="shared" si="5"/>
        <v>10609</v>
      </c>
      <c r="L41" s="13"/>
      <c r="M41" s="13"/>
      <c r="N41" s="13">
        <v>1540</v>
      </c>
      <c r="O41" s="13">
        <v>1540</v>
      </c>
      <c r="P41" s="13">
        <v>1540</v>
      </c>
      <c r="Q41" s="13">
        <v>1540</v>
      </c>
      <c r="R41" s="13">
        <v>1540</v>
      </c>
      <c r="S41" s="13">
        <v>1550</v>
      </c>
      <c r="T41" s="18">
        <f t="shared" si="6"/>
        <v>19859</v>
      </c>
      <c r="U41" s="11" t="s">
        <v>1</v>
      </c>
    </row>
    <row r="42" spans="1:21" x14ac:dyDescent="0.25">
      <c r="A42" s="52"/>
      <c r="B42" s="20" t="s">
        <v>64</v>
      </c>
      <c r="C42" s="13">
        <v>0</v>
      </c>
      <c r="D42" s="13">
        <v>18490</v>
      </c>
      <c r="E42" s="13">
        <v>1540</v>
      </c>
      <c r="F42" s="13">
        <v>1540</v>
      </c>
      <c r="G42" s="13">
        <v>1540</v>
      </c>
      <c r="H42" s="13">
        <v>1540</v>
      </c>
      <c r="I42" s="13">
        <v>1540</v>
      </c>
      <c r="J42" s="13">
        <v>1540</v>
      </c>
      <c r="K42" s="19">
        <f t="shared" si="5"/>
        <v>9240</v>
      </c>
      <c r="L42" s="13"/>
      <c r="M42" s="13"/>
      <c r="N42" s="13">
        <v>1540</v>
      </c>
      <c r="O42" s="13">
        <v>1540</v>
      </c>
      <c r="P42" s="13">
        <v>1540</v>
      </c>
      <c r="Q42" s="13">
        <v>1540</v>
      </c>
      <c r="R42" s="13">
        <v>1540</v>
      </c>
      <c r="S42" s="13">
        <v>1550</v>
      </c>
      <c r="T42" s="18">
        <f t="shared" si="6"/>
        <v>18490</v>
      </c>
      <c r="U42" s="11" t="s">
        <v>1</v>
      </c>
    </row>
    <row r="43" spans="1:21" x14ac:dyDescent="0.25">
      <c r="A43" s="52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52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72227</v>
      </c>
      <c r="E45" s="15">
        <f t="shared" si="7"/>
        <v>4742</v>
      </c>
      <c r="F45" s="15">
        <f t="shared" si="7"/>
        <v>3514</v>
      </c>
      <c r="G45" s="15">
        <f t="shared" si="7"/>
        <v>4468</v>
      </c>
      <c r="H45" s="15">
        <f t="shared" si="7"/>
        <v>3432</v>
      </c>
      <c r="I45" s="15">
        <f t="shared" si="7"/>
        <v>3411</v>
      </c>
      <c r="J45" s="15">
        <f t="shared" si="7"/>
        <v>3424</v>
      </c>
      <c r="K45" s="15">
        <f t="shared" si="7"/>
        <v>22991</v>
      </c>
      <c r="L45" s="15">
        <f t="shared" si="7"/>
        <v>0</v>
      </c>
      <c r="M45" s="15">
        <f t="shared" si="7"/>
        <v>0</v>
      </c>
      <c r="N45" s="15">
        <f t="shared" si="7"/>
        <v>3370</v>
      </c>
      <c r="O45" s="15">
        <f t="shared" si="7"/>
        <v>13925</v>
      </c>
      <c r="P45" s="15">
        <f t="shared" si="7"/>
        <v>4450</v>
      </c>
      <c r="Q45" s="15">
        <f t="shared" si="7"/>
        <v>3565</v>
      </c>
      <c r="R45" s="15">
        <f t="shared" si="7"/>
        <v>3874</v>
      </c>
      <c r="S45" s="15">
        <f t="shared" si="7"/>
        <v>20052</v>
      </c>
      <c r="T45" s="16">
        <f t="shared" si="6"/>
        <v>72227</v>
      </c>
      <c r="U45" s="15" t="e">
        <f>U29+U30+U31+U32+U33+U36+U37+U39+U41</f>
        <v>#VALUE!</v>
      </c>
    </row>
    <row r="46" spans="1:21" hidden="1" x14ac:dyDescent="0.25">
      <c r="A46" s="52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52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R52:U52"/>
    <mergeCell ref="N53:Q53"/>
    <mergeCell ref="R53:U53"/>
    <mergeCell ref="A22:A25"/>
    <mergeCell ref="A2:L2"/>
    <mergeCell ref="A8:A10"/>
    <mergeCell ref="A12:A13"/>
    <mergeCell ref="A14:A17"/>
    <mergeCell ref="A18:A20"/>
  </mergeCells>
  <printOptions horizontalCentered="1"/>
  <pageMargins left="0" right="0" top="0.23622047244094491" bottom="0.31496062992125984" header="0" footer="0"/>
  <pageSetup paperSize="9" scale="51" orientation="landscape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3"/>
  <sheetViews>
    <sheetView tabSelected="1" topLeftCell="D1" zoomScale="80" workbookViewId="0">
      <selection activeCell="A2" sqref="A2:L2"/>
    </sheetView>
  </sheetViews>
  <sheetFormatPr defaultRowHeight="15" x14ac:dyDescent="0.25"/>
  <cols>
    <col min="1" max="1" width="5.42578125" style="2" customWidth="1"/>
    <col min="2" max="2" width="40" style="1" customWidth="1"/>
    <col min="3" max="3" width="19.85546875" style="1" hidden="1" customWidth="1"/>
    <col min="4" max="4" width="20.7109375" style="1" customWidth="1"/>
    <col min="5" max="10" width="11.7109375" style="1" customWidth="1"/>
    <col min="11" max="11" width="18.42578125" style="1" customWidth="1"/>
    <col min="12" max="12" width="9.85546875" style="1" hidden="1" customWidth="1"/>
    <col min="13" max="13" width="20.7109375" style="1" hidden="1" customWidth="1"/>
    <col min="14" max="19" width="11.7109375" style="1" customWidth="1"/>
    <col min="20" max="20" width="17.28515625" style="1" customWidth="1"/>
    <col min="21" max="21" width="0" style="1" hidden="1" customWidth="1"/>
    <col min="22" max="16384" width="9.140625" style="1"/>
  </cols>
  <sheetData>
    <row r="1" spans="1:21" x14ac:dyDescent="0.25">
      <c r="A1" s="51" t="s">
        <v>58</v>
      </c>
      <c r="B1" s="27"/>
      <c r="C1" s="27"/>
      <c r="D1" s="27"/>
      <c r="E1" s="50"/>
      <c r="F1" s="50" t="s">
        <v>68</v>
      </c>
      <c r="G1" s="50"/>
      <c r="H1" s="27"/>
      <c r="K1" s="27"/>
      <c r="L1" s="49"/>
      <c r="M1" s="27"/>
    </row>
    <row r="2" spans="1:21" s="48" customFormat="1" ht="15" customHeight="1" x14ac:dyDescent="0.2">
      <c r="A2" s="54" t="s">
        <v>61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1" ht="15.75" thickBot="1" x14ac:dyDescent="0.3">
      <c r="A3" s="28"/>
      <c r="K3" s="47" t="s">
        <v>56</v>
      </c>
      <c r="L3" s="27"/>
      <c r="S3" s="47"/>
      <c r="T3" s="47" t="s">
        <v>56</v>
      </c>
    </row>
    <row r="4" spans="1:21" s="33" customFormat="1" ht="60.75" thickBot="1" x14ac:dyDescent="0.25">
      <c r="A4" s="46" t="s">
        <v>55</v>
      </c>
      <c r="B4" s="43" t="s">
        <v>54</v>
      </c>
      <c r="C4" s="44" t="s">
        <v>53</v>
      </c>
      <c r="D4" s="44" t="s">
        <v>62</v>
      </c>
      <c r="E4" s="43" t="s">
        <v>52</v>
      </c>
      <c r="F4" s="43" t="s">
        <v>51</v>
      </c>
      <c r="G4" s="43" t="s">
        <v>50</v>
      </c>
      <c r="H4" s="43" t="s">
        <v>49</v>
      </c>
      <c r="I4" s="43" t="s">
        <v>48</v>
      </c>
      <c r="J4" s="43" t="s">
        <v>47</v>
      </c>
      <c r="K4" s="44" t="s">
        <v>46</v>
      </c>
      <c r="L4" s="45" t="s">
        <v>37</v>
      </c>
      <c r="M4" s="44" t="s">
        <v>45</v>
      </c>
      <c r="N4" s="43" t="s">
        <v>44</v>
      </c>
      <c r="O4" s="43" t="s">
        <v>43</v>
      </c>
      <c r="P4" s="43" t="s">
        <v>42</v>
      </c>
      <c r="Q4" s="43" t="s">
        <v>41</v>
      </c>
      <c r="R4" s="43" t="s">
        <v>40</v>
      </c>
      <c r="S4" s="43" t="s">
        <v>39</v>
      </c>
      <c r="T4" s="43" t="s">
        <v>38</v>
      </c>
      <c r="U4" s="42" t="s">
        <v>37</v>
      </c>
    </row>
    <row r="5" spans="1:21" s="33" customFormat="1" ht="15.75" thickBot="1" x14ac:dyDescent="0.25">
      <c r="A5" s="41"/>
      <c r="B5" s="39"/>
      <c r="C5" s="40">
        <v>1</v>
      </c>
      <c r="D5" s="40">
        <v>2</v>
      </c>
      <c r="E5" s="39">
        <v>3</v>
      </c>
      <c r="F5" s="39">
        <v>4</v>
      </c>
      <c r="G5" s="39">
        <v>5</v>
      </c>
      <c r="H5" s="39">
        <v>6</v>
      </c>
      <c r="I5" s="40">
        <v>7</v>
      </c>
      <c r="J5" s="40">
        <v>8</v>
      </c>
      <c r="K5" s="39">
        <v>9</v>
      </c>
      <c r="L5" s="40">
        <v>10</v>
      </c>
      <c r="M5" s="40">
        <v>9</v>
      </c>
      <c r="N5" s="40">
        <v>11</v>
      </c>
      <c r="O5" s="40">
        <v>12</v>
      </c>
      <c r="P5" s="40">
        <v>13</v>
      </c>
      <c r="Q5" s="40">
        <v>14</v>
      </c>
      <c r="R5" s="40">
        <v>15</v>
      </c>
      <c r="S5" s="40">
        <v>16</v>
      </c>
      <c r="T5" s="39">
        <v>17</v>
      </c>
      <c r="U5" s="38">
        <v>17</v>
      </c>
    </row>
    <row r="6" spans="1:21" s="33" customFormat="1" x14ac:dyDescent="0.2">
      <c r="A6" s="37"/>
      <c r="B6" s="36" t="s">
        <v>36</v>
      </c>
      <c r="C6" s="35"/>
      <c r="D6" s="34"/>
      <c r="E6" s="35"/>
      <c r="F6" s="35"/>
      <c r="G6" s="35"/>
      <c r="H6" s="35"/>
      <c r="I6" s="35"/>
      <c r="J6" s="35"/>
      <c r="K6" s="35"/>
      <c r="L6" s="35"/>
      <c r="M6" s="34"/>
      <c r="N6" s="35"/>
      <c r="O6" s="35"/>
      <c r="P6" s="35"/>
      <c r="Q6" s="35"/>
      <c r="R6" s="35"/>
      <c r="S6" s="35"/>
      <c r="T6" s="35"/>
      <c r="U6" s="34"/>
    </row>
    <row r="7" spans="1:21" x14ac:dyDescent="0.25">
      <c r="A7" s="14">
        <v>1</v>
      </c>
      <c r="B7" s="13" t="s">
        <v>35</v>
      </c>
      <c r="C7" s="13">
        <v>3174</v>
      </c>
      <c r="D7" s="13">
        <v>250</v>
      </c>
      <c r="E7" s="13">
        <v>20</v>
      </c>
      <c r="F7" s="13">
        <v>21</v>
      </c>
      <c r="G7" s="13">
        <v>21</v>
      </c>
      <c r="H7" s="19">
        <v>21</v>
      </c>
      <c r="I7" s="19">
        <v>21</v>
      </c>
      <c r="J7" s="19">
        <v>20</v>
      </c>
      <c r="K7" s="19">
        <f t="shared" ref="K7:K25" si="0">SUM(E7:J7)</f>
        <v>124</v>
      </c>
      <c r="L7" s="24">
        <f>K7/D7*100</f>
        <v>49.6</v>
      </c>
      <c r="M7" s="19">
        <f t="shared" ref="M7:M15" si="1">D7</f>
        <v>250</v>
      </c>
      <c r="N7" s="19">
        <v>21</v>
      </c>
      <c r="O7" s="19">
        <v>21</v>
      </c>
      <c r="P7" s="19">
        <v>21</v>
      </c>
      <c r="Q7" s="19">
        <v>21</v>
      </c>
      <c r="R7" s="19">
        <v>21</v>
      </c>
      <c r="S7" s="19">
        <v>21</v>
      </c>
      <c r="T7" s="19">
        <f t="shared" ref="T7:T25" si="2">SUM(N7:S7)+K7</f>
        <v>250</v>
      </c>
      <c r="U7" s="11" t="s">
        <v>1</v>
      </c>
    </row>
    <row r="8" spans="1:21" s="29" customFormat="1" x14ac:dyDescent="0.25">
      <c r="A8" s="55">
        <v>2</v>
      </c>
      <c r="B8" s="30" t="s">
        <v>34</v>
      </c>
      <c r="C8" s="30">
        <v>31313</v>
      </c>
      <c r="D8" s="30">
        <v>15500</v>
      </c>
      <c r="E8" s="30">
        <v>15</v>
      </c>
      <c r="F8" s="30">
        <v>150</v>
      </c>
      <c r="G8" s="30">
        <v>7550</v>
      </c>
      <c r="H8" s="19">
        <v>50</v>
      </c>
      <c r="I8" s="19">
        <v>78</v>
      </c>
      <c r="J8" s="19">
        <v>70</v>
      </c>
      <c r="K8" s="19">
        <f t="shared" si="0"/>
        <v>7913</v>
      </c>
      <c r="L8" s="24">
        <f>K8/D8*100</f>
        <v>51.051612903225809</v>
      </c>
      <c r="M8" s="19">
        <f t="shared" si="1"/>
        <v>15500</v>
      </c>
      <c r="N8" s="19">
        <v>80</v>
      </c>
      <c r="O8" s="19">
        <v>105</v>
      </c>
      <c r="P8" s="19">
        <v>7300</v>
      </c>
      <c r="Q8" s="19">
        <v>10</v>
      </c>
      <c r="R8" s="19">
        <v>25</v>
      </c>
      <c r="S8" s="19">
        <v>67</v>
      </c>
      <c r="T8" s="19">
        <f t="shared" si="2"/>
        <v>15500</v>
      </c>
      <c r="U8" s="11" t="s">
        <v>1</v>
      </c>
    </row>
    <row r="9" spans="1:21" s="29" customFormat="1" x14ac:dyDescent="0.25">
      <c r="A9" s="55"/>
      <c r="B9" s="32" t="s">
        <v>33</v>
      </c>
      <c r="C9" s="30">
        <v>3262</v>
      </c>
      <c r="D9" s="30">
        <v>15500</v>
      </c>
      <c r="E9" s="30">
        <v>15</v>
      </c>
      <c r="F9" s="30">
        <v>150</v>
      </c>
      <c r="G9" s="30">
        <v>7550</v>
      </c>
      <c r="H9" s="19">
        <v>50</v>
      </c>
      <c r="I9" s="19">
        <v>78</v>
      </c>
      <c r="J9" s="19">
        <v>70</v>
      </c>
      <c r="K9" s="19">
        <f t="shared" si="0"/>
        <v>7913</v>
      </c>
      <c r="L9" s="24">
        <f>K9/D9*100</f>
        <v>51.051612903225809</v>
      </c>
      <c r="M9" s="19">
        <f t="shared" si="1"/>
        <v>15500</v>
      </c>
      <c r="N9" s="19">
        <v>80</v>
      </c>
      <c r="O9" s="19">
        <v>105</v>
      </c>
      <c r="P9" s="19">
        <v>7300</v>
      </c>
      <c r="Q9" s="19">
        <v>10</v>
      </c>
      <c r="R9" s="19">
        <v>25</v>
      </c>
      <c r="S9" s="19">
        <v>67</v>
      </c>
      <c r="T9" s="19">
        <f t="shared" si="2"/>
        <v>15500</v>
      </c>
      <c r="U9" s="11" t="s">
        <v>1</v>
      </c>
    </row>
    <row r="10" spans="1:21" s="29" customFormat="1" ht="27" hidden="1" x14ac:dyDescent="0.25">
      <c r="A10" s="55"/>
      <c r="B10" s="31" t="s">
        <v>32</v>
      </c>
      <c r="C10" s="30">
        <v>0</v>
      </c>
      <c r="D10" s="30">
        <v>0</v>
      </c>
      <c r="E10" s="30">
        <v>0</v>
      </c>
      <c r="F10" s="30"/>
      <c r="G10" s="30"/>
      <c r="H10" s="19" t="s">
        <v>23</v>
      </c>
      <c r="I10" s="19" t="s">
        <v>23</v>
      </c>
      <c r="J10" s="19" t="s">
        <v>23</v>
      </c>
      <c r="K10" s="19">
        <f t="shared" si="0"/>
        <v>0</v>
      </c>
      <c r="L10" s="24">
        <v>0</v>
      </c>
      <c r="M10" s="19">
        <f t="shared" si="1"/>
        <v>0</v>
      </c>
      <c r="N10" s="19"/>
      <c r="O10" s="19"/>
      <c r="P10" s="19"/>
      <c r="Q10" s="19"/>
      <c r="R10" s="19"/>
      <c r="S10" s="19"/>
      <c r="T10" s="19">
        <f t="shared" si="2"/>
        <v>0</v>
      </c>
      <c r="U10" s="11" t="s">
        <v>1</v>
      </c>
    </row>
    <row r="11" spans="1:21" x14ac:dyDescent="0.25">
      <c r="A11" s="14">
        <v>3</v>
      </c>
      <c r="B11" s="13" t="s">
        <v>31</v>
      </c>
      <c r="C11" s="13">
        <v>5874</v>
      </c>
      <c r="D11" s="13">
        <v>13456</v>
      </c>
      <c r="E11" s="13">
        <v>1125</v>
      </c>
      <c r="F11" s="13">
        <v>1121</v>
      </c>
      <c r="G11" s="13">
        <v>1121</v>
      </c>
      <c r="H11" s="19">
        <v>1121</v>
      </c>
      <c r="I11" s="19">
        <v>1121</v>
      </c>
      <c r="J11" s="19">
        <v>1121</v>
      </c>
      <c r="K11" s="19">
        <f t="shared" si="0"/>
        <v>6730</v>
      </c>
      <c r="L11" s="24">
        <f>K11/D11*100</f>
        <v>50.014863258026153</v>
      </c>
      <c r="M11" s="19">
        <f t="shared" si="1"/>
        <v>13456</v>
      </c>
      <c r="N11" s="19">
        <v>1121</v>
      </c>
      <c r="O11" s="19">
        <v>1121</v>
      </c>
      <c r="P11" s="19">
        <v>1121</v>
      </c>
      <c r="Q11" s="19">
        <v>1121</v>
      </c>
      <c r="R11" s="19">
        <v>1121</v>
      </c>
      <c r="S11" s="19">
        <v>1121</v>
      </c>
      <c r="T11" s="19">
        <f t="shared" si="2"/>
        <v>13456</v>
      </c>
      <c r="U11" s="11" t="s">
        <v>1</v>
      </c>
    </row>
    <row r="12" spans="1:21" hidden="1" x14ac:dyDescent="0.25">
      <c r="A12" s="53">
        <v>4</v>
      </c>
      <c r="B12" s="13" t="s">
        <v>31</v>
      </c>
      <c r="C12" s="13">
        <v>12192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9">
        <f t="shared" si="0"/>
        <v>0</v>
      </c>
      <c r="L12" s="24" t="e">
        <f>K12/D12*100</f>
        <v>#DIV/0!</v>
      </c>
      <c r="M12" s="19">
        <f t="shared" si="1"/>
        <v>0</v>
      </c>
      <c r="N12" s="19"/>
      <c r="O12" s="19"/>
      <c r="P12" s="19"/>
      <c r="Q12" s="19"/>
      <c r="R12" s="19"/>
      <c r="S12" s="19"/>
      <c r="T12" s="19">
        <f t="shared" si="2"/>
        <v>0</v>
      </c>
      <c r="U12" s="11" t="s">
        <v>1</v>
      </c>
    </row>
    <row r="13" spans="1:21" hidden="1" x14ac:dyDescent="0.25">
      <c r="A13" s="53"/>
      <c r="B13" s="20" t="s">
        <v>30</v>
      </c>
      <c r="C13" s="13">
        <v>0</v>
      </c>
      <c r="D13" s="13">
        <v>0</v>
      </c>
      <c r="E13" s="13">
        <v>0</v>
      </c>
      <c r="F13" s="13"/>
      <c r="G13" s="13"/>
      <c r="H13" s="19" t="s">
        <v>23</v>
      </c>
      <c r="I13" s="19" t="s">
        <v>23</v>
      </c>
      <c r="J13" s="19" t="s">
        <v>23</v>
      </c>
      <c r="K13" s="19">
        <f t="shared" si="0"/>
        <v>0</v>
      </c>
      <c r="L13" s="24">
        <v>0</v>
      </c>
      <c r="M13" s="19">
        <f t="shared" si="1"/>
        <v>0</v>
      </c>
      <c r="N13" s="19"/>
      <c r="O13" s="19"/>
      <c r="P13" s="19"/>
      <c r="Q13" s="19"/>
      <c r="R13" s="19"/>
      <c r="S13" s="19"/>
      <c r="T13" s="19">
        <f t="shared" si="2"/>
        <v>0</v>
      </c>
      <c r="U13" s="11" t="s">
        <v>1</v>
      </c>
    </row>
    <row r="14" spans="1:21" x14ac:dyDescent="0.25">
      <c r="A14" s="53">
        <v>4</v>
      </c>
      <c r="B14" s="13" t="s">
        <v>29</v>
      </c>
      <c r="C14" s="13">
        <v>1625</v>
      </c>
      <c r="D14" s="13">
        <v>100</v>
      </c>
      <c r="E14" s="13">
        <v>8</v>
      </c>
      <c r="F14" s="13">
        <v>8</v>
      </c>
      <c r="G14" s="13">
        <v>8</v>
      </c>
      <c r="H14" s="13">
        <v>8</v>
      </c>
      <c r="I14" s="13">
        <v>9</v>
      </c>
      <c r="J14" s="13">
        <v>9</v>
      </c>
      <c r="K14" s="19">
        <f t="shared" si="0"/>
        <v>50</v>
      </c>
      <c r="L14" s="24">
        <v>0</v>
      </c>
      <c r="M14" s="19">
        <f t="shared" si="1"/>
        <v>100</v>
      </c>
      <c r="N14" s="19">
        <v>8</v>
      </c>
      <c r="O14" s="19">
        <v>8</v>
      </c>
      <c r="P14" s="19">
        <v>8</v>
      </c>
      <c r="Q14" s="19">
        <v>8</v>
      </c>
      <c r="R14" s="19">
        <v>9</v>
      </c>
      <c r="S14" s="19">
        <v>9</v>
      </c>
      <c r="T14" s="19">
        <f t="shared" si="2"/>
        <v>100</v>
      </c>
      <c r="U14" s="11" t="s">
        <v>1</v>
      </c>
    </row>
    <row r="15" spans="1:21" x14ac:dyDescent="0.25">
      <c r="A15" s="53"/>
      <c r="B15" s="20" t="s">
        <v>28</v>
      </c>
      <c r="C15" s="13">
        <v>72</v>
      </c>
      <c r="D15" s="13">
        <v>100</v>
      </c>
      <c r="E15" s="13">
        <v>8</v>
      </c>
      <c r="F15" s="13">
        <v>8</v>
      </c>
      <c r="G15" s="13">
        <v>8</v>
      </c>
      <c r="H15" s="13">
        <v>8</v>
      </c>
      <c r="I15" s="13">
        <v>9</v>
      </c>
      <c r="J15" s="13">
        <v>9</v>
      </c>
      <c r="K15" s="19">
        <f t="shared" si="0"/>
        <v>50</v>
      </c>
      <c r="L15" s="24"/>
      <c r="M15" s="19">
        <f t="shared" si="1"/>
        <v>100</v>
      </c>
      <c r="N15" s="19">
        <v>8</v>
      </c>
      <c r="O15" s="19">
        <v>8</v>
      </c>
      <c r="P15" s="19">
        <v>8</v>
      </c>
      <c r="Q15" s="19">
        <v>8</v>
      </c>
      <c r="R15" s="19">
        <v>9</v>
      </c>
      <c r="S15" s="19">
        <v>9</v>
      </c>
      <c r="T15" s="19">
        <f t="shared" si="2"/>
        <v>100</v>
      </c>
      <c r="U15" s="11"/>
    </row>
    <row r="16" spans="1:21" x14ac:dyDescent="0.25">
      <c r="A16" s="53"/>
      <c r="B16" s="20" t="s">
        <v>27</v>
      </c>
      <c r="C16" s="13">
        <v>1497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9">
        <f t="shared" si="0"/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9">
        <f t="shared" si="2"/>
        <v>0</v>
      </c>
      <c r="U16" s="11" t="s">
        <v>1</v>
      </c>
    </row>
    <row r="17" spans="1:21" x14ac:dyDescent="0.25">
      <c r="A17" s="53"/>
      <c r="B17" s="20" t="s">
        <v>26</v>
      </c>
      <c r="C17" s="13">
        <v>56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9">
        <f t="shared" si="0"/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9">
        <f t="shared" si="2"/>
        <v>0</v>
      </c>
      <c r="U17" s="11" t="s">
        <v>1</v>
      </c>
    </row>
    <row r="18" spans="1:21" x14ac:dyDescent="0.25">
      <c r="A18" s="53">
        <v>5</v>
      </c>
      <c r="B18" s="13" t="s">
        <v>66</v>
      </c>
      <c r="C18" s="13">
        <v>3348</v>
      </c>
      <c r="D18" s="13">
        <v>59036</v>
      </c>
      <c r="E18" s="13">
        <v>0</v>
      </c>
      <c r="F18" s="13">
        <v>0</v>
      </c>
      <c r="G18" s="13">
        <v>0</v>
      </c>
      <c r="H18" s="13">
        <v>0</v>
      </c>
      <c r="I18" s="13">
        <v>59036</v>
      </c>
      <c r="J18" s="13">
        <v>0</v>
      </c>
      <c r="K18" s="19">
        <f t="shared" si="0"/>
        <v>59036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9">
        <f t="shared" si="2"/>
        <v>59036</v>
      </c>
      <c r="U18" s="11" t="s">
        <v>1</v>
      </c>
    </row>
    <row r="19" spans="1:21" hidden="1" x14ac:dyDescent="0.25">
      <c r="A19" s="53"/>
      <c r="B19" s="20" t="s">
        <v>25</v>
      </c>
      <c r="C19" s="13">
        <v>0</v>
      </c>
      <c r="D19" s="13">
        <v>0</v>
      </c>
      <c r="E19" s="13">
        <v>0</v>
      </c>
      <c r="F19" s="13"/>
      <c r="G19" s="13"/>
      <c r="H19" s="19" t="s">
        <v>23</v>
      </c>
      <c r="I19" s="19" t="s">
        <v>23</v>
      </c>
      <c r="J19" s="19" t="s">
        <v>23</v>
      </c>
      <c r="K19" s="19">
        <f t="shared" si="0"/>
        <v>0</v>
      </c>
      <c r="L19" s="24">
        <v>0</v>
      </c>
      <c r="M19" s="19">
        <f t="shared" ref="M19:M25" si="3">D19</f>
        <v>0</v>
      </c>
      <c r="N19" s="13"/>
      <c r="O19" s="13"/>
      <c r="P19" s="19"/>
      <c r="Q19" s="19"/>
      <c r="R19" s="19"/>
      <c r="S19" s="19"/>
      <c r="T19" s="19">
        <f t="shared" si="2"/>
        <v>0</v>
      </c>
      <c r="U19" s="11" t="s">
        <v>1</v>
      </c>
    </row>
    <row r="20" spans="1:21" hidden="1" x14ac:dyDescent="0.25">
      <c r="A20" s="53"/>
      <c r="B20" s="20" t="s">
        <v>24</v>
      </c>
      <c r="C20" s="13">
        <v>0</v>
      </c>
      <c r="D20" s="13">
        <v>0</v>
      </c>
      <c r="E20" s="13">
        <v>0</v>
      </c>
      <c r="F20" s="13"/>
      <c r="G20" s="13"/>
      <c r="H20" s="19" t="s">
        <v>23</v>
      </c>
      <c r="I20" s="19" t="s">
        <v>23</v>
      </c>
      <c r="J20" s="19" t="s">
        <v>23</v>
      </c>
      <c r="K20" s="19">
        <f t="shared" si="0"/>
        <v>0</v>
      </c>
      <c r="L20" s="24">
        <v>0</v>
      </c>
      <c r="M20" s="19">
        <f t="shared" si="3"/>
        <v>0</v>
      </c>
      <c r="N20" s="13"/>
      <c r="O20" s="13"/>
      <c r="P20" s="19"/>
      <c r="Q20" s="19"/>
      <c r="R20" s="19"/>
      <c r="S20" s="19"/>
      <c r="T20" s="19">
        <f t="shared" si="2"/>
        <v>0</v>
      </c>
      <c r="U20" s="11" t="s">
        <v>1</v>
      </c>
    </row>
    <row r="21" spans="1:21" hidden="1" x14ac:dyDescent="0.25">
      <c r="A21" s="17">
        <v>7</v>
      </c>
      <c r="B21" s="15" t="s">
        <v>22</v>
      </c>
      <c r="C21" s="15">
        <v>57526</v>
      </c>
      <c r="D21" s="15">
        <v>54983</v>
      </c>
      <c r="E21" s="15">
        <v>13276</v>
      </c>
      <c r="F21" s="15"/>
      <c r="G21" s="15"/>
      <c r="H21" s="22" t="s">
        <v>1</v>
      </c>
      <c r="I21" s="22" t="s">
        <v>1</v>
      </c>
      <c r="J21" s="22" t="s">
        <v>1</v>
      </c>
      <c r="K21" s="19">
        <f t="shared" si="0"/>
        <v>13276</v>
      </c>
      <c r="L21" s="23">
        <f>K21/D21*100</f>
        <v>24.14564501755088</v>
      </c>
      <c r="M21" s="22">
        <f t="shared" si="3"/>
        <v>54983</v>
      </c>
      <c r="N21" s="13"/>
      <c r="O21" s="13"/>
      <c r="P21" s="22"/>
      <c r="Q21" s="22"/>
      <c r="R21" s="22"/>
      <c r="S21" s="22"/>
      <c r="T21" s="19">
        <f t="shared" si="2"/>
        <v>13276</v>
      </c>
      <c r="U21" s="21" t="s">
        <v>1</v>
      </c>
    </row>
    <row r="22" spans="1:21" x14ac:dyDescent="0.25">
      <c r="A22" s="53"/>
      <c r="B22" s="20" t="s">
        <v>65</v>
      </c>
      <c r="C22" s="13">
        <v>-218</v>
      </c>
      <c r="D22" s="13">
        <v>59036</v>
      </c>
      <c r="E22" s="13">
        <v>0</v>
      </c>
      <c r="F22" s="13">
        <v>0</v>
      </c>
      <c r="G22" s="13">
        <v>0</v>
      </c>
      <c r="H22" s="13">
        <v>0</v>
      </c>
      <c r="I22" s="13">
        <v>59036</v>
      </c>
      <c r="J22" s="13">
        <v>0</v>
      </c>
      <c r="K22" s="19">
        <f t="shared" si="0"/>
        <v>59036</v>
      </c>
      <c r="L22" s="24">
        <f>K22/D22*100</f>
        <v>100</v>
      </c>
      <c r="M22" s="19">
        <f t="shared" si="3"/>
        <v>59036</v>
      </c>
      <c r="N22" s="13">
        <v>0</v>
      </c>
      <c r="O22" s="13">
        <v>0</v>
      </c>
      <c r="P22" s="19">
        <v>0</v>
      </c>
      <c r="Q22" s="19">
        <v>0</v>
      </c>
      <c r="R22" s="19">
        <v>0</v>
      </c>
      <c r="S22" s="19">
        <v>0</v>
      </c>
      <c r="T22" s="19">
        <f t="shared" si="2"/>
        <v>59036</v>
      </c>
      <c r="U22" s="11" t="s">
        <v>1</v>
      </c>
    </row>
    <row r="23" spans="1:21" x14ac:dyDescent="0.25">
      <c r="A23" s="53"/>
      <c r="B23" s="20" t="s">
        <v>64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9">
        <f t="shared" si="0"/>
        <v>0</v>
      </c>
      <c r="L23" s="24" t="e">
        <f>K23/D23*100</f>
        <v>#DIV/0!</v>
      </c>
      <c r="M23" s="19">
        <f t="shared" si="3"/>
        <v>0</v>
      </c>
      <c r="N23" s="13">
        <v>0</v>
      </c>
      <c r="O23" s="13">
        <v>0</v>
      </c>
      <c r="P23" s="19">
        <v>0</v>
      </c>
      <c r="Q23" s="19">
        <v>0</v>
      </c>
      <c r="R23" s="19">
        <v>0</v>
      </c>
      <c r="S23" s="19">
        <v>0</v>
      </c>
      <c r="T23" s="19">
        <f t="shared" si="2"/>
        <v>0</v>
      </c>
      <c r="U23" s="11" t="s">
        <v>1</v>
      </c>
    </row>
    <row r="24" spans="1:21" x14ac:dyDescent="0.25">
      <c r="A24" s="53"/>
      <c r="B24" s="20" t="s">
        <v>21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9">
        <f t="shared" si="0"/>
        <v>0</v>
      </c>
      <c r="L24" s="24">
        <v>0</v>
      </c>
      <c r="M24" s="19">
        <f t="shared" si="3"/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9">
        <v>0</v>
      </c>
      <c r="T24" s="19">
        <f t="shared" si="2"/>
        <v>0</v>
      </c>
      <c r="U24" s="11" t="s">
        <v>1</v>
      </c>
    </row>
    <row r="25" spans="1:21" x14ac:dyDescent="0.25">
      <c r="A25" s="53"/>
      <c r="B25" s="20" t="s">
        <v>20</v>
      </c>
      <c r="C25" s="13">
        <v>-218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9">
        <f t="shared" si="0"/>
        <v>0</v>
      </c>
      <c r="L25" s="24">
        <v>0</v>
      </c>
      <c r="M25" s="19">
        <f t="shared" si="3"/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9">
        <v>0</v>
      </c>
      <c r="T25" s="19">
        <f t="shared" si="2"/>
        <v>0</v>
      </c>
      <c r="U25" s="11" t="s">
        <v>1</v>
      </c>
    </row>
    <row r="26" spans="1:21" x14ac:dyDescent="0.25">
      <c r="A26" s="17">
        <v>6</v>
      </c>
      <c r="B26" s="15" t="s">
        <v>19</v>
      </c>
      <c r="C26" s="15">
        <v>57308</v>
      </c>
      <c r="D26" s="15">
        <f>D7+D8+D11+D12+D14+D18</f>
        <v>88342</v>
      </c>
      <c r="E26" s="15">
        <f t="shared" ref="E26:S26" si="4">E7+E8+E11+E12+E14+E18+E22</f>
        <v>1168</v>
      </c>
      <c r="F26" s="15">
        <f t="shared" si="4"/>
        <v>1300</v>
      </c>
      <c r="G26" s="15">
        <f t="shared" si="4"/>
        <v>8700</v>
      </c>
      <c r="H26" s="15">
        <f t="shared" si="4"/>
        <v>1200</v>
      </c>
      <c r="I26" s="15">
        <f t="shared" si="4"/>
        <v>119301</v>
      </c>
      <c r="J26" s="15">
        <f t="shared" si="4"/>
        <v>1220</v>
      </c>
      <c r="K26" s="15">
        <f t="shared" si="4"/>
        <v>132889</v>
      </c>
      <c r="L26" s="15" t="e">
        <f t="shared" si="4"/>
        <v>#DIV/0!</v>
      </c>
      <c r="M26" s="15">
        <f t="shared" si="4"/>
        <v>88342</v>
      </c>
      <c r="N26" s="15">
        <f t="shared" si="4"/>
        <v>1230</v>
      </c>
      <c r="O26" s="15">
        <f t="shared" si="4"/>
        <v>1255</v>
      </c>
      <c r="P26" s="15">
        <f t="shared" si="4"/>
        <v>8450</v>
      </c>
      <c r="Q26" s="15">
        <f t="shared" si="4"/>
        <v>1160</v>
      </c>
      <c r="R26" s="15">
        <f t="shared" si="4"/>
        <v>1176</v>
      </c>
      <c r="S26" s="15">
        <f t="shared" si="4"/>
        <v>1218</v>
      </c>
      <c r="T26" s="15">
        <f>T7+T8+T11+T12+T14+T18</f>
        <v>88342</v>
      </c>
      <c r="U26" s="21" t="s">
        <v>1</v>
      </c>
    </row>
    <row r="27" spans="1:21" s="27" customFormat="1" x14ac:dyDescent="0.25">
      <c r="A27" s="28"/>
      <c r="K27" s="11"/>
      <c r="L27" s="12"/>
      <c r="M27" s="11">
        <f>D27</f>
        <v>0</v>
      </c>
    </row>
    <row r="28" spans="1:21" x14ac:dyDescent="0.25">
      <c r="A28" s="26"/>
      <c r="B28" s="25" t="s">
        <v>18</v>
      </c>
      <c r="C28" s="13"/>
      <c r="D28" s="13"/>
      <c r="E28" s="13"/>
      <c r="F28" s="13"/>
      <c r="G28" s="13"/>
      <c r="H28" s="13"/>
      <c r="I28" s="13"/>
      <c r="J28" s="13"/>
      <c r="K28" s="11"/>
      <c r="L28" s="12"/>
      <c r="M28" s="11">
        <f>D28</f>
        <v>0</v>
      </c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A29" s="14">
        <v>7</v>
      </c>
      <c r="B29" s="13" t="s">
        <v>17</v>
      </c>
      <c r="C29" s="13">
        <v>22447</v>
      </c>
      <c r="D29" s="13">
        <v>6677</v>
      </c>
      <c r="E29" s="13">
        <v>556</v>
      </c>
      <c r="F29" s="13">
        <v>556</v>
      </c>
      <c r="G29" s="13">
        <v>556</v>
      </c>
      <c r="H29" s="19">
        <v>556</v>
      </c>
      <c r="I29" s="19">
        <v>556</v>
      </c>
      <c r="J29" s="19">
        <v>556</v>
      </c>
      <c r="K29" s="19">
        <f t="shared" ref="K29:K44" si="5">SUM(E29:J29)</f>
        <v>3336</v>
      </c>
      <c r="L29" s="24"/>
      <c r="M29" s="19"/>
      <c r="N29" s="19">
        <v>556</v>
      </c>
      <c r="O29" s="19">
        <v>557</v>
      </c>
      <c r="P29" s="19">
        <v>557</v>
      </c>
      <c r="Q29" s="19">
        <v>557</v>
      </c>
      <c r="R29" s="19">
        <v>557</v>
      </c>
      <c r="S29" s="19">
        <v>557</v>
      </c>
      <c r="T29" s="18">
        <f t="shared" ref="T29:T45" si="6">SUM(N29:S29)+K29</f>
        <v>6677</v>
      </c>
      <c r="U29" s="11" t="s">
        <v>1</v>
      </c>
    </row>
    <row r="30" spans="1:21" x14ac:dyDescent="0.25">
      <c r="A30" s="14">
        <v>8</v>
      </c>
      <c r="B30" s="13" t="s">
        <v>16</v>
      </c>
      <c r="C30" s="13">
        <v>6916</v>
      </c>
      <c r="D30" s="13">
        <v>1458</v>
      </c>
      <c r="E30" s="13">
        <v>121</v>
      </c>
      <c r="F30" s="13">
        <v>121</v>
      </c>
      <c r="G30" s="13">
        <v>121</v>
      </c>
      <c r="H30" s="19">
        <v>121</v>
      </c>
      <c r="I30" s="19">
        <v>121</v>
      </c>
      <c r="J30" s="19">
        <v>121</v>
      </c>
      <c r="K30" s="19">
        <f t="shared" si="5"/>
        <v>726</v>
      </c>
      <c r="L30" s="24"/>
      <c r="M30" s="19"/>
      <c r="N30" s="19">
        <v>122</v>
      </c>
      <c r="O30" s="19">
        <v>122</v>
      </c>
      <c r="P30" s="19">
        <v>122</v>
      </c>
      <c r="Q30" s="19">
        <v>122</v>
      </c>
      <c r="R30" s="19">
        <v>122</v>
      </c>
      <c r="S30" s="19">
        <v>122</v>
      </c>
      <c r="T30" s="18">
        <f t="shared" si="6"/>
        <v>1458</v>
      </c>
      <c r="U30" s="11" t="s">
        <v>1</v>
      </c>
    </row>
    <row r="31" spans="1:21" x14ac:dyDescent="0.25">
      <c r="A31" s="14">
        <v>9</v>
      </c>
      <c r="B31" s="13" t="s">
        <v>15</v>
      </c>
      <c r="C31" s="13">
        <v>20123</v>
      </c>
      <c r="D31" s="13">
        <v>19415</v>
      </c>
      <c r="E31" s="13">
        <v>2511</v>
      </c>
      <c r="F31" s="13">
        <v>1650</v>
      </c>
      <c r="G31" s="13">
        <v>1618</v>
      </c>
      <c r="H31" s="13">
        <v>1486</v>
      </c>
      <c r="I31" s="13">
        <v>1702</v>
      </c>
      <c r="J31" s="13">
        <v>1005</v>
      </c>
      <c r="K31" s="19">
        <f t="shared" si="5"/>
        <v>9972</v>
      </c>
      <c r="L31" s="24"/>
      <c r="M31" s="19"/>
      <c r="N31" s="19">
        <v>2392</v>
      </c>
      <c r="O31" s="19">
        <v>1890</v>
      </c>
      <c r="P31" s="19">
        <v>1898</v>
      </c>
      <c r="Q31" s="19">
        <v>954</v>
      </c>
      <c r="R31" s="19">
        <v>1002</v>
      </c>
      <c r="S31" s="19">
        <v>1307</v>
      </c>
      <c r="T31" s="18">
        <f t="shared" si="6"/>
        <v>19415</v>
      </c>
      <c r="U31" s="11" t="s">
        <v>1</v>
      </c>
    </row>
    <row r="32" spans="1:21" x14ac:dyDescent="0.25">
      <c r="A32" s="14">
        <v>10</v>
      </c>
      <c r="B32" s="13" t="s">
        <v>14</v>
      </c>
      <c r="C32" s="13">
        <v>2301</v>
      </c>
      <c r="D32" s="13">
        <v>3521</v>
      </c>
      <c r="E32" s="13">
        <v>347</v>
      </c>
      <c r="F32" s="13">
        <v>73</v>
      </c>
      <c r="G32" s="13">
        <v>47</v>
      </c>
      <c r="H32" s="19">
        <v>47</v>
      </c>
      <c r="I32" s="19">
        <v>47</v>
      </c>
      <c r="J32" s="19">
        <v>47</v>
      </c>
      <c r="K32" s="19">
        <f t="shared" si="5"/>
        <v>608</v>
      </c>
      <c r="L32" s="24"/>
      <c r="M32" s="19"/>
      <c r="N32" s="19">
        <v>47</v>
      </c>
      <c r="O32" s="19">
        <v>347</v>
      </c>
      <c r="P32" s="19">
        <v>73</v>
      </c>
      <c r="Q32" s="19">
        <v>47</v>
      </c>
      <c r="R32" s="19">
        <v>47</v>
      </c>
      <c r="S32" s="19">
        <v>2352</v>
      </c>
      <c r="T32" s="18">
        <f>SUM(N32:S32)+K32</f>
        <v>3521</v>
      </c>
      <c r="U32" s="11" t="s">
        <v>1</v>
      </c>
    </row>
    <row r="33" spans="1:21" x14ac:dyDescent="0.25">
      <c r="A33" s="14">
        <v>11</v>
      </c>
      <c r="B33" s="13" t="s">
        <v>13</v>
      </c>
      <c r="C33" s="13">
        <v>3510</v>
      </c>
      <c r="D33" s="13">
        <v>3574</v>
      </c>
      <c r="E33" s="13">
        <v>0</v>
      </c>
      <c r="F33" s="13">
        <v>0</v>
      </c>
      <c r="G33" s="13">
        <v>1771</v>
      </c>
      <c r="H33" s="19">
        <v>0</v>
      </c>
      <c r="I33" s="19">
        <v>0</v>
      </c>
      <c r="J33" s="19">
        <v>0</v>
      </c>
      <c r="K33" s="19">
        <f t="shared" si="5"/>
        <v>1771</v>
      </c>
      <c r="L33" s="24"/>
      <c r="M33" s="19"/>
      <c r="N33" s="19">
        <v>0</v>
      </c>
      <c r="O33" s="19">
        <v>0</v>
      </c>
      <c r="P33" s="19">
        <v>1803</v>
      </c>
      <c r="Q33" s="19">
        <v>0</v>
      </c>
      <c r="R33" s="19">
        <v>0</v>
      </c>
      <c r="S33" s="19">
        <v>0</v>
      </c>
      <c r="T33" s="18">
        <f t="shared" si="6"/>
        <v>3574</v>
      </c>
      <c r="U33" s="11" t="s">
        <v>1</v>
      </c>
    </row>
    <row r="34" spans="1:21" x14ac:dyDescent="0.25">
      <c r="A34" s="14"/>
      <c r="B34" s="20" t="s">
        <v>12</v>
      </c>
      <c r="C34" s="13">
        <v>2348</v>
      </c>
      <c r="D34" s="13">
        <v>3574</v>
      </c>
      <c r="E34" s="13">
        <v>0</v>
      </c>
      <c r="F34" s="13">
        <v>0</v>
      </c>
      <c r="G34" s="13">
        <v>1771</v>
      </c>
      <c r="H34" s="19">
        <v>0</v>
      </c>
      <c r="I34" s="19">
        <v>0</v>
      </c>
      <c r="J34" s="19">
        <v>0</v>
      </c>
      <c r="K34" s="19">
        <f t="shared" si="5"/>
        <v>1771</v>
      </c>
      <c r="L34" s="24"/>
      <c r="M34" s="19"/>
      <c r="N34" s="19">
        <v>0</v>
      </c>
      <c r="O34" s="19">
        <v>0</v>
      </c>
      <c r="P34" s="19">
        <v>1803</v>
      </c>
      <c r="Q34" s="19">
        <v>0</v>
      </c>
      <c r="R34" s="19">
        <v>0</v>
      </c>
      <c r="S34" s="19">
        <v>0</v>
      </c>
      <c r="T34" s="18">
        <f t="shared" si="6"/>
        <v>3574</v>
      </c>
      <c r="U34" s="11" t="s">
        <v>1</v>
      </c>
    </row>
    <row r="35" spans="1:21" x14ac:dyDescent="0.25">
      <c r="A35" s="14"/>
      <c r="B35" s="20" t="s">
        <v>11</v>
      </c>
      <c r="C35" s="13">
        <v>1162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9">
        <f t="shared" si="5"/>
        <v>0</v>
      </c>
      <c r="L35" s="13"/>
      <c r="M35" s="13"/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8">
        <f t="shared" si="6"/>
        <v>0</v>
      </c>
      <c r="U35" s="11"/>
    </row>
    <row r="36" spans="1:21" x14ac:dyDescent="0.25">
      <c r="A36" s="14">
        <v>12</v>
      </c>
      <c r="B36" s="13" t="s">
        <v>10</v>
      </c>
      <c r="C36" s="13">
        <v>0</v>
      </c>
      <c r="D36" s="13">
        <v>10000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9">
        <f t="shared" si="5"/>
        <v>0</v>
      </c>
      <c r="L36" s="13"/>
      <c r="M36" s="13"/>
      <c r="N36" s="13">
        <v>0</v>
      </c>
      <c r="O36" s="13">
        <v>10000</v>
      </c>
      <c r="P36" s="13">
        <v>0</v>
      </c>
      <c r="Q36" s="13">
        <v>0</v>
      </c>
      <c r="R36" s="13">
        <v>0</v>
      </c>
      <c r="S36" s="13">
        <v>0</v>
      </c>
      <c r="T36" s="18">
        <f t="shared" si="6"/>
        <v>10000</v>
      </c>
      <c r="U36" s="11" t="s">
        <v>1</v>
      </c>
    </row>
    <row r="37" spans="1:21" x14ac:dyDescent="0.25">
      <c r="A37" s="14">
        <v>13</v>
      </c>
      <c r="B37" s="13" t="s">
        <v>9</v>
      </c>
      <c r="C37" s="13">
        <v>1334</v>
      </c>
      <c r="D37" s="13">
        <v>9279</v>
      </c>
      <c r="E37" s="13">
        <v>0</v>
      </c>
      <c r="F37" s="13">
        <v>279</v>
      </c>
      <c r="G37" s="13">
        <v>0</v>
      </c>
      <c r="H37" s="19">
        <v>0</v>
      </c>
      <c r="I37" s="19">
        <v>0</v>
      </c>
      <c r="J37" s="19">
        <v>0</v>
      </c>
      <c r="K37" s="19">
        <f t="shared" si="5"/>
        <v>279</v>
      </c>
      <c r="L37" s="24"/>
      <c r="M37" s="19"/>
      <c r="N37" s="19">
        <v>0</v>
      </c>
      <c r="O37" s="19">
        <v>0</v>
      </c>
      <c r="P37" s="19">
        <v>1000</v>
      </c>
      <c r="Q37" s="19">
        <v>8000</v>
      </c>
      <c r="R37" s="19">
        <v>0</v>
      </c>
      <c r="S37" s="19">
        <v>0</v>
      </c>
      <c r="T37" s="18">
        <f t="shared" si="6"/>
        <v>9279</v>
      </c>
      <c r="U37" s="11" t="s">
        <v>1</v>
      </c>
    </row>
    <row r="38" spans="1:21" hidden="1" x14ac:dyDescent="0.25">
      <c r="A38" s="14">
        <v>18</v>
      </c>
      <c r="B38" s="13" t="s">
        <v>8</v>
      </c>
      <c r="C38" s="13">
        <v>9521</v>
      </c>
      <c r="D38" s="13">
        <v>4900</v>
      </c>
      <c r="E38" s="13">
        <v>0</v>
      </c>
      <c r="F38" s="13"/>
      <c r="G38" s="13"/>
      <c r="H38" s="19" t="s">
        <v>1</v>
      </c>
      <c r="I38" s="19" t="s">
        <v>1</v>
      </c>
      <c r="J38" s="19" t="s">
        <v>1</v>
      </c>
      <c r="K38" s="19">
        <f t="shared" si="5"/>
        <v>0</v>
      </c>
      <c r="L38" s="24"/>
      <c r="M38" s="19"/>
      <c r="N38" s="19"/>
      <c r="O38" s="19"/>
      <c r="P38" s="19"/>
      <c r="Q38" s="19"/>
      <c r="R38" s="19"/>
      <c r="S38" s="19"/>
      <c r="T38" s="18">
        <f t="shared" si="6"/>
        <v>0</v>
      </c>
      <c r="U38" s="11" t="s">
        <v>1</v>
      </c>
    </row>
    <row r="39" spans="1:21" x14ac:dyDescent="0.25">
      <c r="A39" s="14">
        <v>14</v>
      </c>
      <c r="B39" s="13" t="s">
        <v>67</v>
      </c>
      <c r="C39" s="13">
        <v>0</v>
      </c>
      <c r="D39" s="13">
        <v>33880</v>
      </c>
      <c r="E39" s="13">
        <v>0</v>
      </c>
      <c r="F39" s="13">
        <v>0</v>
      </c>
      <c r="G39" s="13">
        <v>0</v>
      </c>
      <c r="H39" s="19">
        <v>0</v>
      </c>
      <c r="I39" s="19">
        <v>0</v>
      </c>
      <c r="J39" s="19">
        <v>0</v>
      </c>
      <c r="K39" s="19">
        <f t="shared" si="5"/>
        <v>0</v>
      </c>
      <c r="L39" s="24"/>
      <c r="M39" s="19"/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33880</v>
      </c>
      <c r="T39" s="18">
        <f t="shared" si="6"/>
        <v>33880</v>
      </c>
      <c r="U39" s="11"/>
    </row>
    <row r="40" spans="1:21" hidden="1" x14ac:dyDescent="0.25">
      <c r="A40" s="17">
        <v>19</v>
      </c>
      <c r="B40" s="15" t="s">
        <v>6</v>
      </c>
      <c r="C40" s="15">
        <v>56631</v>
      </c>
      <c r="D40" s="15">
        <v>59800</v>
      </c>
      <c r="E40" s="15">
        <v>12442</v>
      </c>
      <c r="F40" s="15"/>
      <c r="G40" s="15"/>
      <c r="H40" s="22" t="s">
        <v>1</v>
      </c>
      <c r="I40" s="22" t="s">
        <v>1</v>
      </c>
      <c r="J40" s="22" t="s">
        <v>1</v>
      </c>
      <c r="K40" s="19">
        <f t="shared" si="5"/>
        <v>12442</v>
      </c>
      <c r="L40" s="23"/>
      <c r="M40" s="22"/>
      <c r="N40" s="22"/>
      <c r="O40" s="22"/>
      <c r="P40" s="22"/>
      <c r="Q40" s="22"/>
      <c r="R40" s="22"/>
      <c r="S40" s="22"/>
      <c r="T40" s="18">
        <f t="shared" si="6"/>
        <v>12442</v>
      </c>
      <c r="U40" s="21" t="s">
        <v>1</v>
      </c>
    </row>
    <row r="41" spans="1:21" x14ac:dyDescent="0.25">
      <c r="A41" s="14">
        <v>15</v>
      </c>
      <c r="B41" s="13" t="s">
        <v>66</v>
      </c>
      <c r="C41" s="13">
        <v>-1199</v>
      </c>
      <c r="D41" s="13">
        <v>538</v>
      </c>
      <c r="E41" s="13">
        <v>538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9">
        <f t="shared" si="5"/>
        <v>538</v>
      </c>
      <c r="L41" s="13"/>
      <c r="M41" s="13"/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8">
        <f t="shared" si="6"/>
        <v>538</v>
      </c>
      <c r="U41" s="11" t="s">
        <v>1</v>
      </c>
    </row>
    <row r="42" spans="1:21" x14ac:dyDescent="0.25">
      <c r="A42" s="14"/>
      <c r="B42" s="20" t="s">
        <v>64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9">
        <f t="shared" si="5"/>
        <v>0</v>
      </c>
      <c r="L42" s="13"/>
      <c r="M42" s="13"/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8">
        <f t="shared" si="6"/>
        <v>0</v>
      </c>
      <c r="U42" s="11" t="s">
        <v>1</v>
      </c>
    </row>
    <row r="43" spans="1:21" x14ac:dyDescent="0.25">
      <c r="A43" s="14"/>
      <c r="B43" s="20" t="s">
        <v>5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9">
        <f t="shared" si="5"/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8">
        <f t="shared" si="6"/>
        <v>0</v>
      </c>
      <c r="U43" s="11" t="s">
        <v>1</v>
      </c>
    </row>
    <row r="44" spans="1:21" x14ac:dyDescent="0.25">
      <c r="A44" s="14"/>
      <c r="B44" s="20" t="s">
        <v>4</v>
      </c>
      <c r="C44" s="13">
        <v>-1199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9">
        <f t="shared" si="5"/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8">
        <f t="shared" si="6"/>
        <v>0</v>
      </c>
      <c r="U44" s="11" t="s">
        <v>1</v>
      </c>
    </row>
    <row r="45" spans="1:21" x14ac:dyDescent="0.25">
      <c r="A45" s="17">
        <v>16</v>
      </c>
      <c r="B45" s="15" t="s">
        <v>3</v>
      </c>
      <c r="C45" s="15">
        <v>55432</v>
      </c>
      <c r="D45" s="15">
        <f t="shared" ref="D45:S45" si="7">D29+D30+D31+D32+D33+D36+D37+D39+D41</f>
        <v>88342</v>
      </c>
      <c r="E45" s="15">
        <f t="shared" si="7"/>
        <v>4073</v>
      </c>
      <c r="F45" s="15">
        <f t="shared" si="7"/>
        <v>2679</v>
      </c>
      <c r="G45" s="15">
        <f t="shared" si="7"/>
        <v>4113</v>
      </c>
      <c r="H45" s="15">
        <f t="shared" si="7"/>
        <v>2210</v>
      </c>
      <c r="I45" s="15">
        <f t="shared" si="7"/>
        <v>2426</v>
      </c>
      <c r="J45" s="15">
        <f t="shared" si="7"/>
        <v>1729</v>
      </c>
      <c r="K45" s="15">
        <f t="shared" si="7"/>
        <v>17230</v>
      </c>
      <c r="L45" s="15">
        <f t="shared" si="7"/>
        <v>0</v>
      </c>
      <c r="M45" s="15">
        <f t="shared" si="7"/>
        <v>0</v>
      </c>
      <c r="N45" s="15">
        <f t="shared" si="7"/>
        <v>3117</v>
      </c>
      <c r="O45" s="15">
        <f t="shared" si="7"/>
        <v>12916</v>
      </c>
      <c r="P45" s="15">
        <f t="shared" si="7"/>
        <v>5453</v>
      </c>
      <c r="Q45" s="15">
        <f t="shared" si="7"/>
        <v>9680</v>
      </c>
      <c r="R45" s="15">
        <f t="shared" si="7"/>
        <v>1728</v>
      </c>
      <c r="S45" s="15">
        <f t="shared" si="7"/>
        <v>38218</v>
      </c>
      <c r="T45" s="16">
        <f t="shared" si="6"/>
        <v>88342</v>
      </c>
      <c r="U45" s="15" t="e">
        <f>U29+U30+U31+U32+U33+U36+U37+U39+U41</f>
        <v>#VALUE!</v>
      </c>
    </row>
    <row r="46" spans="1:21" hidden="1" x14ac:dyDescent="0.25">
      <c r="A46" s="14"/>
      <c r="B46" s="13"/>
      <c r="C46" s="13"/>
      <c r="D46" s="13"/>
      <c r="E46" s="13"/>
      <c r="F46" s="13"/>
      <c r="G46" s="13"/>
      <c r="H46" s="11"/>
      <c r="I46" s="11"/>
      <c r="J46" s="11"/>
      <c r="K46" s="11"/>
      <c r="L46" s="12"/>
      <c r="M46" s="11"/>
      <c r="N46" s="11"/>
      <c r="O46" s="11"/>
      <c r="P46" s="11"/>
      <c r="Q46" s="11"/>
      <c r="R46" s="11"/>
      <c r="S46" s="11"/>
      <c r="T46" s="11"/>
      <c r="U46" s="11"/>
    </row>
    <row r="47" spans="1:21" hidden="1" x14ac:dyDescent="0.25">
      <c r="A47" s="14">
        <v>23</v>
      </c>
      <c r="B47" s="13" t="s">
        <v>2</v>
      </c>
      <c r="C47" s="13">
        <v>1876</v>
      </c>
      <c r="D47" s="13">
        <v>0</v>
      </c>
      <c r="E47" s="13">
        <v>-1195</v>
      </c>
      <c r="F47" s="13"/>
      <c r="G47" s="13"/>
      <c r="H47" s="11" t="s">
        <v>1</v>
      </c>
      <c r="I47" s="11" t="s">
        <v>1</v>
      </c>
      <c r="J47" s="11" t="s">
        <v>1</v>
      </c>
      <c r="K47" s="11">
        <f>E47</f>
        <v>-1195</v>
      </c>
      <c r="L47" s="12">
        <v>0</v>
      </c>
      <c r="M47" s="11">
        <f>D47</f>
        <v>0</v>
      </c>
      <c r="N47" s="11" t="s">
        <v>1</v>
      </c>
      <c r="O47" s="11" t="s">
        <v>1</v>
      </c>
      <c r="P47" s="11" t="s">
        <v>1</v>
      </c>
      <c r="Q47" s="11" t="s">
        <v>1</v>
      </c>
      <c r="R47" s="11" t="s">
        <v>1</v>
      </c>
      <c r="S47" s="11" t="s">
        <v>1</v>
      </c>
      <c r="T47" s="11" t="s">
        <v>1</v>
      </c>
      <c r="U47" s="11" t="s">
        <v>1</v>
      </c>
    </row>
    <row r="48" spans="1:21" x14ac:dyDescent="0.25">
      <c r="B48" s="10"/>
      <c r="C48" s="9"/>
      <c r="D48" s="9"/>
      <c r="E48" s="7"/>
      <c r="F48" s="7"/>
      <c r="G48" s="7"/>
      <c r="M48" s="9"/>
    </row>
    <row r="49" spans="1:21" x14ac:dyDescent="0.25">
      <c r="A49" s="8"/>
      <c r="B49" s="4"/>
      <c r="E49" s="7"/>
      <c r="F49" s="7"/>
      <c r="G49" s="7"/>
      <c r="K49"/>
      <c r="M49" s="1" t="s">
        <v>0</v>
      </c>
    </row>
    <row r="50" spans="1:21" x14ac:dyDescent="0.25">
      <c r="A50" s="5"/>
      <c r="B50" s="4"/>
      <c r="E50" s="7"/>
      <c r="F50" s="7"/>
      <c r="G50" s="7"/>
      <c r="H50" s="3"/>
      <c r="I50" s="3"/>
      <c r="M50" s="56"/>
      <c r="N50" s="56"/>
      <c r="O50" s="56"/>
      <c r="P50" s="56"/>
      <c r="Q50" s="56"/>
      <c r="R50" s="56"/>
      <c r="S50" s="56"/>
      <c r="T50" s="56"/>
      <c r="U50" s="56"/>
    </row>
    <row r="51" spans="1:21" x14ac:dyDescent="0.25">
      <c r="A51" s="5"/>
      <c r="B51" s="4"/>
      <c r="E51" s="7"/>
      <c r="F51" s="7"/>
      <c r="G51" s="7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5"/>
      <c r="B52" s="4"/>
      <c r="N52" s="56"/>
      <c r="O52" s="56"/>
      <c r="P52" s="56"/>
      <c r="Q52" s="56"/>
      <c r="R52" s="56"/>
      <c r="S52" s="56"/>
      <c r="T52" s="56"/>
      <c r="U52" s="56"/>
    </row>
    <row r="53" spans="1:21" x14ac:dyDescent="0.25">
      <c r="H53" s="3"/>
      <c r="I53" s="3"/>
      <c r="N53" s="56"/>
      <c r="O53" s="56"/>
      <c r="P53" s="56"/>
      <c r="Q53" s="56"/>
      <c r="R53" s="56"/>
      <c r="S53" s="56"/>
      <c r="T53" s="56"/>
      <c r="U53" s="56"/>
    </row>
  </sheetData>
  <mergeCells count="11">
    <mergeCell ref="M50:U50"/>
    <mergeCell ref="N52:Q52"/>
    <mergeCell ref="N53:Q53"/>
    <mergeCell ref="R52:U52"/>
    <mergeCell ref="R53:U53"/>
    <mergeCell ref="A2:L2"/>
    <mergeCell ref="A22:A25"/>
    <mergeCell ref="A8:A10"/>
    <mergeCell ref="A14:A17"/>
    <mergeCell ref="A12:A13"/>
    <mergeCell ref="A18:A20"/>
  </mergeCells>
  <printOptions horizontalCentered="1"/>
  <pageMargins left="0" right="0" top="0.23622047244094491" bottom="0.31496062992125984" header="0" footer="0"/>
  <pageSetup paperSize="9" scale="51" orientation="landscape" horizontalDpi="300" verticalDpi="300" r:id="rId1"/>
  <headerFooter alignWithMargins="0">
    <oddFooter>&amp;C&amp;"Times New Roman,Normál"&amp;P. oldal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Óvoda2017</vt:lpstr>
      <vt:lpstr>Perenye2017 </vt:lpstr>
      <vt:lpstr>Bucsu2017</vt:lpstr>
      <vt:lpstr>Bucsu2017!Nyomtatási_cím</vt:lpstr>
      <vt:lpstr>Óvoda2017!Nyomtatási_cím</vt:lpstr>
      <vt:lpstr>'Perenye2017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Iroda-506</cp:lastModifiedBy>
  <cp:lastPrinted>2017-02-16T13:35:45Z</cp:lastPrinted>
  <dcterms:created xsi:type="dcterms:W3CDTF">2015-02-11T07:24:50Z</dcterms:created>
  <dcterms:modified xsi:type="dcterms:W3CDTF">2017-02-20T07:50:40Z</dcterms:modified>
</cp:coreProperties>
</file>