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EVÉTELEK" sheetId="1" r:id="rId1"/>
    <sheet name="KIADÁSOK" sheetId="2" r:id="rId2"/>
    <sheet name="Munka3" sheetId="3" r:id="rId3"/>
  </sheets>
  <definedNames>
    <definedName name="_xlnm.Print_Area" localSheetId="0">'BEVÉTELEK'!$A$1:$Q$93</definedName>
    <definedName name="_xlnm.Print_Area" localSheetId="1">'KIADÁSOK'!$A$1:$S$103</definedName>
  </definedNames>
  <calcPr fullCalcOnLoad="1"/>
</workbook>
</file>

<file path=xl/sharedStrings.xml><?xml version="1.0" encoding="utf-8"?>
<sst xmlns="http://schemas.openxmlformats.org/spreadsheetml/2006/main" count="580" uniqueCount="208">
  <si>
    <t xml:space="preserve">ÖSSZESEN </t>
  </si>
  <si>
    <t>Közvilágítás</t>
  </si>
  <si>
    <t>Szociális étkeztetés</t>
  </si>
  <si>
    <t>Köztemető fenntartás és működtetés</t>
  </si>
  <si>
    <t>Közhatalmi bevételek</t>
  </si>
  <si>
    <t>Pénzmaradvány</t>
  </si>
  <si>
    <t>Tardos Önkormányzat bevételei összesen: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</si>
  <si>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</si>
  <si>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</si>
  <si>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</si>
  <si>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</si>
  <si>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</si>
  <si>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</si>
  <si>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</si>
  <si>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</si>
  <si>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</si>
  <si>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</si>
  <si>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</si>
  <si>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</si>
  <si>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</si>
  <si>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</si>
  <si>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</si>
  <si>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</si>
  <si>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 xml:space="preserve"> KIADÁSOK</t>
  </si>
  <si>
    <t xml:space="preserve">  Személyi juttatások </t>
  </si>
  <si>
    <t>Munkaadókat terhelő járulékok és szociális hozzájárulás</t>
  </si>
  <si>
    <t xml:space="preserve">   Dologi         kiadások 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</si>
  <si>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</si>
  <si>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</si>
  <si>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</si>
  <si>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</si>
  <si>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</si>
  <si>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Finanszírozási kiadások</t>
  </si>
  <si>
    <t>Összesen</t>
  </si>
  <si>
    <t>M</t>
  </si>
  <si>
    <t>N</t>
  </si>
  <si>
    <t>O</t>
  </si>
  <si>
    <t>Kiadások összesen</t>
  </si>
  <si>
    <t>Szakmáry Lászlóné jegyző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</si>
  <si>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</si>
  <si>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</si>
  <si>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</si>
  <si>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</si>
  <si>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</si>
  <si>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támogtások államháztartáson belülről</t>
  </si>
  <si>
    <t>Működési bevételek</t>
  </si>
  <si>
    <t>Felhalmozási bevételek</t>
  </si>
  <si>
    <t>Működési célú átvett pénzeszközök</t>
  </si>
  <si>
    <t>Felhalmozási célú átvett pénzeszközök</t>
  </si>
  <si>
    <t>Ellátottak pénzbeli juttatsai</t>
  </si>
  <si>
    <t>Egyéb működési célú kiadások</t>
  </si>
  <si>
    <t>Beruházási kiadások</t>
  </si>
  <si>
    <t>Felújítási kiadások</t>
  </si>
  <si>
    <t>045160</t>
  </si>
  <si>
    <t>Közutak, hidak, alagutak üzemeltetése, fenntartása</t>
  </si>
  <si>
    <t>081071</t>
  </si>
  <si>
    <t>Üdülúi szálláshely szolgáltatás, és étkeztetés</t>
  </si>
  <si>
    <t>013350</t>
  </si>
  <si>
    <t>066010</t>
  </si>
  <si>
    <t>Zöldterület kekzelés</t>
  </si>
  <si>
    <t>011130</t>
  </si>
  <si>
    <t>Önkormányzatok és önk.hivatalok jogalk.,ált igazg.tev</t>
  </si>
  <si>
    <t>064010</t>
  </si>
  <si>
    <t>066020</t>
  </si>
  <si>
    <t>Város és községgazdálkodási egyéb szolgáltatások</t>
  </si>
  <si>
    <t>018010</t>
  </si>
  <si>
    <t>Önkormányzatok elszámolásai a központi költségvetéssel</t>
  </si>
  <si>
    <t>011220</t>
  </si>
  <si>
    <t>018030</t>
  </si>
  <si>
    <t>Támogatás célú finanszírozási műveletek</t>
  </si>
  <si>
    <t>074031</t>
  </si>
  <si>
    <t>Család és nővédelmi egészségügyi gondozás</t>
  </si>
  <si>
    <t>074032</t>
  </si>
  <si>
    <t>Ifjúságegészségügyi gondozás</t>
  </si>
  <si>
    <t>107060</t>
  </si>
  <si>
    <t>Egyéb szociális pnzbeli és természetb.ell.támog.</t>
  </si>
  <si>
    <t>107051</t>
  </si>
  <si>
    <t>Civel szervezetek működ.támogatása</t>
  </si>
  <si>
    <t>041233</t>
  </si>
  <si>
    <t>Hosszabb időtartamú közfogalkoztatás</t>
  </si>
  <si>
    <t>082044</t>
  </si>
  <si>
    <t>Könyvtári szolgáltatások</t>
  </si>
  <si>
    <t>082092</t>
  </si>
  <si>
    <t>Közművelődés-hagyományos közösségi kulturális értékek gondozása</t>
  </si>
  <si>
    <t>Önkormányzati vagyonnal való gazdálkodással kapcsolatos feladatok</t>
  </si>
  <si>
    <t>072311</t>
  </si>
  <si>
    <t>Fogorvosi alapellátás</t>
  </si>
  <si>
    <t>013320</t>
  </si>
  <si>
    <t>Egyéb szociális pénzbeli és természetb.ell.támog.</t>
  </si>
  <si>
    <t>061030</t>
  </si>
  <si>
    <t>Lakáshoz jutást segítő támogatás</t>
  </si>
  <si>
    <t>094260</t>
  </si>
  <si>
    <t>900020</t>
  </si>
  <si>
    <t>084031</t>
  </si>
  <si>
    <t>Hallgatói és oktatói ösztöndíjak, egyéb juttatások</t>
  </si>
  <si>
    <t>Üdülői szálláshely szolgáltatás, és étkeztetés</t>
  </si>
  <si>
    <t>Önkormányzatok funkcióra nem tervezető bevételei államházt. kívül</t>
  </si>
  <si>
    <t>P</t>
  </si>
  <si>
    <t>Szennyvízcsatorna építése, fenntartása, üzemeltetése</t>
  </si>
  <si>
    <t xml:space="preserve"> forintban</t>
  </si>
  <si>
    <t>072111</t>
  </si>
  <si>
    <t>Háziorvosi alapellátás</t>
  </si>
  <si>
    <t>Előirányzat</t>
  </si>
  <si>
    <t>Eredeti</t>
  </si>
  <si>
    <t>Módosított</t>
  </si>
  <si>
    <t>Csabán Béla polgármester</t>
  </si>
  <si>
    <t>Q</t>
  </si>
  <si>
    <t>2/4. oldal</t>
  </si>
  <si>
    <t>1/4. oldal</t>
  </si>
  <si>
    <t>3/4 oldal</t>
  </si>
  <si>
    <t>4/4 oldal</t>
  </si>
  <si>
    <t>091140</t>
  </si>
  <si>
    <t>Óvodani nevelés ellátás működtetés feladatai</t>
  </si>
  <si>
    <t>49.</t>
  </si>
  <si>
    <t>50.</t>
  </si>
  <si>
    <t>51.</t>
  </si>
  <si>
    <t>52.</t>
  </si>
  <si>
    <t>052080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</si>
  <si>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</si>
  <si>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</si>
  <si>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</si>
  <si>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</si>
  <si>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</si>
  <si>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</si>
  <si>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</si>
  <si>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</si>
  <si>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</si>
  <si>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</si>
  <si>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</si>
  <si>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</si>
  <si>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</si>
  <si>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</si>
  <si>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</si>
  <si>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</si>
  <si>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</si>
  <si>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</si>
  <si>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</si>
  <si>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</si>
  <si>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</si>
  <si>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</si>
  <si>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</si>
  <si>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</si>
  <si>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</si>
  <si>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</si>
  <si>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</si>
  <si>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</si>
  <si>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</si>
  <si>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</si>
  <si>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</si>
  <si>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</si>
  <si>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</si>
  <si>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</si>
  <si>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</si>
  <si>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</si>
  <si>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</si>
  <si>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</si>
  <si>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</si>
  <si>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</si>
  <si>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</si>
  <si>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</si>
  <si>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</si>
  <si>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</si>
  <si>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</si>
  <si>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</si>
  <si>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</si>
  <si>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</si>
  <si>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107080</t>
  </si>
  <si>
    <t>Esélyegyenlőség elősegítését célzó tevékenységek és programok</t>
  </si>
  <si>
    <t>53.</t>
  </si>
  <si>
    <t>54.</t>
  </si>
  <si>
    <t>Finanszírozási bevétel</t>
  </si>
  <si>
    <t xml:space="preserve">                                         Tardos Község Önkormányzata  2018. évi költségvetés bevételi és kiadási előirányzatainak teljesítése feladatonként</t>
  </si>
  <si>
    <t xml:space="preserve">                                             Tardos Község Önkormányzata  2018. évi  költségvetés bevételi és kiadási előirányzatainak teljesítése feladatonként</t>
  </si>
  <si>
    <t>Teljesítés</t>
  </si>
  <si>
    <t>4.  melléklet    5/2019. (V.30.) önkormányzati rendelethez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</si>
  <si>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</si>
  <si>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</si>
  <si>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</si>
  <si>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</si>
  <si>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</si>
  <si>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</si>
  <si>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</si>
  <si>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</si>
  <si>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</si>
  <si>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</si>
  <si>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</si>
  <si>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</si>
  <si>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</si>
  <si>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</si>
  <si>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</si>
  <si>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</si>
  <si>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</si>
  <si>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</si>
  <si>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</si>
  <si>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</si>
  <si>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</si>
  <si>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</si>
  <si>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</si>
  <si>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</si>
  <si>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</si>
  <si>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Háziorvosi alpellátás</t>
  </si>
  <si>
    <t>80.</t>
  </si>
  <si>
    <t>81.</t>
  </si>
  <si>
    <t>Forgatási és befektetése célú  finanszírozási műveletek</t>
  </si>
  <si>
    <t>82.</t>
  </si>
  <si>
    <t>83.</t>
  </si>
  <si>
    <t>84.</t>
  </si>
  <si>
    <t>4. melléklet   5/2019. (V.30.) számú önkormányzati rendelethez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</si>
</sst>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€-2]\ #\ ##,000_);[Red]\([$€-2]\ #\ ##,000\)"/>
    <numFmt numFmtId="178" formatCode="#,##0_ ;\-#,##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9"/>
      <name val="Arial CE"/>
      <family val="0"/>
    </font>
    <font>
      <b/>
      <i/>
      <sz val="10"/>
      <name val="Arial CE"/>
      <family val="2"/>
    </font>
    <font>
      <sz val="10"/>
      <name val="Arial CE"/>
      <family val="2"/>
    </font>
    <font>
      <sz val="9"/>
      <name val="Arial CE"/>
      <family val="0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4"/>
      <color indexed="8"/>
      <name val="Calibri"/>
      <family val="2"/>
    </font>
    <font>
      <b/>
      <sz val="14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hair"/>
      <right style="thin"/>
      <top>
        <color indexed="63"/>
      </top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/>
      <bottom/>
    </border>
    <border>
      <left/>
      <right style="hair"/>
      <top style="hair"/>
      <bottom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 style="hair"/>
      <right/>
      <top style="hair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/>
    </border>
    <border>
      <left style="thin"/>
      <right style="thin"/>
      <top style="medium"/>
      <bottom style="medium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 style="thin"/>
    </border>
    <border>
      <left/>
      <right style="thin"/>
      <top style="thin"/>
      <bottom>
        <color indexed="63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0" fontId="48" fillId="30" borderId="1" applyNumberFormat="0" applyAlignment="0" applyProtection="0"/>
    <xf numFmtId="9" fontId="1" fillId="0" borderId="0" applyFon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49" fontId="2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6" fillId="0" borderId="12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wrapText="1"/>
    </xf>
    <xf numFmtId="3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3" fontId="5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49" fontId="6" fillId="0" borderId="16" xfId="0" applyNumberFormat="1" applyFont="1" applyBorder="1" applyAlignment="1">
      <alignment horizontal="center" vertical="top" shrinkToFit="1"/>
    </xf>
    <xf numFmtId="3" fontId="5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 vertical="center" textRotation="90"/>
    </xf>
    <xf numFmtId="49" fontId="3" fillId="0" borderId="22" xfId="0" applyNumberFormat="1" applyFont="1" applyBorder="1" applyAlignment="1">
      <alignment horizontal="center" vertical="center" textRotation="90" wrapText="1"/>
    </xf>
    <xf numFmtId="49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center"/>
    </xf>
    <xf numFmtId="49" fontId="10" fillId="0" borderId="21" xfId="0" applyNumberFormat="1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24" xfId="0" applyFont="1" applyBorder="1" applyAlignment="1">
      <alignment/>
    </xf>
    <xf numFmtId="49" fontId="2" fillId="0" borderId="25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2" fillId="0" borderId="12" xfId="0" applyFont="1" applyBorder="1" applyAlignment="1">
      <alignment wrapText="1"/>
    </xf>
    <xf numFmtId="3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8" fillId="0" borderId="0" xfId="0" applyNumberFormat="1" applyFont="1" applyAlignment="1">
      <alignment vertical="top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49" fontId="0" fillId="0" borderId="0" xfId="0" applyNumberFormat="1" applyAlignment="1">
      <alignment vertical="top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49" fontId="6" fillId="0" borderId="0" xfId="0" applyNumberFormat="1" applyFont="1" applyAlignment="1">
      <alignment horizontal="center" vertical="top" shrinkToFit="1"/>
    </xf>
    <xf numFmtId="49" fontId="6" fillId="0" borderId="28" xfId="0" applyNumberFormat="1" applyFont="1" applyBorder="1" applyAlignment="1">
      <alignment horizontal="center" vertical="top" shrinkToFit="1"/>
    </xf>
    <xf numFmtId="0" fontId="6" fillId="0" borderId="28" xfId="0" applyFont="1" applyBorder="1" applyAlignment="1">
      <alignment wrapText="1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13" xfId="0" applyNumberFormat="1" applyFont="1" applyBorder="1" applyAlignment="1">
      <alignment horizontal="center" vertical="top" shrinkToFit="1"/>
    </xf>
    <xf numFmtId="0" fontId="6" fillId="0" borderId="30" xfId="0" applyFont="1" applyBorder="1" applyAlignment="1">
      <alignment vertical="top" wrapText="1"/>
    </xf>
    <xf numFmtId="0" fontId="0" fillId="0" borderId="13" xfId="0" applyBorder="1" applyAlignment="1">
      <alignment/>
    </xf>
    <xf numFmtId="0" fontId="6" fillId="0" borderId="28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wrapText="1"/>
    </xf>
    <xf numFmtId="3" fontId="6" fillId="0" borderId="31" xfId="0" applyNumberFormat="1" applyFont="1" applyBorder="1" applyAlignment="1">
      <alignment horizontal="right"/>
    </xf>
    <xf numFmtId="3" fontId="6" fillId="0" borderId="32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0" borderId="3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50" fillId="0" borderId="31" xfId="0" applyNumberFormat="1" applyFont="1" applyBorder="1" applyAlignment="1">
      <alignment/>
    </xf>
    <xf numFmtId="3" fontId="50" fillId="0" borderId="32" xfId="0" applyNumberFormat="1" applyFont="1" applyBorder="1" applyAlignment="1">
      <alignment/>
    </xf>
    <xf numFmtId="3" fontId="50" fillId="0" borderId="35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50" fillId="0" borderId="36" xfId="0" applyNumberFormat="1" applyFont="1" applyBorder="1" applyAlignment="1">
      <alignment/>
    </xf>
    <xf numFmtId="3" fontId="50" fillId="0" borderId="37" xfId="0" applyNumberFormat="1" applyFont="1" applyBorder="1" applyAlignment="1">
      <alignment/>
    </xf>
    <xf numFmtId="3" fontId="50" fillId="0" borderId="38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50" fillId="0" borderId="40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50" fillId="0" borderId="43" xfId="0" applyNumberFormat="1" applyFont="1" applyBorder="1" applyAlignment="1">
      <alignment/>
    </xf>
    <xf numFmtId="3" fontId="50" fillId="0" borderId="44" xfId="0" applyNumberFormat="1" applyFont="1" applyBorder="1" applyAlignment="1">
      <alignment/>
    </xf>
    <xf numFmtId="3" fontId="50" fillId="0" borderId="45" xfId="0" applyNumberFormat="1" applyFont="1" applyBorder="1" applyAlignment="1">
      <alignment/>
    </xf>
    <xf numFmtId="3" fontId="6" fillId="0" borderId="32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8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49" fontId="6" fillId="0" borderId="29" xfId="0" applyNumberFormat="1" applyFont="1" applyBorder="1" applyAlignment="1">
      <alignment horizontal="center" vertical="top" shrinkToFit="1"/>
    </xf>
    <xf numFmtId="0" fontId="2" fillId="0" borderId="47" xfId="0" applyFont="1" applyBorder="1" applyAlignment="1">
      <alignment wrapText="1"/>
    </xf>
    <xf numFmtId="0" fontId="0" fillId="0" borderId="0" xfId="0" applyAlignment="1">
      <alignment/>
    </xf>
    <xf numFmtId="49" fontId="6" fillId="0" borderId="48" xfId="0" applyNumberFormat="1" applyFont="1" applyBorder="1" applyAlignment="1">
      <alignment horizontal="center" vertical="top" shrinkToFit="1"/>
    </xf>
    <xf numFmtId="49" fontId="6" fillId="0" borderId="49" xfId="0" applyNumberFormat="1" applyFont="1" applyBorder="1" applyAlignment="1">
      <alignment horizontal="center" vertical="top" shrinkToFit="1"/>
    </xf>
    <xf numFmtId="49" fontId="6" fillId="0" borderId="19" xfId="0" applyNumberFormat="1" applyFont="1" applyBorder="1" applyAlignment="1">
      <alignment horizontal="center" vertical="top" shrinkToFit="1"/>
    </xf>
    <xf numFmtId="3" fontId="45" fillId="0" borderId="0" xfId="0" applyNumberFormat="1" applyFont="1" applyAlignment="1">
      <alignment/>
    </xf>
    <xf numFmtId="0" fontId="45" fillId="0" borderId="0" xfId="0" applyFont="1" applyAlignment="1">
      <alignment/>
    </xf>
    <xf numFmtId="3" fontId="50" fillId="0" borderId="36" xfId="0" applyNumberFormat="1" applyFont="1" applyBorder="1" applyAlignment="1">
      <alignment/>
    </xf>
    <xf numFmtId="3" fontId="50" fillId="0" borderId="33" xfId="0" applyNumberFormat="1" applyFont="1" applyBorder="1" applyAlignment="1">
      <alignment/>
    </xf>
    <xf numFmtId="3" fontId="50" fillId="0" borderId="37" xfId="0" applyNumberFormat="1" applyFont="1" applyBorder="1" applyAlignment="1">
      <alignment/>
    </xf>
    <xf numFmtId="3" fontId="50" fillId="0" borderId="41" xfId="0" applyNumberFormat="1" applyFont="1" applyBorder="1" applyAlignment="1">
      <alignment/>
    </xf>
    <xf numFmtId="3" fontId="50" fillId="0" borderId="34" xfId="0" applyNumberFormat="1" applyFont="1" applyBorder="1" applyAlignment="1">
      <alignment/>
    </xf>
    <xf numFmtId="3" fontId="50" fillId="0" borderId="42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3" fontId="50" fillId="0" borderId="50" xfId="0" applyNumberFormat="1" applyFont="1" applyBorder="1" applyAlignment="1">
      <alignment/>
    </xf>
    <xf numFmtId="3" fontId="50" fillId="0" borderId="43" xfId="0" applyNumberFormat="1" applyFont="1" applyBorder="1" applyAlignment="1">
      <alignment/>
    </xf>
    <xf numFmtId="3" fontId="50" fillId="0" borderId="39" xfId="0" applyNumberFormat="1" applyFont="1" applyBorder="1" applyAlignment="1">
      <alignment/>
    </xf>
    <xf numFmtId="3" fontId="50" fillId="0" borderId="50" xfId="0" applyNumberFormat="1" applyFont="1" applyBorder="1" applyAlignment="1">
      <alignment/>
    </xf>
    <xf numFmtId="3" fontId="50" fillId="0" borderId="0" xfId="0" applyNumberFormat="1" applyFont="1" applyAlignment="1">
      <alignment/>
    </xf>
    <xf numFmtId="3" fontId="6" fillId="0" borderId="50" xfId="0" applyNumberFormat="1" applyFont="1" applyBorder="1" applyAlignment="1">
      <alignment/>
    </xf>
    <xf numFmtId="0" fontId="6" fillId="0" borderId="51" xfId="0" applyFont="1" applyBorder="1" applyAlignment="1">
      <alignment horizontal="center"/>
    </xf>
    <xf numFmtId="0" fontId="45" fillId="0" borderId="52" xfId="0" applyFont="1" applyBorder="1" applyAlignment="1">
      <alignment/>
    </xf>
    <xf numFmtId="3" fontId="5" fillId="0" borderId="53" xfId="0" applyNumberFormat="1" applyFont="1" applyBorder="1" applyAlignment="1">
      <alignment/>
    </xf>
    <xf numFmtId="3" fontId="50" fillId="0" borderId="54" xfId="0" applyNumberFormat="1" applyFont="1" applyBorder="1" applyAlignment="1">
      <alignment/>
    </xf>
    <xf numFmtId="3" fontId="50" fillId="0" borderId="55" xfId="0" applyNumberFormat="1" applyFont="1" applyBorder="1" applyAlignment="1">
      <alignment/>
    </xf>
    <xf numFmtId="3" fontId="6" fillId="0" borderId="55" xfId="0" applyNumberFormat="1" applyFont="1" applyBorder="1" applyAlignment="1">
      <alignment/>
    </xf>
    <xf numFmtId="3" fontId="50" fillId="0" borderId="56" xfId="0" applyNumberFormat="1" applyFont="1" applyBorder="1" applyAlignment="1">
      <alignment/>
    </xf>
    <xf numFmtId="3" fontId="6" fillId="0" borderId="56" xfId="0" applyNumberFormat="1" applyFont="1" applyBorder="1" applyAlignment="1">
      <alignment/>
    </xf>
    <xf numFmtId="49" fontId="6" fillId="0" borderId="56" xfId="0" applyNumberFormat="1" applyFont="1" applyBorder="1" applyAlignment="1">
      <alignment horizontal="center" vertical="top" shrinkToFit="1"/>
    </xf>
    <xf numFmtId="0" fontId="6" fillId="0" borderId="56" xfId="0" applyFont="1" applyBorder="1" applyAlignment="1">
      <alignment wrapText="1"/>
    </xf>
    <xf numFmtId="0" fontId="6" fillId="0" borderId="56" xfId="0" applyFont="1" applyBorder="1" applyAlignment="1">
      <alignment horizontal="center"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49" fontId="8" fillId="0" borderId="13" xfId="0" applyNumberFormat="1" applyFont="1" applyBorder="1" applyAlignment="1">
      <alignment vertical="top"/>
    </xf>
    <xf numFmtId="3" fontId="50" fillId="0" borderId="57" xfId="0" applyNumberFormat="1" applyFont="1" applyBorder="1" applyAlignment="1">
      <alignment/>
    </xf>
    <xf numFmtId="3" fontId="50" fillId="0" borderId="58" xfId="0" applyNumberFormat="1" applyFont="1" applyBorder="1" applyAlignment="1">
      <alignment/>
    </xf>
    <xf numFmtId="3" fontId="50" fillId="0" borderId="59" xfId="0" applyNumberFormat="1" applyFont="1" applyBorder="1" applyAlignment="1">
      <alignment/>
    </xf>
    <xf numFmtId="3" fontId="51" fillId="0" borderId="13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49" xfId="0" applyBorder="1" applyAlignment="1">
      <alignment wrapText="1"/>
    </xf>
    <xf numFmtId="49" fontId="6" fillId="0" borderId="26" xfId="0" applyNumberFormat="1" applyFont="1" applyBorder="1" applyAlignment="1">
      <alignment horizontal="center" vertical="top" shrinkToFit="1"/>
    </xf>
    <xf numFmtId="0" fontId="0" fillId="0" borderId="60" xfId="0" applyBorder="1" applyAlignment="1">
      <alignment/>
    </xf>
    <xf numFmtId="0" fontId="6" fillId="0" borderId="26" xfId="0" applyFont="1" applyBorder="1" applyAlignment="1">
      <alignment wrapText="1"/>
    </xf>
    <xf numFmtId="3" fontId="50" fillId="0" borderId="44" xfId="0" applyNumberFormat="1" applyFont="1" applyBorder="1" applyAlignment="1">
      <alignment/>
    </xf>
    <xf numFmtId="3" fontId="50" fillId="0" borderId="38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5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35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/>
    </xf>
    <xf numFmtId="49" fontId="8" fillId="0" borderId="29" xfId="0" applyNumberFormat="1" applyFont="1" applyBorder="1" applyAlignment="1">
      <alignment vertical="top"/>
    </xf>
    <xf numFmtId="0" fontId="2" fillId="0" borderId="29" xfId="0" applyFont="1" applyBorder="1" applyAlignment="1">
      <alignment wrapText="1"/>
    </xf>
    <xf numFmtId="0" fontId="2" fillId="0" borderId="29" xfId="0" applyFont="1" applyBorder="1" applyAlignment="1">
      <alignment wrapText="1"/>
    </xf>
    <xf numFmtId="3" fontId="5" fillId="0" borderId="29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49" fontId="8" fillId="0" borderId="62" xfId="0" applyNumberFormat="1" applyFont="1" applyBorder="1" applyAlignment="1">
      <alignment vertical="top"/>
    </xf>
    <xf numFmtId="0" fontId="2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/>
    </xf>
    <xf numFmtId="0" fontId="0" fillId="0" borderId="62" xfId="0" applyBorder="1" applyAlignment="1">
      <alignment/>
    </xf>
    <xf numFmtId="0" fontId="6" fillId="0" borderId="62" xfId="0" applyFont="1" applyFill="1" applyBorder="1" applyAlignment="1">
      <alignment wrapText="1"/>
    </xf>
    <xf numFmtId="3" fontId="0" fillId="0" borderId="62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63" xfId="0" applyFont="1" applyBorder="1" applyAlignment="1">
      <alignment wrapText="1"/>
    </xf>
    <xf numFmtId="3" fontId="50" fillId="0" borderId="64" xfId="0" applyNumberFormat="1" applyFont="1" applyBorder="1" applyAlignment="1">
      <alignment/>
    </xf>
    <xf numFmtId="3" fontId="50" fillId="0" borderId="65" xfId="0" applyNumberFormat="1" applyFont="1" applyBorder="1" applyAlignment="1">
      <alignment/>
    </xf>
    <xf numFmtId="0" fontId="0" fillId="0" borderId="56" xfId="0" applyBorder="1" applyAlignment="1">
      <alignment/>
    </xf>
    <xf numFmtId="3" fontId="50" fillId="0" borderId="66" xfId="0" applyNumberFormat="1" applyFont="1" applyBorder="1" applyAlignment="1">
      <alignment/>
    </xf>
    <xf numFmtId="3" fontId="50" fillId="0" borderId="67" xfId="0" applyNumberFormat="1" applyFont="1" applyBorder="1" applyAlignment="1">
      <alignment/>
    </xf>
    <xf numFmtId="3" fontId="50" fillId="0" borderId="68" xfId="0" applyNumberFormat="1" applyFont="1" applyBorder="1" applyAlignment="1">
      <alignment/>
    </xf>
    <xf numFmtId="3" fontId="6" fillId="0" borderId="68" xfId="0" applyNumberFormat="1" applyFont="1" applyBorder="1" applyAlignment="1">
      <alignment/>
    </xf>
    <xf numFmtId="3" fontId="50" fillId="0" borderId="69" xfId="0" applyNumberFormat="1" applyFont="1" applyBorder="1" applyAlignment="1">
      <alignment/>
    </xf>
    <xf numFmtId="3" fontId="50" fillId="0" borderId="70" xfId="0" applyNumberFormat="1" applyFont="1" applyBorder="1" applyAlignment="1">
      <alignment/>
    </xf>
    <xf numFmtId="0" fontId="2" fillId="0" borderId="52" xfId="0" applyFont="1" applyBorder="1" applyAlignment="1">
      <alignment wrapText="1"/>
    </xf>
    <xf numFmtId="3" fontId="45" fillId="0" borderId="52" xfId="0" applyNumberFormat="1" applyFont="1" applyBorder="1" applyAlignment="1">
      <alignment/>
    </xf>
    <xf numFmtId="49" fontId="45" fillId="0" borderId="62" xfId="0" applyNumberFormat="1" applyFont="1" applyBorder="1" applyAlignment="1">
      <alignment horizontal="center" vertical="top"/>
    </xf>
    <xf numFmtId="0" fontId="45" fillId="0" borderId="62" xfId="0" applyFont="1" applyBorder="1" applyAlignment="1">
      <alignment/>
    </xf>
    <xf numFmtId="3" fontId="45" fillId="0" borderId="71" xfId="0" applyNumberFormat="1" applyFont="1" applyBorder="1" applyAlignment="1">
      <alignment/>
    </xf>
    <xf numFmtId="3" fontId="5" fillId="0" borderId="72" xfId="0" applyNumberFormat="1" applyFont="1" applyBorder="1" applyAlignment="1">
      <alignment/>
    </xf>
    <xf numFmtId="0" fontId="6" fillId="0" borderId="73" xfId="0" applyFont="1" applyBorder="1" applyAlignment="1">
      <alignment horizontal="center"/>
    </xf>
    <xf numFmtId="49" fontId="6" fillId="0" borderId="74" xfId="0" applyNumberFormat="1" applyFont="1" applyBorder="1" applyAlignment="1">
      <alignment horizontal="center" vertical="top" shrinkToFit="1"/>
    </xf>
    <xf numFmtId="3" fontId="2" fillId="0" borderId="0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75" xfId="0" applyFont="1" applyBorder="1" applyAlignment="1">
      <alignment horizontal="center"/>
    </xf>
    <xf numFmtId="49" fontId="0" fillId="0" borderId="0" xfId="0" applyNumberFormat="1" applyAlignment="1">
      <alignment horizontal="left"/>
    </xf>
    <xf numFmtId="49" fontId="13" fillId="0" borderId="0" xfId="0" applyNumberFormat="1" applyFont="1" applyAlignment="1">
      <alignment horizontal="center"/>
    </xf>
    <xf numFmtId="49" fontId="14" fillId="0" borderId="75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PageLayoutView="0" workbookViewId="0" topLeftCell="A70">
      <selection activeCell="C52" sqref="C52"/>
    </sheetView>
  </sheetViews>
  <sheetFormatPr defaultColWidth="9.140625" defaultRowHeight="15"/>
  <cols>
    <col min="1" max="1" width="5.00390625" style="0" customWidth="1"/>
    <col min="3" max="3" width="49.8515625" style="0" customWidth="1"/>
    <col min="4" max="4" width="10.140625" style="0" customWidth="1"/>
    <col min="5" max="10" width="15.7109375" style="0" customWidth="1"/>
    <col min="11" max="11" width="13.421875" style="0" customWidth="1"/>
    <col min="12" max="12" width="13.00390625" style="0" customWidth="1"/>
    <col min="13" max="13" width="8.28125" style="93" customWidth="1"/>
    <col min="14" max="14" width="11.140625" style="0" customWidth="1"/>
    <col min="15" max="15" width="15.7109375" style="0" customWidth="1"/>
  </cols>
  <sheetData>
    <row r="1" spans="1:17" ht="15">
      <c r="A1" s="179" t="s">
        <v>207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</row>
    <row r="2" spans="1:17" ht="15">
      <c r="A2" s="1"/>
      <c r="B2" s="2"/>
      <c r="C2" s="180" t="s">
        <v>171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48" t="s">
        <v>108</v>
      </c>
      <c r="P2" s="48"/>
      <c r="Q2" s="2"/>
    </row>
    <row r="3" spans="1:17" ht="15.75" thickBot="1">
      <c r="A3" s="1"/>
      <c r="B3" s="19"/>
      <c r="C3" s="19"/>
      <c r="D3" s="19"/>
      <c r="E3" s="19"/>
      <c r="F3" s="19"/>
      <c r="G3" s="181" t="s">
        <v>39</v>
      </c>
      <c r="H3" s="181"/>
      <c r="I3" s="181"/>
      <c r="J3" s="19"/>
      <c r="K3" s="19"/>
      <c r="L3" s="19"/>
      <c r="M3" s="19"/>
      <c r="O3" s="20" t="s">
        <v>99</v>
      </c>
      <c r="P3" s="19"/>
      <c r="Q3" s="19"/>
    </row>
    <row r="4" spans="1:17" ht="203.25" customHeight="1">
      <c r="A4" s="29"/>
      <c r="B4" s="30" t="s">
        <v>40</v>
      </c>
      <c r="C4" s="3" t="s">
        <v>41</v>
      </c>
      <c r="D4" s="63" t="s">
        <v>102</v>
      </c>
      <c r="E4" s="4" t="s">
        <v>42</v>
      </c>
      <c r="F4" s="4" t="s">
        <v>43</v>
      </c>
      <c r="G4" s="5" t="s">
        <v>44</v>
      </c>
      <c r="H4" s="5" t="s">
        <v>4</v>
      </c>
      <c r="I4" s="6" t="s">
        <v>45</v>
      </c>
      <c r="J4" s="4" t="s">
        <v>46</v>
      </c>
      <c r="K4" s="4" t="s">
        <v>47</v>
      </c>
      <c r="L4" s="6" t="s">
        <v>48</v>
      </c>
      <c r="M4" s="6" t="s">
        <v>170</v>
      </c>
      <c r="N4" s="4" t="s">
        <v>5</v>
      </c>
      <c r="O4" s="7" t="s">
        <v>0</v>
      </c>
      <c r="P4" s="8"/>
      <c r="Q4" s="9"/>
    </row>
    <row r="5" spans="1:17" s="98" customFormat="1" ht="15">
      <c r="A5" s="23"/>
      <c r="B5" s="24" t="s">
        <v>7</v>
      </c>
      <c r="C5" s="25" t="s">
        <v>8</v>
      </c>
      <c r="D5" s="26" t="s">
        <v>9</v>
      </c>
      <c r="E5" s="26" t="s">
        <v>10</v>
      </c>
      <c r="F5" s="25" t="s">
        <v>11</v>
      </c>
      <c r="G5" s="25" t="s">
        <v>12</v>
      </c>
      <c r="H5" s="25" t="s">
        <v>13</v>
      </c>
      <c r="I5" s="25" t="s">
        <v>14</v>
      </c>
      <c r="J5" s="25" t="s">
        <v>15</v>
      </c>
      <c r="K5" s="25" t="s">
        <v>16</v>
      </c>
      <c r="L5" s="25" t="s">
        <v>17</v>
      </c>
      <c r="M5" s="26" t="s">
        <v>18</v>
      </c>
      <c r="N5" s="27" t="s">
        <v>34</v>
      </c>
      <c r="O5" s="27" t="s">
        <v>35</v>
      </c>
      <c r="P5" s="10"/>
      <c r="Q5" s="10"/>
    </row>
    <row r="6" spans="1:17" ht="19.5" customHeight="1">
      <c r="A6" s="28" t="s">
        <v>118</v>
      </c>
      <c r="B6" s="21" t="s">
        <v>60</v>
      </c>
      <c r="C6" s="58" t="s">
        <v>61</v>
      </c>
      <c r="D6" s="14" t="s">
        <v>103</v>
      </c>
      <c r="E6" s="71"/>
      <c r="F6" s="72"/>
      <c r="G6" s="68"/>
      <c r="H6" s="68"/>
      <c r="I6" s="68">
        <v>300000</v>
      </c>
      <c r="J6" s="72"/>
      <c r="K6" s="72"/>
      <c r="L6" s="72"/>
      <c r="M6" s="80"/>
      <c r="N6" s="80"/>
      <c r="O6" s="15">
        <f aca="true" t="shared" si="0" ref="O6:O88">SUM(E6:N6)</f>
        <v>300000</v>
      </c>
      <c r="P6" s="16"/>
      <c r="Q6" s="12"/>
    </row>
    <row r="7" spans="1:17" ht="19.5" customHeight="1">
      <c r="A7" s="28" t="s">
        <v>119</v>
      </c>
      <c r="B7" s="94"/>
      <c r="C7" s="14"/>
      <c r="D7" s="14" t="s">
        <v>104</v>
      </c>
      <c r="E7" s="71"/>
      <c r="F7" s="72"/>
      <c r="G7" s="68"/>
      <c r="H7" s="68"/>
      <c r="I7" s="68">
        <v>300000</v>
      </c>
      <c r="J7" s="72"/>
      <c r="K7" s="72"/>
      <c r="L7" s="72"/>
      <c r="M7" s="80"/>
      <c r="N7" s="80"/>
      <c r="O7" s="15">
        <f t="shared" si="0"/>
        <v>300000</v>
      </c>
      <c r="P7" s="16"/>
      <c r="Q7" s="12"/>
    </row>
    <row r="8" spans="1:17" s="93" customFormat="1" ht="19.5" customHeight="1">
      <c r="A8" s="28" t="s">
        <v>120</v>
      </c>
      <c r="B8" s="94"/>
      <c r="C8" s="14"/>
      <c r="D8" s="14" t="s">
        <v>173</v>
      </c>
      <c r="E8" s="71"/>
      <c r="F8" s="72"/>
      <c r="G8" s="68"/>
      <c r="H8" s="68"/>
      <c r="I8" s="68">
        <v>145833</v>
      </c>
      <c r="J8" s="72"/>
      <c r="K8" s="72"/>
      <c r="L8" s="72"/>
      <c r="M8" s="80"/>
      <c r="N8" s="80"/>
      <c r="O8" s="15">
        <f t="shared" si="0"/>
        <v>145833</v>
      </c>
      <c r="P8" s="16"/>
      <c r="Q8" s="12"/>
    </row>
    <row r="9" spans="1:17" ht="27.75" customHeight="1">
      <c r="A9" s="28" t="s">
        <v>121</v>
      </c>
      <c r="B9" s="94" t="s">
        <v>92</v>
      </c>
      <c r="C9" s="14" t="s">
        <v>96</v>
      </c>
      <c r="D9" s="14" t="s">
        <v>103</v>
      </c>
      <c r="E9" s="71"/>
      <c r="F9" s="72"/>
      <c r="G9" s="68"/>
      <c r="H9" s="68">
        <v>38420000</v>
      </c>
      <c r="I9" s="68"/>
      <c r="J9" s="72"/>
      <c r="K9" s="72"/>
      <c r="L9" s="72"/>
      <c r="M9" s="80"/>
      <c r="N9" s="80"/>
      <c r="O9" s="22">
        <f t="shared" si="0"/>
        <v>38420000</v>
      </c>
      <c r="P9" s="16"/>
      <c r="Q9" s="12"/>
    </row>
    <row r="10" spans="1:17" ht="27.75" customHeight="1">
      <c r="A10" s="28" t="s">
        <v>122</v>
      </c>
      <c r="B10" s="54"/>
      <c r="C10" s="14"/>
      <c r="D10" s="14" t="s">
        <v>104</v>
      </c>
      <c r="E10" s="76"/>
      <c r="F10" s="74"/>
      <c r="G10" s="69"/>
      <c r="H10" s="69">
        <v>43920000</v>
      </c>
      <c r="I10" s="69"/>
      <c r="J10" s="74"/>
      <c r="K10" s="74"/>
      <c r="L10" s="74"/>
      <c r="M10" s="101"/>
      <c r="N10" s="77"/>
      <c r="O10" s="22">
        <f t="shared" si="0"/>
        <v>43920000</v>
      </c>
      <c r="P10" s="16"/>
      <c r="Q10" s="12"/>
    </row>
    <row r="11" spans="1:17" s="93" customFormat="1" ht="27.75" customHeight="1">
      <c r="A11" s="28" t="s">
        <v>123</v>
      </c>
      <c r="B11" s="59"/>
      <c r="C11" s="14"/>
      <c r="D11" s="14" t="s">
        <v>173</v>
      </c>
      <c r="E11" s="99"/>
      <c r="F11" s="100"/>
      <c r="G11" s="69"/>
      <c r="H11" s="69">
        <v>51149476</v>
      </c>
      <c r="I11" s="69">
        <v>17517</v>
      </c>
      <c r="J11" s="100"/>
      <c r="K11" s="100"/>
      <c r="L11" s="100"/>
      <c r="M11" s="101"/>
      <c r="N11" s="101"/>
      <c r="O11" s="22">
        <f t="shared" si="0"/>
        <v>51166993</v>
      </c>
      <c r="P11" s="16"/>
      <c r="Q11" s="12"/>
    </row>
    <row r="12" spans="1:17" ht="19.5" customHeight="1">
      <c r="A12" s="28" t="s">
        <v>124</v>
      </c>
      <c r="B12" s="59" t="s">
        <v>87</v>
      </c>
      <c r="C12" s="14" t="s">
        <v>3</v>
      </c>
      <c r="D12" s="14" t="s">
        <v>103</v>
      </c>
      <c r="E12" s="99"/>
      <c r="F12" s="100"/>
      <c r="G12" s="69"/>
      <c r="H12" s="69"/>
      <c r="I12" s="100">
        <v>200000</v>
      </c>
      <c r="J12" s="100"/>
      <c r="K12" s="100"/>
      <c r="L12" s="100"/>
      <c r="M12" s="101"/>
      <c r="N12" s="101"/>
      <c r="O12" s="22">
        <f t="shared" si="0"/>
        <v>200000</v>
      </c>
      <c r="P12" s="16"/>
      <c r="Q12" s="12"/>
    </row>
    <row r="13" spans="1:17" ht="19.5" customHeight="1">
      <c r="A13" s="28" t="s">
        <v>125</v>
      </c>
      <c r="B13" s="59"/>
      <c r="C13" s="14"/>
      <c r="D13" s="14" t="s">
        <v>104</v>
      </c>
      <c r="E13" s="102"/>
      <c r="F13" s="103"/>
      <c r="G13" s="70"/>
      <c r="H13" s="70"/>
      <c r="I13" s="103">
        <v>200000</v>
      </c>
      <c r="J13" s="103"/>
      <c r="K13" s="103"/>
      <c r="L13" s="103"/>
      <c r="M13" s="104"/>
      <c r="N13" s="104"/>
      <c r="O13" s="22">
        <f t="shared" si="0"/>
        <v>200000</v>
      </c>
      <c r="P13" s="16"/>
      <c r="Q13" s="12"/>
    </row>
    <row r="14" spans="1:17" s="93" customFormat="1" ht="19.5" customHeight="1">
      <c r="A14" s="28" t="s">
        <v>126</v>
      </c>
      <c r="B14" s="59"/>
      <c r="C14" s="14"/>
      <c r="D14" s="14" t="s">
        <v>173</v>
      </c>
      <c r="E14" s="102"/>
      <c r="F14" s="103"/>
      <c r="G14" s="70"/>
      <c r="H14" s="70"/>
      <c r="I14" s="103">
        <v>440170</v>
      </c>
      <c r="J14" s="103"/>
      <c r="K14" s="103"/>
      <c r="L14" s="103"/>
      <c r="M14" s="104"/>
      <c r="N14" s="104"/>
      <c r="O14" s="22">
        <f t="shared" si="0"/>
        <v>440170</v>
      </c>
      <c r="P14" s="16"/>
      <c r="Q14" s="12"/>
    </row>
    <row r="15" spans="1:17" ht="26.25">
      <c r="A15" s="28" t="s">
        <v>127</v>
      </c>
      <c r="B15" s="95" t="s">
        <v>57</v>
      </c>
      <c r="C15" s="14" t="s">
        <v>84</v>
      </c>
      <c r="D15" s="14" t="s">
        <v>103</v>
      </c>
      <c r="E15" s="76"/>
      <c r="F15" s="74"/>
      <c r="G15" s="69"/>
      <c r="H15" s="69"/>
      <c r="I15" s="74">
        <v>4962800</v>
      </c>
      <c r="J15" s="74">
        <v>8853244</v>
      </c>
      <c r="K15" s="74"/>
      <c r="L15" s="74"/>
      <c r="M15" s="101"/>
      <c r="N15" s="77"/>
      <c r="O15" s="15">
        <f t="shared" si="0"/>
        <v>13816044</v>
      </c>
      <c r="P15" s="16"/>
      <c r="Q15" s="12"/>
    </row>
    <row r="16" spans="1:17" ht="15">
      <c r="A16" s="28" t="s">
        <v>128</v>
      </c>
      <c r="B16" s="95"/>
      <c r="C16" s="14"/>
      <c r="D16" s="14" t="s">
        <v>104</v>
      </c>
      <c r="E16" s="76"/>
      <c r="F16" s="74"/>
      <c r="G16" s="69"/>
      <c r="H16" s="69"/>
      <c r="I16" s="74">
        <v>5580170</v>
      </c>
      <c r="J16" s="74">
        <v>14847044</v>
      </c>
      <c r="K16" s="74"/>
      <c r="L16" s="74"/>
      <c r="M16" s="101"/>
      <c r="N16" s="77"/>
      <c r="O16" s="15">
        <f t="shared" si="0"/>
        <v>20427214</v>
      </c>
      <c r="P16" s="16"/>
      <c r="Q16" s="12"/>
    </row>
    <row r="17" spans="1:17" s="93" customFormat="1" ht="15">
      <c r="A17" s="28" t="s">
        <v>129</v>
      </c>
      <c r="B17" s="95"/>
      <c r="C17" s="14"/>
      <c r="D17" s="14" t="s">
        <v>173</v>
      </c>
      <c r="E17" s="99"/>
      <c r="F17" s="100"/>
      <c r="G17" s="69"/>
      <c r="H17" s="69"/>
      <c r="I17" s="100">
        <v>6103050</v>
      </c>
      <c r="J17" s="100">
        <v>13359240</v>
      </c>
      <c r="K17" s="100"/>
      <c r="L17" s="100"/>
      <c r="M17" s="101"/>
      <c r="N17" s="101"/>
      <c r="O17" s="15">
        <f t="shared" si="0"/>
        <v>19462290</v>
      </c>
      <c r="P17" s="16"/>
      <c r="Q17" s="12"/>
    </row>
    <row r="18" spans="1:17" ht="26.25">
      <c r="A18" s="28" t="s">
        <v>130</v>
      </c>
      <c r="B18" s="95" t="s">
        <v>65</v>
      </c>
      <c r="C18" s="14" t="s">
        <v>66</v>
      </c>
      <c r="D18" s="14" t="s">
        <v>103</v>
      </c>
      <c r="E18" s="76">
        <v>108710982</v>
      </c>
      <c r="F18" s="74"/>
      <c r="G18" s="69">
        <v>15000000</v>
      </c>
      <c r="H18" s="69"/>
      <c r="I18" s="74"/>
      <c r="J18" s="74"/>
      <c r="K18" s="74"/>
      <c r="L18" s="74"/>
      <c r="M18" s="101"/>
      <c r="N18" s="77"/>
      <c r="O18" s="15">
        <f t="shared" si="0"/>
        <v>123710982</v>
      </c>
      <c r="P18" s="16"/>
      <c r="Q18" s="12"/>
    </row>
    <row r="19" spans="1:17" ht="15">
      <c r="A19" s="28" t="s">
        <v>131</v>
      </c>
      <c r="B19" s="95"/>
      <c r="C19" s="14"/>
      <c r="D19" s="14" t="s">
        <v>104</v>
      </c>
      <c r="E19" s="76">
        <v>115263516</v>
      </c>
      <c r="F19" s="74"/>
      <c r="G19" s="69">
        <v>44695838</v>
      </c>
      <c r="H19" s="69"/>
      <c r="I19" s="74"/>
      <c r="J19" s="74"/>
      <c r="K19" s="74"/>
      <c r="L19" s="74"/>
      <c r="M19" s="101"/>
      <c r="N19" s="77">
        <v>4511220</v>
      </c>
      <c r="O19" s="15">
        <f t="shared" si="0"/>
        <v>164470574</v>
      </c>
      <c r="P19" s="16"/>
      <c r="Q19" s="12"/>
    </row>
    <row r="20" spans="1:17" s="93" customFormat="1" ht="15">
      <c r="A20" s="28" t="s">
        <v>132</v>
      </c>
      <c r="B20" s="95"/>
      <c r="C20" s="14"/>
      <c r="D20" s="14" t="s">
        <v>173</v>
      </c>
      <c r="E20" s="99">
        <v>115263516</v>
      </c>
      <c r="F20" s="100"/>
      <c r="G20" s="69">
        <v>44695838</v>
      </c>
      <c r="H20" s="69"/>
      <c r="I20" s="100"/>
      <c r="J20" s="100"/>
      <c r="K20" s="100"/>
      <c r="L20" s="100"/>
      <c r="M20" s="101"/>
      <c r="N20" s="101">
        <v>4511220</v>
      </c>
      <c r="O20" s="15">
        <f t="shared" si="0"/>
        <v>164470574</v>
      </c>
      <c r="P20" s="16"/>
      <c r="Q20" s="12"/>
    </row>
    <row r="21" spans="1:17" ht="19.5" customHeight="1">
      <c r="A21" s="28" t="s">
        <v>133</v>
      </c>
      <c r="B21" s="95" t="s">
        <v>68</v>
      </c>
      <c r="C21" s="14" t="s">
        <v>69</v>
      </c>
      <c r="D21" s="14" t="s">
        <v>103</v>
      </c>
      <c r="E21" s="76"/>
      <c r="F21" s="74"/>
      <c r="G21" s="69"/>
      <c r="H21" s="69"/>
      <c r="I21" s="74"/>
      <c r="J21" s="74"/>
      <c r="K21" s="74"/>
      <c r="L21" s="74"/>
      <c r="M21" s="101"/>
      <c r="N21" s="77">
        <v>199545448</v>
      </c>
      <c r="O21" s="15">
        <f t="shared" si="0"/>
        <v>199545448</v>
      </c>
      <c r="P21" s="16"/>
      <c r="Q21" s="12"/>
    </row>
    <row r="22" spans="1:17" ht="19.5" customHeight="1">
      <c r="A22" s="28" t="s">
        <v>134</v>
      </c>
      <c r="B22" s="95"/>
      <c r="C22" s="14"/>
      <c r="D22" s="14" t="s">
        <v>104</v>
      </c>
      <c r="E22" s="76"/>
      <c r="F22" s="74"/>
      <c r="G22" s="69"/>
      <c r="H22" s="69"/>
      <c r="I22" s="74"/>
      <c r="J22" s="74"/>
      <c r="K22" s="74"/>
      <c r="L22" s="74"/>
      <c r="M22" s="101"/>
      <c r="N22" s="77">
        <v>199545448</v>
      </c>
      <c r="O22" s="15">
        <f t="shared" si="0"/>
        <v>199545448</v>
      </c>
      <c r="P22" s="16"/>
      <c r="Q22" s="12"/>
    </row>
    <row r="23" spans="1:17" s="93" customFormat="1" ht="19.5" customHeight="1">
      <c r="A23" s="28" t="s">
        <v>135</v>
      </c>
      <c r="B23" s="95"/>
      <c r="C23" s="14"/>
      <c r="D23" s="14" t="s">
        <v>173</v>
      </c>
      <c r="E23" s="99"/>
      <c r="F23" s="100"/>
      <c r="G23" s="69"/>
      <c r="H23" s="69"/>
      <c r="I23" s="100"/>
      <c r="J23" s="100"/>
      <c r="K23" s="100"/>
      <c r="L23" s="100"/>
      <c r="M23" s="101"/>
      <c r="N23" s="101">
        <v>199545448</v>
      </c>
      <c r="O23" s="15">
        <f t="shared" si="0"/>
        <v>199545448</v>
      </c>
      <c r="P23" s="16"/>
      <c r="Q23" s="12"/>
    </row>
    <row r="24" spans="1:17" ht="19.5" customHeight="1">
      <c r="A24" s="28" t="s">
        <v>136</v>
      </c>
      <c r="B24" s="95" t="s">
        <v>78</v>
      </c>
      <c r="C24" s="14" t="s">
        <v>79</v>
      </c>
      <c r="D24" s="14" t="s">
        <v>103</v>
      </c>
      <c r="E24" s="76"/>
      <c r="F24" s="74">
        <v>3688680</v>
      </c>
      <c r="G24" s="69"/>
      <c r="H24" s="69"/>
      <c r="I24" s="74"/>
      <c r="J24" s="74"/>
      <c r="K24" s="74"/>
      <c r="L24" s="74"/>
      <c r="M24" s="101"/>
      <c r="N24" s="77"/>
      <c r="O24" s="15">
        <f t="shared" si="0"/>
        <v>3688680</v>
      </c>
      <c r="P24" s="16"/>
      <c r="Q24" s="12"/>
    </row>
    <row r="25" spans="1:17" ht="19.5" customHeight="1">
      <c r="A25" s="28" t="s">
        <v>137</v>
      </c>
      <c r="B25" s="95"/>
      <c r="C25" s="14"/>
      <c r="D25" s="14" t="s">
        <v>104</v>
      </c>
      <c r="E25" s="76"/>
      <c r="F25" s="74">
        <v>8631929</v>
      </c>
      <c r="G25" s="69"/>
      <c r="H25" s="69"/>
      <c r="I25" s="74"/>
      <c r="J25" s="74"/>
      <c r="K25" s="74"/>
      <c r="L25" s="74"/>
      <c r="M25" s="101"/>
      <c r="N25" s="77"/>
      <c r="O25" s="15">
        <f t="shared" si="0"/>
        <v>8631929</v>
      </c>
      <c r="P25" s="16"/>
      <c r="Q25" s="12"/>
    </row>
    <row r="26" spans="1:17" s="93" customFormat="1" ht="19.5" customHeight="1">
      <c r="A26" s="28" t="s">
        <v>138</v>
      </c>
      <c r="B26" s="95"/>
      <c r="C26" s="14"/>
      <c r="D26" s="14" t="s">
        <v>173</v>
      </c>
      <c r="E26" s="99"/>
      <c r="F26" s="100">
        <v>9267705</v>
      </c>
      <c r="G26" s="69"/>
      <c r="H26" s="69"/>
      <c r="I26" s="100">
        <v>66</v>
      </c>
      <c r="J26" s="100"/>
      <c r="K26" s="100"/>
      <c r="L26" s="100"/>
      <c r="M26" s="101"/>
      <c r="N26" s="101"/>
      <c r="O26" s="15">
        <f t="shared" si="0"/>
        <v>9267771</v>
      </c>
      <c r="P26" s="16"/>
      <c r="Q26" s="12"/>
    </row>
    <row r="27" spans="1:17" ht="19.5" customHeight="1">
      <c r="A27" s="28" t="s">
        <v>139</v>
      </c>
      <c r="B27" s="95" t="s">
        <v>53</v>
      </c>
      <c r="C27" s="14" t="s">
        <v>54</v>
      </c>
      <c r="D27" s="14" t="s">
        <v>103</v>
      </c>
      <c r="E27" s="76"/>
      <c r="F27" s="74"/>
      <c r="G27" s="69"/>
      <c r="H27" s="74"/>
      <c r="I27" s="74"/>
      <c r="J27" s="74"/>
      <c r="K27" s="74"/>
      <c r="L27" s="74"/>
      <c r="M27" s="101"/>
      <c r="N27" s="77"/>
      <c r="O27" s="15">
        <f t="shared" si="0"/>
        <v>0</v>
      </c>
      <c r="P27" s="16"/>
      <c r="Q27" s="12"/>
    </row>
    <row r="28" spans="1:17" ht="19.5" customHeight="1">
      <c r="A28" s="28" t="s">
        <v>140</v>
      </c>
      <c r="B28" s="95"/>
      <c r="C28" s="14"/>
      <c r="D28" s="14" t="s">
        <v>104</v>
      </c>
      <c r="E28" s="76"/>
      <c r="F28" s="74"/>
      <c r="G28" s="69"/>
      <c r="H28" s="74"/>
      <c r="I28" s="74"/>
      <c r="J28" s="74"/>
      <c r="K28" s="74"/>
      <c r="L28" s="74"/>
      <c r="M28" s="101"/>
      <c r="N28" s="77"/>
      <c r="O28" s="15">
        <f t="shared" si="0"/>
        <v>0</v>
      </c>
      <c r="P28" s="16"/>
      <c r="Q28" s="12"/>
    </row>
    <row r="29" spans="1:17" s="93" customFormat="1" ht="19.5" customHeight="1">
      <c r="A29" s="28" t="s">
        <v>141</v>
      </c>
      <c r="B29" s="95"/>
      <c r="C29" s="14"/>
      <c r="D29" s="14" t="s">
        <v>173</v>
      </c>
      <c r="E29" s="99"/>
      <c r="F29" s="100"/>
      <c r="G29" s="69"/>
      <c r="H29" s="100"/>
      <c r="I29" s="100"/>
      <c r="J29" s="100"/>
      <c r="K29" s="100"/>
      <c r="L29" s="100"/>
      <c r="M29" s="101"/>
      <c r="N29" s="101"/>
      <c r="O29" s="15">
        <f t="shared" si="0"/>
        <v>0</v>
      </c>
      <c r="P29" s="16"/>
      <c r="Q29" s="12"/>
    </row>
    <row r="30" spans="1:17" ht="19.5" customHeight="1">
      <c r="A30" s="28" t="s">
        <v>142</v>
      </c>
      <c r="B30" s="95" t="s">
        <v>62</v>
      </c>
      <c r="C30" s="14" t="s">
        <v>1</v>
      </c>
      <c r="D30" s="14" t="s">
        <v>103</v>
      </c>
      <c r="E30" s="76"/>
      <c r="F30" s="74"/>
      <c r="G30" s="69"/>
      <c r="H30" s="74"/>
      <c r="I30" s="74"/>
      <c r="J30" s="74"/>
      <c r="K30" s="74"/>
      <c r="L30" s="74"/>
      <c r="M30" s="101"/>
      <c r="N30" s="77"/>
      <c r="O30" s="15">
        <f t="shared" si="0"/>
        <v>0</v>
      </c>
      <c r="P30" s="16"/>
      <c r="Q30" s="12"/>
    </row>
    <row r="31" spans="1:17" ht="19.5" customHeight="1">
      <c r="A31" s="28" t="s">
        <v>143</v>
      </c>
      <c r="B31" s="95"/>
      <c r="C31" s="14"/>
      <c r="D31" s="14" t="s">
        <v>104</v>
      </c>
      <c r="E31" s="76"/>
      <c r="F31" s="74"/>
      <c r="G31" s="69"/>
      <c r="H31" s="74"/>
      <c r="I31" s="74"/>
      <c r="J31" s="74"/>
      <c r="K31" s="74"/>
      <c r="L31" s="74"/>
      <c r="M31" s="101"/>
      <c r="N31" s="77"/>
      <c r="O31" s="15">
        <f t="shared" si="0"/>
        <v>0</v>
      </c>
      <c r="P31" s="16"/>
      <c r="Q31" s="12"/>
    </row>
    <row r="32" spans="1:17" s="93" customFormat="1" ht="19.5" customHeight="1">
      <c r="A32" s="28" t="s">
        <v>144</v>
      </c>
      <c r="B32" s="95"/>
      <c r="C32" s="14"/>
      <c r="D32" s="14" t="s">
        <v>173</v>
      </c>
      <c r="E32" s="99"/>
      <c r="F32" s="100"/>
      <c r="G32" s="69"/>
      <c r="H32" s="100"/>
      <c r="I32" s="100"/>
      <c r="J32" s="100"/>
      <c r="K32" s="100"/>
      <c r="L32" s="100"/>
      <c r="M32" s="101"/>
      <c r="N32" s="101"/>
      <c r="O32" s="15">
        <f t="shared" si="0"/>
        <v>0</v>
      </c>
      <c r="P32" s="16"/>
      <c r="Q32" s="12"/>
    </row>
    <row r="33" spans="1:17" ht="19.5" customHeight="1">
      <c r="A33" s="28" t="s">
        <v>145</v>
      </c>
      <c r="B33" s="95" t="s">
        <v>58</v>
      </c>
      <c r="C33" s="14" t="s">
        <v>59</v>
      </c>
      <c r="D33" s="14" t="s">
        <v>103</v>
      </c>
      <c r="E33" s="76"/>
      <c r="F33" s="74"/>
      <c r="G33" s="69"/>
      <c r="H33" s="74"/>
      <c r="I33" s="74"/>
      <c r="J33" s="74"/>
      <c r="K33" s="74"/>
      <c r="L33" s="74"/>
      <c r="M33" s="101"/>
      <c r="N33" s="77"/>
      <c r="O33" s="15">
        <f t="shared" si="0"/>
        <v>0</v>
      </c>
      <c r="P33" s="16"/>
      <c r="Q33" s="12"/>
    </row>
    <row r="34" spans="1:17" ht="19.5" customHeight="1">
      <c r="A34" s="28" t="s">
        <v>146</v>
      </c>
      <c r="B34" s="95"/>
      <c r="C34" s="14"/>
      <c r="D34" s="14" t="s">
        <v>104</v>
      </c>
      <c r="E34" s="76"/>
      <c r="F34" s="74"/>
      <c r="G34" s="69"/>
      <c r="H34" s="74"/>
      <c r="I34" s="74"/>
      <c r="J34" s="74"/>
      <c r="K34" s="74"/>
      <c r="L34" s="74"/>
      <c r="M34" s="101"/>
      <c r="N34" s="77"/>
      <c r="O34" s="15">
        <f t="shared" si="0"/>
        <v>0</v>
      </c>
      <c r="P34" s="16"/>
      <c r="Q34" s="12"/>
    </row>
    <row r="35" spans="1:17" s="93" customFormat="1" ht="19.5" customHeight="1">
      <c r="A35" s="28" t="s">
        <v>147</v>
      </c>
      <c r="B35" s="95"/>
      <c r="C35" s="14"/>
      <c r="D35" s="14" t="s">
        <v>173</v>
      </c>
      <c r="E35" s="99"/>
      <c r="F35" s="100"/>
      <c r="G35" s="69"/>
      <c r="H35" s="100"/>
      <c r="I35" s="100"/>
      <c r="J35" s="100"/>
      <c r="K35" s="100"/>
      <c r="L35" s="100"/>
      <c r="M35" s="101"/>
      <c r="N35" s="101"/>
      <c r="O35" s="15">
        <f t="shared" si="0"/>
        <v>0</v>
      </c>
      <c r="P35" s="16"/>
      <c r="Q35" s="12"/>
    </row>
    <row r="36" spans="1:17" ht="19.5" customHeight="1">
      <c r="A36" s="28" t="s">
        <v>148</v>
      </c>
      <c r="B36" s="95" t="s">
        <v>63</v>
      </c>
      <c r="C36" s="14" t="s">
        <v>64</v>
      </c>
      <c r="D36" s="14" t="s">
        <v>103</v>
      </c>
      <c r="E36" s="76"/>
      <c r="F36" s="74"/>
      <c r="G36" s="69"/>
      <c r="H36" s="74"/>
      <c r="I36" s="74"/>
      <c r="J36" s="74"/>
      <c r="K36" s="74"/>
      <c r="L36" s="74">
        <v>1024305</v>
      </c>
      <c r="M36" s="101"/>
      <c r="N36" s="77"/>
      <c r="O36" s="15">
        <f t="shared" si="0"/>
        <v>1024305</v>
      </c>
      <c r="P36" s="16"/>
      <c r="Q36" s="12"/>
    </row>
    <row r="37" spans="1:17" ht="19.5" customHeight="1">
      <c r="A37" s="28" t="s">
        <v>149</v>
      </c>
      <c r="B37" s="95"/>
      <c r="C37" s="14"/>
      <c r="D37" s="14" t="s">
        <v>104</v>
      </c>
      <c r="E37" s="76"/>
      <c r="F37" s="74">
        <v>2278597</v>
      </c>
      <c r="G37" s="69"/>
      <c r="H37" s="74"/>
      <c r="I37" s="74"/>
      <c r="J37" s="74"/>
      <c r="K37" s="74"/>
      <c r="L37" s="74">
        <v>705000</v>
      </c>
      <c r="M37" s="101"/>
      <c r="N37" s="77"/>
      <c r="O37" s="15">
        <f t="shared" si="0"/>
        <v>2983597</v>
      </c>
      <c r="P37" s="16"/>
      <c r="Q37" s="12"/>
    </row>
    <row r="38" spans="1:17" s="93" customFormat="1" ht="19.5" customHeight="1">
      <c r="A38" s="28" t="s">
        <v>150</v>
      </c>
      <c r="B38" s="95"/>
      <c r="C38" s="14"/>
      <c r="D38" s="14" t="s">
        <v>173</v>
      </c>
      <c r="E38" s="99"/>
      <c r="F38" s="100">
        <v>1642821</v>
      </c>
      <c r="G38" s="69"/>
      <c r="H38" s="100"/>
      <c r="I38" s="100">
        <v>318765</v>
      </c>
      <c r="J38" s="100"/>
      <c r="K38" s="100">
        <v>71000</v>
      </c>
      <c r="L38" s="100">
        <v>919305</v>
      </c>
      <c r="M38" s="101"/>
      <c r="N38" s="101"/>
      <c r="O38" s="15">
        <f t="shared" si="0"/>
        <v>2951891</v>
      </c>
      <c r="P38" s="16"/>
      <c r="Q38" s="12"/>
    </row>
    <row r="39" spans="1:17" s="93" customFormat="1" ht="19.5" customHeight="1">
      <c r="A39" s="28" t="s">
        <v>151</v>
      </c>
      <c r="B39" s="95" t="s">
        <v>100</v>
      </c>
      <c r="C39" s="14" t="s">
        <v>200</v>
      </c>
      <c r="D39" s="14" t="s">
        <v>103</v>
      </c>
      <c r="E39" s="99"/>
      <c r="F39" s="100"/>
      <c r="G39" s="69"/>
      <c r="H39" s="100"/>
      <c r="I39" s="100"/>
      <c r="J39" s="100"/>
      <c r="K39" s="100"/>
      <c r="L39" s="100"/>
      <c r="M39" s="101"/>
      <c r="N39" s="101"/>
      <c r="O39" s="15">
        <f t="shared" si="0"/>
        <v>0</v>
      </c>
      <c r="P39" s="16"/>
      <c r="Q39" s="12"/>
    </row>
    <row r="40" spans="1:17" s="93" customFormat="1" ht="19.5" customHeight="1">
      <c r="A40" s="28" t="s">
        <v>152</v>
      </c>
      <c r="B40" s="95"/>
      <c r="C40" s="14"/>
      <c r="D40" s="14" t="s">
        <v>104</v>
      </c>
      <c r="E40" s="99"/>
      <c r="F40" s="100"/>
      <c r="G40" s="69"/>
      <c r="H40" s="100"/>
      <c r="I40" s="100"/>
      <c r="J40" s="100"/>
      <c r="K40" s="100"/>
      <c r="L40" s="100"/>
      <c r="M40" s="101"/>
      <c r="N40" s="101"/>
      <c r="O40" s="15">
        <f t="shared" si="0"/>
        <v>0</v>
      </c>
      <c r="P40" s="16"/>
      <c r="Q40" s="12"/>
    </row>
    <row r="41" spans="1:17" s="93" customFormat="1" ht="19.5" customHeight="1">
      <c r="A41" s="28" t="s">
        <v>153</v>
      </c>
      <c r="B41" s="95"/>
      <c r="C41" s="14"/>
      <c r="D41" s="14" t="s">
        <v>173</v>
      </c>
      <c r="E41" s="115"/>
      <c r="F41" s="116"/>
      <c r="G41" s="117">
        <v>206511</v>
      </c>
      <c r="H41" s="116"/>
      <c r="I41" s="116"/>
      <c r="J41" s="116"/>
      <c r="K41" s="116"/>
      <c r="L41" s="116"/>
      <c r="M41" s="86"/>
      <c r="N41" s="86"/>
      <c r="O41" s="15">
        <f t="shared" si="0"/>
        <v>206511</v>
      </c>
      <c r="P41" s="16"/>
      <c r="Q41" s="12"/>
    </row>
    <row r="42" spans="1:17" s="93" customFormat="1" ht="19.5" customHeight="1">
      <c r="A42" s="157"/>
      <c r="B42" s="143"/>
      <c r="C42" s="144"/>
      <c r="D42" s="144"/>
      <c r="E42" s="140"/>
      <c r="F42" s="140"/>
      <c r="G42" s="141"/>
      <c r="H42" s="140"/>
      <c r="I42" s="140"/>
      <c r="J42" s="140"/>
      <c r="K42" s="140"/>
      <c r="L42" s="140"/>
      <c r="M42" s="140"/>
      <c r="N42" s="140"/>
      <c r="O42" s="145"/>
      <c r="P42" s="16"/>
      <c r="Q42" s="12"/>
    </row>
    <row r="43" spans="1:17" s="93" customFormat="1" ht="19.5" customHeight="1">
      <c r="A43" s="157"/>
      <c r="B43" s="143"/>
      <c r="C43" s="144"/>
      <c r="D43" s="144"/>
      <c r="E43" s="140"/>
      <c r="F43" s="140"/>
      <c r="G43" s="141"/>
      <c r="H43" s="140"/>
      <c r="I43" s="140"/>
      <c r="J43" s="140"/>
      <c r="K43" s="140"/>
      <c r="L43" s="140"/>
      <c r="M43" s="140"/>
      <c r="N43" s="140"/>
      <c r="O43" s="145"/>
      <c r="P43" s="16"/>
      <c r="Q43" s="12"/>
    </row>
    <row r="44" spans="1:17" s="93" customFormat="1" ht="19.5" customHeight="1">
      <c r="A44" s="157"/>
      <c r="B44" s="143"/>
      <c r="C44" s="144"/>
      <c r="D44" s="144"/>
      <c r="E44" s="140"/>
      <c r="F44" s="140"/>
      <c r="G44" s="141"/>
      <c r="H44" s="93" t="s">
        <v>19</v>
      </c>
      <c r="K44" s="180" t="s">
        <v>21</v>
      </c>
      <c r="L44" s="180"/>
      <c r="M44" s="140"/>
      <c r="N44" s="140"/>
      <c r="O44" s="145"/>
      <c r="P44" s="16"/>
      <c r="Q44" s="12"/>
    </row>
    <row r="45" spans="1:17" s="93" customFormat="1" ht="19.5" customHeight="1">
      <c r="A45" s="157"/>
      <c r="B45" s="143"/>
      <c r="C45" s="144"/>
      <c r="D45" s="144"/>
      <c r="E45" s="140"/>
      <c r="F45" s="140"/>
      <c r="G45" s="141"/>
      <c r="H45" s="93" t="s">
        <v>20</v>
      </c>
      <c r="K45" s="180" t="s">
        <v>22</v>
      </c>
      <c r="L45" s="180"/>
      <c r="M45" s="140"/>
      <c r="N45" s="140"/>
      <c r="O45" s="145"/>
      <c r="P45" s="16"/>
      <c r="Q45" s="12"/>
    </row>
    <row r="46" spans="1:17" s="93" customFormat="1" ht="19.5" customHeight="1">
      <c r="A46" s="179" t="s">
        <v>207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</row>
    <row r="47" spans="2:17" s="93" customFormat="1" ht="19.5" customHeight="1">
      <c r="B47" s="139"/>
      <c r="C47" s="180" t="s">
        <v>171</v>
      </c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93" t="s">
        <v>107</v>
      </c>
      <c r="Q47" s="139"/>
    </row>
    <row r="48" spans="2:17" s="93" customFormat="1" ht="19.5" customHeight="1" thickBot="1">
      <c r="B48" s="19"/>
      <c r="C48" s="19"/>
      <c r="D48" s="19"/>
      <c r="E48" s="19"/>
      <c r="F48" s="19"/>
      <c r="G48" s="181" t="s">
        <v>39</v>
      </c>
      <c r="H48" s="181"/>
      <c r="I48" s="181"/>
      <c r="J48" s="19"/>
      <c r="K48" s="19"/>
      <c r="L48" s="19"/>
      <c r="M48" s="19"/>
      <c r="O48" s="20" t="s">
        <v>99</v>
      </c>
      <c r="P48" s="19"/>
      <c r="Q48" s="19"/>
    </row>
    <row r="49" spans="1:17" s="93" customFormat="1" ht="80.25" customHeight="1">
      <c r="A49" s="29"/>
      <c r="B49" s="30" t="s">
        <v>40</v>
      </c>
      <c r="C49" s="3" t="s">
        <v>41</v>
      </c>
      <c r="D49" s="63" t="s">
        <v>102</v>
      </c>
      <c r="E49" s="4" t="s">
        <v>42</v>
      </c>
      <c r="F49" s="4" t="s">
        <v>43</v>
      </c>
      <c r="G49" s="5" t="s">
        <v>44</v>
      </c>
      <c r="H49" s="5" t="s">
        <v>4</v>
      </c>
      <c r="I49" s="6" t="s">
        <v>45</v>
      </c>
      <c r="J49" s="4" t="s">
        <v>46</v>
      </c>
      <c r="K49" s="4" t="s">
        <v>47</v>
      </c>
      <c r="L49" s="6" t="s">
        <v>48</v>
      </c>
      <c r="M49" s="6" t="s">
        <v>170</v>
      </c>
      <c r="N49" s="4" t="s">
        <v>5</v>
      </c>
      <c r="O49" s="7" t="s">
        <v>0</v>
      </c>
      <c r="P49" s="8"/>
      <c r="Q49" s="9"/>
    </row>
    <row r="50" spans="1:17" s="93" customFormat="1" ht="19.5" customHeight="1">
      <c r="A50" s="23"/>
      <c r="B50" s="24" t="s">
        <v>7</v>
      </c>
      <c r="C50" s="25" t="s">
        <v>8</v>
      </c>
      <c r="D50" s="26" t="s">
        <v>9</v>
      </c>
      <c r="E50" s="26" t="s">
        <v>10</v>
      </c>
      <c r="F50" s="25" t="s">
        <v>11</v>
      </c>
      <c r="G50" s="25" t="s">
        <v>12</v>
      </c>
      <c r="H50" s="25" t="s">
        <v>13</v>
      </c>
      <c r="I50" s="25" t="s">
        <v>14</v>
      </c>
      <c r="J50" s="25" t="s">
        <v>15</v>
      </c>
      <c r="K50" s="25" t="s">
        <v>16</v>
      </c>
      <c r="L50" s="25" t="s">
        <v>17</v>
      </c>
      <c r="M50" s="26" t="s">
        <v>18</v>
      </c>
      <c r="N50" s="27" t="s">
        <v>34</v>
      </c>
      <c r="O50" s="27" t="s">
        <v>35</v>
      </c>
      <c r="P50" s="10"/>
      <c r="Q50" s="10"/>
    </row>
    <row r="51" spans="1:17" ht="19.5" customHeight="1">
      <c r="A51" s="28" t="s">
        <v>154</v>
      </c>
      <c r="B51" s="95" t="s">
        <v>85</v>
      </c>
      <c r="C51" s="14" t="s">
        <v>86</v>
      </c>
      <c r="D51" s="14" t="s">
        <v>103</v>
      </c>
      <c r="E51" s="76"/>
      <c r="F51" s="74"/>
      <c r="G51" s="69"/>
      <c r="H51" s="74"/>
      <c r="I51" s="74"/>
      <c r="J51" s="74"/>
      <c r="K51" s="74"/>
      <c r="L51" s="74"/>
      <c r="M51" s="101"/>
      <c r="N51" s="77"/>
      <c r="O51" s="15">
        <f t="shared" si="0"/>
        <v>0</v>
      </c>
      <c r="P51" s="16"/>
      <c r="Q51" s="12"/>
    </row>
    <row r="52" spans="1:17" ht="19.5" customHeight="1">
      <c r="A52" s="28" t="s">
        <v>155</v>
      </c>
      <c r="B52" s="95"/>
      <c r="C52" s="14"/>
      <c r="D52" s="14" t="s">
        <v>104</v>
      </c>
      <c r="E52" s="76"/>
      <c r="F52" s="74"/>
      <c r="G52" s="69"/>
      <c r="H52" s="74"/>
      <c r="I52" s="74"/>
      <c r="J52" s="74"/>
      <c r="K52" s="74"/>
      <c r="L52" s="74"/>
      <c r="M52" s="101"/>
      <c r="N52" s="77"/>
      <c r="O52" s="15">
        <f t="shared" si="0"/>
        <v>0</v>
      </c>
      <c r="P52" s="16"/>
      <c r="Q52" s="12"/>
    </row>
    <row r="53" spans="1:17" s="93" customFormat="1" ht="19.5" customHeight="1">
      <c r="A53" s="28" t="s">
        <v>156</v>
      </c>
      <c r="B53" s="95"/>
      <c r="C53" s="14"/>
      <c r="D53" s="14" t="s">
        <v>173</v>
      </c>
      <c r="E53" s="99"/>
      <c r="F53" s="100"/>
      <c r="G53" s="69"/>
      <c r="H53" s="100"/>
      <c r="I53" s="100"/>
      <c r="J53" s="100"/>
      <c r="K53" s="100"/>
      <c r="L53" s="100"/>
      <c r="M53" s="101"/>
      <c r="N53" s="101"/>
      <c r="O53" s="15">
        <f t="shared" si="0"/>
        <v>0</v>
      </c>
      <c r="P53" s="16"/>
      <c r="Q53" s="12"/>
    </row>
    <row r="54" spans="1:17" ht="19.5" customHeight="1">
      <c r="A54" s="28" t="s">
        <v>157</v>
      </c>
      <c r="B54" s="95" t="s">
        <v>70</v>
      </c>
      <c r="C54" s="14" t="s">
        <v>71</v>
      </c>
      <c r="D54" s="14" t="s">
        <v>103</v>
      </c>
      <c r="E54" s="76"/>
      <c r="F54" s="74">
        <v>5475600</v>
      </c>
      <c r="G54" s="69"/>
      <c r="H54" s="74"/>
      <c r="I54" s="74"/>
      <c r="J54" s="74"/>
      <c r="K54" s="74"/>
      <c r="L54" s="74"/>
      <c r="M54" s="101"/>
      <c r="N54" s="77"/>
      <c r="O54" s="15">
        <f t="shared" si="0"/>
        <v>5475600</v>
      </c>
      <c r="P54" s="16"/>
      <c r="Q54" s="12"/>
    </row>
    <row r="55" spans="1:17" ht="19.5" customHeight="1">
      <c r="A55" s="28" t="s">
        <v>158</v>
      </c>
      <c r="B55" s="95"/>
      <c r="C55" s="14"/>
      <c r="D55" s="14" t="s">
        <v>104</v>
      </c>
      <c r="E55" s="76"/>
      <c r="F55" s="74">
        <v>5145400</v>
      </c>
      <c r="G55" s="69"/>
      <c r="H55" s="74"/>
      <c r="I55" s="74"/>
      <c r="J55" s="74"/>
      <c r="K55" s="74"/>
      <c r="L55" s="74"/>
      <c r="M55" s="101"/>
      <c r="N55" s="77"/>
      <c r="O55" s="15">
        <f t="shared" si="0"/>
        <v>5145400</v>
      </c>
      <c r="P55" s="16"/>
      <c r="Q55" s="12"/>
    </row>
    <row r="56" spans="1:17" s="93" customFormat="1" ht="19.5" customHeight="1">
      <c r="A56" s="28" t="s">
        <v>159</v>
      </c>
      <c r="B56" s="95"/>
      <c r="C56" s="14"/>
      <c r="D56" s="14" t="s">
        <v>173</v>
      </c>
      <c r="E56" s="99"/>
      <c r="F56" s="100">
        <v>5145400</v>
      </c>
      <c r="G56" s="69"/>
      <c r="H56" s="100"/>
      <c r="I56" s="100"/>
      <c r="J56" s="100"/>
      <c r="K56" s="100"/>
      <c r="L56" s="100"/>
      <c r="M56" s="101"/>
      <c r="N56" s="101"/>
      <c r="O56" s="15">
        <f t="shared" si="0"/>
        <v>5145400</v>
      </c>
      <c r="P56" s="16"/>
      <c r="Q56" s="12"/>
    </row>
    <row r="57" spans="1:17" ht="19.5" customHeight="1">
      <c r="A57" s="28" t="s">
        <v>160</v>
      </c>
      <c r="B57" s="95" t="s">
        <v>72</v>
      </c>
      <c r="C57" s="14" t="s">
        <v>73</v>
      </c>
      <c r="D57" s="14" t="s">
        <v>103</v>
      </c>
      <c r="E57" s="76"/>
      <c r="F57" s="74">
        <v>92400</v>
      </c>
      <c r="G57" s="69"/>
      <c r="H57" s="74"/>
      <c r="I57" s="74"/>
      <c r="J57" s="74"/>
      <c r="K57" s="74"/>
      <c r="L57" s="74"/>
      <c r="M57" s="101"/>
      <c r="N57" s="77"/>
      <c r="O57" s="15">
        <f t="shared" si="0"/>
        <v>92400</v>
      </c>
      <c r="P57" s="16"/>
      <c r="Q57" s="12"/>
    </row>
    <row r="58" spans="1:17" ht="19.5" customHeight="1">
      <c r="A58" s="28" t="s">
        <v>161</v>
      </c>
      <c r="B58" s="95"/>
      <c r="C58" s="14"/>
      <c r="D58" s="14" t="s">
        <v>104</v>
      </c>
      <c r="E58" s="76"/>
      <c r="F58" s="74">
        <v>92400</v>
      </c>
      <c r="G58" s="69"/>
      <c r="H58" s="74"/>
      <c r="I58" s="74"/>
      <c r="J58" s="74"/>
      <c r="K58" s="74"/>
      <c r="L58" s="74"/>
      <c r="M58" s="101"/>
      <c r="N58" s="77"/>
      <c r="O58" s="15">
        <f t="shared" si="0"/>
        <v>92400</v>
      </c>
      <c r="P58" s="16"/>
      <c r="Q58" s="12"/>
    </row>
    <row r="59" spans="1:17" s="93" customFormat="1" ht="19.5" customHeight="1">
      <c r="A59" s="28" t="s">
        <v>162</v>
      </c>
      <c r="B59" s="95"/>
      <c r="C59" s="14"/>
      <c r="D59" s="14" t="s">
        <v>173</v>
      </c>
      <c r="E59" s="99"/>
      <c r="F59" s="100">
        <v>92400</v>
      </c>
      <c r="G59" s="69"/>
      <c r="H59" s="100"/>
      <c r="I59" s="100"/>
      <c r="J59" s="100"/>
      <c r="K59" s="100"/>
      <c r="L59" s="100"/>
      <c r="M59" s="101"/>
      <c r="N59" s="101"/>
      <c r="O59" s="15">
        <f t="shared" si="0"/>
        <v>92400</v>
      </c>
      <c r="P59" s="16"/>
      <c r="Q59" s="12"/>
    </row>
    <row r="60" spans="1:17" ht="19.5" customHeight="1">
      <c r="A60" s="28" t="s">
        <v>163</v>
      </c>
      <c r="B60" s="95" t="s">
        <v>55</v>
      </c>
      <c r="C60" s="14" t="s">
        <v>56</v>
      </c>
      <c r="D60" s="14" t="s">
        <v>103</v>
      </c>
      <c r="E60" s="76"/>
      <c r="F60" s="74"/>
      <c r="G60" s="69"/>
      <c r="H60" s="74"/>
      <c r="I60" s="74">
        <v>619500</v>
      </c>
      <c r="J60" s="74"/>
      <c r="K60" s="74"/>
      <c r="L60" s="74"/>
      <c r="M60" s="101"/>
      <c r="N60" s="77"/>
      <c r="O60" s="15">
        <f t="shared" si="0"/>
        <v>619500</v>
      </c>
      <c r="P60" s="16"/>
      <c r="Q60" s="12"/>
    </row>
    <row r="61" spans="1:17" ht="19.5" customHeight="1">
      <c r="A61" s="28" t="s">
        <v>164</v>
      </c>
      <c r="B61" s="95"/>
      <c r="C61" s="14"/>
      <c r="D61" s="14" t="s">
        <v>104</v>
      </c>
      <c r="E61" s="107"/>
      <c r="F61" s="108"/>
      <c r="G61" s="105"/>
      <c r="H61" s="108"/>
      <c r="I61" s="108">
        <v>1312500</v>
      </c>
      <c r="J61" s="108"/>
      <c r="K61" s="108"/>
      <c r="L61" s="108"/>
      <c r="M61" s="109"/>
      <c r="N61" s="109"/>
      <c r="O61" s="15">
        <f t="shared" si="0"/>
        <v>1312500</v>
      </c>
      <c r="P61" s="16"/>
      <c r="Q61" s="12"/>
    </row>
    <row r="62" spans="1:17" ht="19.5" customHeight="1">
      <c r="A62" s="28" t="s">
        <v>165</v>
      </c>
      <c r="B62" s="59"/>
      <c r="C62" s="174"/>
      <c r="D62" s="158" t="s">
        <v>173</v>
      </c>
      <c r="E62" s="127"/>
      <c r="F62" s="108"/>
      <c r="G62" s="105"/>
      <c r="H62" s="108"/>
      <c r="I62" s="108">
        <v>1071554</v>
      </c>
      <c r="J62" s="108"/>
      <c r="K62" s="108"/>
      <c r="L62" s="108"/>
      <c r="M62" s="108"/>
      <c r="N62" s="128"/>
      <c r="O62" s="15">
        <f t="shared" si="0"/>
        <v>1071554</v>
      </c>
      <c r="P62" s="16"/>
      <c r="Q62" s="12"/>
    </row>
    <row r="63" spans="1:17" ht="19.5" customHeight="1">
      <c r="A63" s="28" t="s">
        <v>113</v>
      </c>
      <c r="B63" s="96" t="s">
        <v>80</v>
      </c>
      <c r="C63" s="14" t="s">
        <v>81</v>
      </c>
      <c r="D63" s="14" t="s">
        <v>103</v>
      </c>
      <c r="E63" s="127"/>
      <c r="F63" s="108"/>
      <c r="G63" s="105"/>
      <c r="H63" s="108"/>
      <c r="I63" s="108"/>
      <c r="J63" s="108"/>
      <c r="K63" s="108"/>
      <c r="L63" s="108"/>
      <c r="M63" s="109"/>
      <c r="N63" s="128"/>
      <c r="O63" s="17">
        <f t="shared" si="0"/>
        <v>0</v>
      </c>
      <c r="P63" s="16"/>
      <c r="Q63" s="12"/>
    </row>
    <row r="64" spans="1:17" ht="19.5" customHeight="1">
      <c r="A64" s="28" t="s">
        <v>114</v>
      </c>
      <c r="B64" s="96"/>
      <c r="C64" s="14"/>
      <c r="D64" s="14" t="s">
        <v>104</v>
      </c>
      <c r="E64" s="136"/>
      <c r="F64" s="100"/>
      <c r="G64" s="69"/>
      <c r="H64" s="100"/>
      <c r="I64" s="100"/>
      <c r="J64" s="100"/>
      <c r="K64" s="100"/>
      <c r="L64" s="100"/>
      <c r="M64" s="101"/>
      <c r="N64" s="137"/>
      <c r="O64" s="15">
        <f t="shared" si="0"/>
        <v>0</v>
      </c>
      <c r="P64" s="16"/>
      <c r="Q64" s="12"/>
    </row>
    <row r="65" spans="1:17" s="93" customFormat="1" ht="19.5" customHeight="1">
      <c r="A65" s="28" t="s">
        <v>115</v>
      </c>
      <c r="B65" s="96"/>
      <c r="C65" s="14"/>
      <c r="D65" s="14" t="s">
        <v>173</v>
      </c>
      <c r="E65" s="107"/>
      <c r="F65" s="108"/>
      <c r="G65" s="105"/>
      <c r="H65" s="108"/>
      <c r="I65" s="108"/>
      <c r="J65" s="108"/>
      <c r="K65" s="108"/>
      <c r="L65" s="108"/>
      <c r="M65" s="109"/>
      <c r="N65" s="109"/>
      <c r="O65" s="15">
        <f t="shared" si="0"/>
        <v>0</v>
      </c>
      <c r="P65" s="16"/>
      <c r="Q65" s="12"/>
    </row>
    <row r="66" spans="1:17" ht="26.25">
      <c r="A66" s="28" t="s">
        <v>116</v>
      </c>
      <c r="B66" s="96" t="s">
        <v>82</v>
      </c>
      <c r="C66" s="14" t="s">
        <v>83</v>
      </c>
      <c r="D66" s="14" t="s">
        <v>103</v>
      </c>
      <c r="E66" s="84"/>
      <c r="F66" s="79"/>
      <c r="G66" s="105"/>
      <c r="H66" s="79"/>
      <c r="I66" s="79">
        <v>400000</v>
      </c>
      <c r="J66" s="79"/>
      <c r="K66" s="79"/>
      <c r="L66" s="79"/>
      <c r="M66" s="109"/>
      <c r="N66" s="106"/>
      <c r="O66" s="15">
        <f t="shared" si="0"/>
        <v>400000</v>
      </c>
      <c r="P66" s="16"/>
      <c r="Q66" s="12"/>
    </row>
    <row r="67" spans="1:17" ht="15">
      <c r="A67" s="28" t="s">
        <v>168</v>
      </c>
      <c r="B67" s="96"/>
      <c r="C67" s="14"/>
      <c r="D67" s="14" t="s">
        <v>104</v>
      </c>
      <c r="E67" s="84"/>
      <c r="F67" s="79"/>
      <c r="G67" s="105"/>
      <c r="H67" s="79"/>
      <c r="I67" s="79">
        <v>400000</v>
      </c>
      <c r="J67" s="79"/>
      <c r="K67" s="79">
        <v>708660</v>
      </c>
      <c r="L67" s="79"/>
      <c r="M67" s="109"/>
      <c r="N67" s="106"/>
      <c r="O67" s="15">
        <f t="shared" si="0"/>
        <v>1108660</v>
      </c>
      <c r="P67" s="16"/>
      <c r="Q67" s="12"/>
    </row>
    <row r="68" spans="1:17" s="93" customFormat="1" ht="15">
      <c r="A68" s="28" t="s">
        <v>169</v>
      </c>
      <c r="B68" s="96"/>
      <c r="C68" s="14"/>
      <c r="D68" s="14" t="s">
        <v>173</v>
      </c>
      <c r="E68" s="107"/>
      <c r="F68" s="108"/>
      <c r="G68" s="105"/>
      <c r="H68" s="108"/>
      <c r="I68" s="108">
        <v>1791946</v>
      </c>
      <c r="J68" s="108"/>
      <c r="K68" s="108"/>
      <c r="L68" s="108"/>
      <c r="M68" s="109"/>
      <c r="N68" s="109"/>
      <c r="O68" s="15">
        <f t="shared" si="0"/>
        <v>1791946</v>
      </c>
      <c r="P68" s="16"/>
      <c r="Q68" s="12"/>
    </row>
    <row r="69" spans="1:17" ht="15">
      <c r="A69" s="28" t="s">
        <v>175</v>
      </c>
      <c r="B69" s="96" t="s">
        <v>91</v>
      </c>
      <c r="C69" s="14" t="s">
        <v>94</v>
      </c>
      <c r="D69" s="14" t="s">
        <v>103</v>
      </c>
      <c r="E69" s="99"/>
      <c r="F69" s="100"/>
      <c r="G69" s="69"/>
      <c r="H69" s="69"/>
      <c r="I69" s="100"/>
      <c r="J69" s="100"/>
      <c r="K69" s="100"/>
      <c r="L69" s="100"/>
      <c r="M69" s="101"/>
      <c r="N69" s="101"/>
      <c r="O69" s="15">
        <f t="shared" si="0"/>
        <v>0</v>
      </c>
      <c r="P69" s="11"/>
      <c r="Q69" s="12"/>
    </row>
    <row r="70" spans="1:17" ht="15">
      <c r="A70" s="28" t="s">
        <v>176</v>
      </c>
      <c r="B70" s="96"/>
      <c r="C70" s="14"/>
      <c r="D70" s="14" t="s">
        <v>104</v>
      </c>
      <c r="E70" s="99"/>
      <c r="F70" s="100"/>
      <c r="G70" s="69"/>
      <c r="H70" s="69"/>
      <c r="I70" s="100"/>
      <c r="J70" s="100"/>
      <c r="K70" s="100"/>
      <c r="L70" s="100"/>
      <c r="M70" s="101"/>
      <c r="N70" s="101"/>
      <c r="O70" s="15">
        <f t="shared" si="0"/>
        <v>0</v>
      </c>
      <c r="P70" s="11"/>
      <c r="Q70" s="12"/>
    </row>
    <row r="71" spans="1:17" s="93" customFormat="1" ht="15">
      <c r="A71" s="28" t="s">
        <v>177</v>
      </c>
      <c r="B71" s="96"/>
      <c r="C71" s="14"/>
      <c r="D71" s="14" t="s">
        <v>173</v>
      </c>
      <c r="E71" s="99"/>
      <c r="F71" s="100"/>
      <c r="G71" s="69"/>
      <c r="H71" s="69"/>
      <c r="I71" s="100"/>
      <c r="J71" s="100"/>
      <c r="K71" s="100"/>
      <c r="L71" s="100"/>
      <c r="M71" s="101"/>
      <c r="N71" s="101"/>
      <c r="O71" s="15">
        <f t="shared" si="0"/>
        <v>0</v>
      </c>
      <c r="P71" s="16"/>
      <c r="Q71" s="12"/>
    </row>
    <row r="72" spans="1:17" ht="19.5" customHeight="1">
      <c r="A72" s="28" t="s">
        <v>178</v>
      </c>
      <c r="B72" s="96" t="s">
        <v>76</v>
      </c>
      <c r="C72" s="14" t="s">
        <v>2</v>
      </c>
      <c r="D72" s="14" t="s">
        <v>103</v>
      </c>
      <c r="E72" s="99"/>
      <c r="F72" s="100"/>
      <c r="G72" s="69"/>
      <c r="H72" s="69"/>
      <c r="I72" s="100">
        <v>2504895</v>
      </c>
      <c r="J72" s="100"/>
      <c r="K72" s="100"/>
      <c r="L72" s="100"/>
      <c r="M72" s="101"/>
      <c r="N72" s="101"/>
      <c r="O72" s="15">
        <f t="shared" si="0"/>
        <v>2504895</v>
      </c>
      <c r="P72" s="11"/>
      <c r="Q72" s="12"/>
    </row>
    <row r="73" spans="1:17" ht="19.5" customHeight="1">
      <c r="A73" s="28" t="s">
        <v>179</v>
      </c>
      <c r="B73" s="96"/>
      <c r="C73" s="14"/>
      <c r="D73" s="14" t="s">
        <v>104</v>
      </c>
      <c r="E73" s="99"/>
      <c r="F73" s="100"/>
      <c r="G73" s="69"/>
      <c r="H73" s="69"/>
      <c r="I73" s="100">
        <v>2504895</v>
      </c>
      <c r="J73" s="100"/>
      <c r="K73" s="100"/>
      <c r="L73" s="100"/>
      <c r="M73" s="101"/>
      <c r="N73" s="101"/>
      <c r="O73" s="15">
        <f t="shared" si="0"/>
        <v>2504895</v>
      </c>
      <c r="P73" s="11"/>
      <c r="Q73" s="12"/>
    </row>
    <row r="74" spans="1:17" s="93" customFormat="1" ht="19.5" customHeight="1">
      <c r="A74" s="28" t="s">
        <v>180</v>
      </c>
      <c r="B74" s="96"/>
      <c r="C74" s="14"/>
      <c r="D74" s="14" t="s">
        <v>173</v>
      </c>
      <c r="E74" s="99"/>
      <c r="F74" s="100"/>
      <c r="G74" s="69"/>
      <c r="H74" s="69"/>
      <c r="I74" s="100">
        <v>2906615</v>
      </c>
      <c r="J74" s="100"/>
      <c r="K74" s="100"/>
      <c r="L74" s="100"/>
      <c r="M74" s="101"/>
      <c r="N74" s="101"/>
      <c r="O74" s="15">
        <f t="shared" si="0"/>
        <v>2906615</v>
      </c>
      <c r="P74" s="16"/>
      <c r="Q74" s="12"/>
    </row>
    <row r="75" spans="1:17" ht="19.5" customHeight="1">
      <c r="A75" s="28" t="s">
        <v>181</v>
      </c>
      <c r="B75" s="96" t="s">
        <v>74</v>
      </c>
      <c r="C75" s="14" t="s">
        <v>75</v>
      </c>
      <c r="D75" s="14" t="s">
        <v>103</v>
      </c>
      <c r="E75" s="99"/>
      <c r="F75" s="100"/>
      <c r="G75" s="69"/>
      <c r="H75" s="69"/>
      <c r="I75" s="100"/>
      <c r="J75" s="100"/>
      <c r="K75" s="100"/>
      <c r="L75" s="100"/>
      <c r="M75" s="101"/>
      <c r="N75" s="101"/>
      <c r="O75" s="15">
        <f t="shared" si="0"/>
        <v>0</v>
      </c>
      <c r="P75" s="11"/>
      <c r="Q75" s="12"/>
    </row>
    <row r="76" spans="1:17" ht="19.5" customHeight="1">
      <c r="A76" s="28" t="s">
        <v>182</v>
      </c>
      <c r="B76" s="96"/>
      <c r="C76" s="14"/>
      <c r="D76" s="14" t="s">
        <v>104</v>
      </c>
      <c r="E76" s="99"/>
      <c r="F76" s="100"/>
      <c r="G76" s="69"/>
      <c r="H76" s="69"/>
      <c r="I76" s="100"/>
      <c r="J76" s="100"/>
      <c r="K76" s="100"/>
      <c r="L76" s="100"/>
      <c r="M76" s="101"/>
      <c r="N76" s="101"/>
      <c r="O76" s="15">
        <f t="shared" si="0"/>
        <v>0</v>
      </c>
      <c r="P76" s="11"/>
      <c r="Q76" s="12"/>
    </row>
    <row r="77" spans="1:17" s="93" customFormat="1" ht="19.5" customHeight="1">
      <c r="A77" s="28" t="s">
        <v>183</v>
      </c>
      <c r="B77" s="96"/>
      <c r="C77" s="14"/>
      <c r="D77" s="14" t="s">
        <v>173</v>
      </c>
      <c r="E77" s="99"/>
      <c r="F77" s="100"/>
      <c r="G77" s="69"/>
      <c r="H77" s="69"/>
      <c r="I77" s="100"/>
      <c r="J77" s="100"/>
      <c r="K77" s="100">
        <v>20000</v>
      </c>
      <c r="L77" s="100"/>
      <c r="M77" s="101"/>
      <c r="N77" s="101"/>
      <c r="O77" s="15">
        <f t="shared" si="0"/>
        <v>20000</v>
      </c>
      <c r="P77" s="16"/>
      <c r="Q77" s="12"/>
    </row>
    <row r="78" spans="1:17" ht="19.5" customHeight="1">
      <c r="A78" s="28" t="s">
        <v>184</v>
      </c>
      <c r="B78" s="96" t="s">
        <v>93</v>
      </c>
      <c r="C78" s="14" t="s">
        <v>77</v>
      </c>
      <c r="D78" s="14" t="s">
        <v>103</v>
      </c>
      <c r="E78" s="99"/>
      <c r="F78" s="100"/>
      <c r="G78" s="69"/>
      <c r="H78" s="69"/>
      <c r="I78" s="100"/>
      <c r="J78" s="100"/>
      <c r="K78" s="100"/>
      <c r="L78" s="100"/>
      <c r="M78" s="101"/>
      <c r="N78" s="101"/>
      <c r="O78" s="15">
        <f t="shared" si="0"/>
        <v>0</v>
      </c>
      <c r="P78" s="11"/>
      <c r="Q78" s="12"/>
    </row>
    <row r="79" spans="1:17" ht="19.5" customHeight="1">
      <c r="A79" s="28" t="s">
        <v>185</v>
      </c>
      <c r="B79" s="59"/>
      <c r="C79" s="57"/>
      <c r="D79" s="14" t="s">
        <v>104</v>
      </c>
      <c r="E79" s="107"/>
      <c r="F79" s="108"/>
      <c r="G79" s="105"/>
      <c r="H79" s="105"/>
      <c r="I79" s="108"/>
      <c r="J79" s="108"/>
      <c r="K79" s="108"/>
      <c r="L79" s="108"/>
      <c r="M79" s="109"/>
      <c r="N79" s="109"/>
      <c r="O79" s="15">
        <f t="shared" si="0"/>
        <v>0</v>
      </c>
      <c r="P79" s="11"/>
      <c r="Q79" s="12"/>
    </row>
    <row r="80" spans="1:17" s="93" customFormat="1" ht="19.5" customHeight="1">
      <c r="A80" s="28" t="s">
        <v>186</v>
      </c>
      <c r="B80" s="59"/>
      <c r="C80" s="57"/>
      <c r="D80" s="14" t="s">
        <v>173</v>
      </c>
      <c r="E80" s="107"/>
      <c r="F80" s="108"/>
      <c r="G80" s="105"/>
      <c r="H80" s="105"/>
      <c r="I80" s="108"/>
      <c r="J80" s="108"/>
      <c r="K80" s="108"/>
      <c r="L80" s="108"/>
      <c r="M80" s="109"/>
      <c r="N80" s="109"/>
      <c r="O80" s="15">
        <f t="shared" si="0"/>
        <v>0</v>
      </c>
      <c r="P80" s="16"/>
      <c r="Q80" s="12"/>
    </row>
    <row r="81" spans="1:17" ht="19.5" customHeight="1">
      <c r="A81" s="28" t="s">
        <v>187</v>
      </c>
      <c r="B81" s="59" t="s">
        <v>117</v>
      </c>
      <c r="C81" s="61" t="s">
        <v>98</v>
      </c>
      <c r="D81" s="14" t="s">
        <v>103</v>
      </c>
      <c r="E81" s="99"/>
      <c r="F81" s="100"/>
      <c r="G81" s="69"/>
      <c r="H81" s="69"/>
      <c r="I81" s="100">
        <v>7539968</v>
      </c>
      <c r="J81" s="100"/>
      <c r="K81" s="100"/>
      <c r="L81" s="100"/>
      <c r="M81" s="101"/>
      <c r="N81" s="101"/>
      <c r="O81" s="15">
        <f t="shared" si="0"/>
        <v>7539968</v>
      </c>
      <c r="P81" s="11"/>
      <c r="Q81" s="12"/>
    </row>
    <row r="82" spans="1:17" ht="19.5" customHeight="1">
      <c r="A82" s="28" t="s">
        <v>188</v>
      </c>
      <c r="B82" s="91"/>
      <c r="C82" s="61"/>
      <c r="D82" s="57" t="s">
        <v>104</v>
      </c>
      <c r="E82" s="136"/>
      <c r="F82" s="109"/>
      <c r="G82" s="111"/>
      <c r="H82" s="111"/>
      <c r="I82" s="109">
        <v>7539968</v>
      </c>
      <c r="J82" s="109"/>
      <c r="K82" s="109"/>
      <c r="L82" s="108"/>
      <c r="M82" s="110"/>
      <c r="N82" s="110"/>
      <c r="O82" s="17">
        <f t="shared" si="0"/>
        <v>7539968</v>
      </c>
      <c r="P82" s="11"/>
      <c r="Q82" s="12"/>
    </row>
    <row r="83" spans="1:17" s="93" customFormat="1" ht="19.5" customHeight="1">
      <c r="A83" s="28" t="s">
        <v>189</v>
      </c>
      <c r="B83" s="91"/>
      <c r="D83" s="57" t="s">
        <v>173</v>
      </c>
      <c r="E83" s="110"/>
      <c r="F83" s="109"/>
      <c r="G83" s="111"/>
      <c r="H83" s="111"/>
      <c r="I83" s="109">
        <v>7539968</v>
      </c>
      <c r="J83" s="109"/>
      <c r="K83" s="109"/>
      <c r="L83" s="108"/>
      <c r="M83" s="110"/>
      <c r="N83" s="110"/>
      <c r="O83" s="17">
        <f t="shared" si="0"/>
        <v>7539968</v>
      </c>
      <c r="P83" s="16"/>
      <c r="Q83" s="12"/>
    </row>
    <row r="84" spans="1:17" ht="28.5" customHeight="1">
      <c r="A84" s="28" t="s">
        <v>190</v>
      </c>
      <c r="B84" s="59" t="s">
        <v>166</v>
      </c>
      <c r="C84" s="132" t="s">
        <v>167</v>
      </c>
      <c r="D84" s="14" t="s">
        <v>103</v>
      </c>
      <c r="E84" s="136"/>
      <c r="F84" s="100"/>
      <c r="G84" s="69"/>
      <c r="H84" s="69"/>
      <c r="I84" s="100"/>
      <c r="J84" s="100"/>
      <c r="K84" s="100"/>
      <c r="L84" s="100"/>
      <c r="M84" s="101"/>
      <c r="N84" s="137"/>
      <c r="O84" s="17">
        <f t="shared" si="0"/>
        <v>0</v>
      </c>
      <c r="P84" s="11"/>
      <c r="Q84" s="12"/>
    </row>
    <row r="85" spans="1:17" ht="23.25" customHeight="1">
      <c r="A85" s="28" t="s">
        <v>191</v>
      </c>
      <c r="B85" s="91"/>
      <c r="C85" s="161"/>
      <c r="D85" s="57" t="s">
        <v>104</v>
      </c>
      <c r="E85" s="162"/>
      <c r="F85" s="103">
        <v>2169256</v>
      </c>
      <c r="G85" s="70"/>
      <c r="H85" s="70"/>
      <c r="I85" s="103"/>
      <c r="J85" s="103"/>
      <c r="K85" s="103"/>
      <c r="L85" s="103"/>
      <c r="M85" s="104"/>
      <c r="N85" s="163"/>
      <c r="O85" s="17">
        <f t="shared" si="0"/>
        <v>2169256</v>
      </c>
      <c r="P85" s="11"/>
      <c r="Q85" s="12"/>
    </row>
    <row r="86" spans="1:17" s="93" customFormat="1" ht="23.25" customHeight="1" thickBot="1">
      <c r="A86" s="28" t="s">
        <v>192</v>
      </c>
      <c r="B86" s="133"/>
      <c r="C86" s="134"/>
      <c r="D86" s="135" t="s">
        <v>173</v>
      </c>
      <c r="E86" s="167"/>
      <c r="F86" s="164">
        <v>2169256</v>
      </c>
      <c r="G86" s="165"/>
      <c r="H86" s="165"/>
      <c r="I86" s="164"/>
      <c r="J86" s="164"/>
      <c r="K86" s="164"/>
      <c r="L86" s="164"/>
      <c r="M86" s="164"/>
      <c r="N86" s="166"/>
      <c r="O86" s="17">
        <f t="shared" si="0"/>
        <v>2169256</v>
      </c>
      <c r="P86" s="16"/>
      <c r="Q86" s="12"/>
    </row>
    <row r="87" spans="1:17" s="98" customFormat="1" ht="27.75" customHeight="1" thickBot="1">
      <c r="A87" s="28" t="s">
        <v>193</v>
      </c>
      <c r="B87" s="113"/>
      <c r="C87" s="92" t="s">
        <v>6</v>
      </c>
      <c r="D87" s="168" t="s">
        <v>103</v>
      </c>
      <c r="E87" s="169">
        <f aca="true" t="shared" si="1" ref="E87:L87">SUM(E6,E9,E12,E15,E18,E21,E24,E27,E30,E33,E36,E51,E54,E57,E60,E63,E66,E69,E72,E75,E78,E81)</f>
        <v>108710982</v>
      </c>
      <c r="F87" s="169">
        <f t="shared" si="1"/>
        <v>9256680</v>
      </c>
      <c r="G87" s="169">
        <f t="shared" si="1"/>
        <v>15000000</v>
      </c>
      <c r="H87" s="169">
        <f t="shared" si="1"/>
        <v>38420000</v>
      </c>
      <c r="I87" s="169">
        <f t="shared" si="1"/>
        <v>16527163</v>
      </c>
      <c r="J87" s="169">
        <f t="shared" si="1"/>
        <v>8853244</v>
      </c>
      <c r="K87" s="169">
        <f t="shared" si="1"/>
        <v>0</v>
      </c>
      <c r="L87" s="169">
        <f t="shared" si="1"/>
        <v>1024305</v>
      </c>
      <c r="M87" s="169"/>
      <c r="N87" s="169">
        <f>SUM(N6,N9,N12,N15,N18,N21,N24,N27,N30,N33,N36,N51,N54,N57,N60,N63,N66,N69,N72,N75,N78,N81)</f>
        <v>199545448</v>
      </c>
      <c r="O87" s="114">
        <f t="shared" si="0"/>
        <v>397337822</v>
      </c>
      <c r="P87" s="97"/>
      <c r="Q87" s="12"/>
    </row>
    <row r="88" spans="1:17" s="98" customFormat="1" ht="27" thickBot="1">
      <c r="A88" s="28" t="s">
        <v>194</v>
      </c>
      <c r="B88" s="170"/>
      <c r="C88" s="171"/>
      <c r="D88" s="152" t="s">
        <v>104</v>
      </c>
      <c r="E88" s="172">
        <f>SUM(E7,E10,E13,E16,E19,E22,E25,E28,E31,E34,E37,E52,E55,E58,E61,E64,E67,E70,E73,E76,E79,E82)</f>
        <v>115263516</v>
      </c>
      <c r="F88" s="172">
        <f>SUM(F7,F10,F13,F16,F19,F22,F25,F28,F31,F34,F37,F52,F55,F58,F61,F64,F67,F70,F73,F76,F79,F82+F85)</f>
        <v>18317582</v>
      </c>
      <c r="G88" s="172">
        <f aca="true" t="shared" si="2" ref="G88:L88">SUM(G7,G10,G13,G16,G19,G22,G25,G28,G31,G34,G37,G52,G55,G58,G61,G64,G67,G70,G73,G76,G79,G82)</f>
        <v>44695838</v>
      </c>
      <c r="H88" s="172">
        <f t="shared" si="2"/>
        <v>43920000</v>
      </c>
      <c r="I88" s="172">
        <f t="shared" si="2"/>
        <v>17837533</v>
      </c>
      <c r="J88" s="172">
        <f t="shared" si="2"/>
        <v>14847044</v>
      </c>
      <c r="K88" s="172">
        <f t="shared" si="2"/>
        <v>708660</v>
      </c>
      <c r="L88" s="172">
        <f t="shared" si="2"/>
        <v>705000</v>
      </c>
      <c r="M88" s="172"/>
      <c r="N88" s="172">
        <f>SUM(N7,N10,N13,N16,N19,N22,N25,N28,N31,N34,N37,N52,N55,N58,N61,N64,N67,N70,N73,N76,N79,N82)</f>
        <v>204056668</v>
      </c>
      <c r="O88" s="173">
        <f t="shared" si="0"/>
        <v>460351841</v>
      </c>
      <c r="P88" s="97"/>
      <c r="Q88" s="12"/>
    </row>
    <row r="89" spans="1:15" ht="23.25" customHeight="1" thickBot="1">
      <c r="A89" s="28" t="s">
        <v>195</v>
      </c>
      <c r="B89" s="154"/>
      <c r="C89" s="154"/>
      <c r="D89" s="155" t="s">
        <v>173</v>
      </c>
      <c r="E89" s="156">
        <f aca="true" t="shared" si="3" ref="E89:O89">SUM(E8+E11+E14+E17+E20+E23+E26+E29+E32+E35+E38+E41+E53+E56+E59+E62+E65+E68+E71+E74+E77+E80+E83+E86)</f>
        <v>115263516</v>
      </c>
      <c r="F89" s="156">
        <f t="shared" si="3"/>
        <v>18317582</v>
      </c>
      <c r="G89" s="156">
        <f t="shared" si="3"/>
        <v>44902349</v>
      </c>
      <c r="H89" s="156">
        <f t="shared" si="3"/>
        <v>51149476</v>
      </c>
      <c r="I89" s="156">
        <f t="shared" si="3"/>
        <v>20335484</v>
      </c>
      <c r="J89" s="156">
        <f t="shared" si="3"/>
        <v>13359240</v>
      </c>
      <c r="K89" s="156">
        <f t="shared" si="3"/>
        <v>91000</v>
      </c>
      <c r="L89" s="156">
        <f t="shared" si="3"/>
        <v>919305</v>
      </c>
      <c r="M89" s="156">
        <f t="shared" si="3"/>
        <v>0</v>
      </c>
      <c r="N89" s="156">
        <f t="shared" si="3"/>
        <v>204056668</v>
      </c>
      <c r="O89" s="156">
        <f t="shared" si="3"/>
        <v>468394620</v>
      </c>
    </row>
    <row r="91" s="93" customFormat="1" ht="15"/>
    <row r="92" spans="8:13" ht="15">
      <c r="H92" t="s">
        <v>19</v>
      </c>
      <c r="K92" s="180" t="s">
        <v>21</v>
      </c>
      <c r="L92" s="180"/>
      <c r="M92" s="138"/>
    </row>
    <row r="93" spans="8:13" ht="15">
      <c r="H93" t="s">
        <v>20</v>
      </c>
      <c r="K93" s="180" t="s">
        <v>22</v>
      </c>
      <c r="L93" s="180"/>
      <c r="M93" s="138"/>
    </row>
  </sheetData>
  <sheetProtection/>
  <mergeCells count="10">
    <mergeCell ref="C2:N2"/>
    <mergeCell ref="A1:Q1"/>
    <mergeCell ref="G3:I3"/>
    <mergeCell ref="K92:L92"/>
    <mergeCell ref="A46:Q46"/>
    <mergeCell ref="C47:N47"/>
    <mergeCell ref="G48:I48"/>
    <mergeCell ref="K44:L44"/>
    <mergeCell ref="K45:L45"/>
    <mergeCell ref="K93:L93"/>
  </mergeCells>
  <printOptions/>
  <pageMargins left="0.7" right="0.7" top="0.75" bottom="0.75" header="0.3" footer="0.3"/>
  <pageSetup horizontalDpi="300" verticalDpi="300" orientation="landscape" paperSize="9" scale="46" r:id="rId1"/>
  <rowBreaks count="1" manualBreakCount="1">
    <brk id="4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2"/>
  <sheetViews>
    <sheetView zoomScalePageLayoutView="0" workbookViewId="0" topLeftCell="A88">
      <selection activeCell="A46" sqref="A46:R46"/>
    </sheetView>
  </sheetViews>
  <sheetFormatPr defaultColWidth="9.140625" defaultRowHeight="15"/>
  <cols>
    <col min="1" max="1" width="4.421875" style="0" customWidth="1"/>
    <col min="2" max="2" width="9.8515625" style="0" bestFit="1" customWidth="1"/>
    <col min="3" max="3" width="56.00390625" style="0" customWidth="1"/>
    <col min="4" max="4" width="10.140625" style="0" customWidth="1"/>
    <col min="5" max="5" width="10.8515625" style="0" bestFit="1" customWidth="1"/>
    <col min="6" max="6" width="9.8515625" style="0" bestFit="1" customWidth="1"/>
    <col min="7" max="7" width="10.8515625" style="0" bestFit="1" customWidth="1"/>
    <col min="8" max="8" width="12.00390625" style="0" bestFit="1" customWidth="1"/>
    <col min="9" max="9" width="11.57421875" style="0" customWidth="1"/>
    <col min="10" max="10" width="11.00390625" style="0" bestFit="1" customWidth="1"/>
    <col min="11" max="11" width="12.8515625" style="0" customWidth="1"/>
    <col min="12" max="12" width="9.8515625" style="0" bestFit="1" customWidth="1"/>
    <col min="13" max="14" width="9.7109375" style="0" bestFit="1" customWidth="1"/>
    <col min="15" max="15" width="10.57421875" style="0" customWidth="1"/>
    <col min="16" max="16" width="11.00390625" style="0" bestFit="1" customWidth="1"/>
    <col min="17" max="17" width="10.8515625" style="0" bestFit="1" customWidth="1"/>
    <col min="18" max="18" width="11.140625" style="0" bestFit="1" customWidth="1"/>
  </cols>
  <sheetData>
    <row r="1" spans="1:18" ht="15">
      <c r="A1" s="182" t="s">
        <v>174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</row>
    <row r="2" spans="1:18" ht="18.75">
      <c r="A2" s="1"/>
      <c r="B2" s="31"/>
      <c r="C2" s="183" t="s">
        <v>172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1"/>
      <c r="Q2" s="11"/>
      <c r="R2" s="12" t="s">
        <v>109</v>
      </c>
    </row>
    <row r="3" spans="1:18" ht="18.75" thickBot="1">
      <c r="A3" s="1"/>
      <c r="B3" s="184" t="s">
        <v>23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R3" s="32" t="s">
        <v>99</v>
      </c>
    </row>
    <row r="4" spans="1:18" ht="178.5" customHeight="1">
      <c r="A4" s="33"/>
      <c r="B4" s="30" t="s">
        <v>40</v>
      </c>
      <c r="C4" s="3" t="s">
        <v>41</v>
      </c>
      <c r="D4" s="63" t="s">
        <v>102</v>
      </c>
      <c r="E4" s="4" t="s">
        <v>24</v>
      </c>
      <c r="F4" s="4" t="s">
        <v>25</v>
      </c>
      <c r="G4" s="5" t="s">
        <v>26</v>
      </c>
      <c r="H4" s="5" t="s">
        <v>49</v>
      </c>
      <c r="I4" s="4" t="s">
        <v>50</v>
      </c>
      <c r="J4" s="4" t="s">
        <v>51</v>
      </c>
      <c r="K4" s="4" t="s">
        <v>52</v>
      </c>
      <c r="L4" s="4" t="s">
        <v>27</v>
      </c>
      <c r="M4" s="4" t="s">
        <v>28</v>
      </c>
      <c r="N4" s="6" t="s">
        <v>29</v>
      </c>
      <c r="O4" s="4" t="s">
        <v>30</v>
      </c>
      <c r="P4" s="4" t="s">
        <v>31</v>
      </c>
      <c r="Q4" s="34" t="s">
        <v>32</v>
      </c>
      <c r="R4" s="7" t="s">
        <v>33</v>
      </c>
    </row>
    <row r="5" spans="1:18" ht="15.75" thickBot="1">
      <c r="A5" s="35"/>
      <c r="B5" s="36" t="s">
        <v>7</v>
      </c>
      <c r="C5" s="37" t="s">
        <v>8</v>
      </c>
      <c r="D5" s="37" t="s">
        <v>9</v>
      </c>
      <c r="E5" s="37" t="s">
        <v>10</v>
      </c>
      <c r="F5" s="37" t="s">
        <v>11</v>
      </c>
      <c r="G5" s="36" t="s">
        <v>12</v>
      </c>
      <c r="H5" s="37" t="s">
        <v>13</v>
      </c>
      <c r="I5" s="37" t="s">
        <v>14</v>
      </c>
      <c r="J5" s="37" t="s">
        <v>15</v>
      </c>
      <c r="K5" s="37" t="s">
        <v>16</v>
      </c>
      <c r="L5" s="37" t="s">
        <v>17</v>
      </c>
      <c r="M5" s="37" t="s">
        <v>18</v>
      </c>
      <c r="N5" s="37" t="s">
        <v>34</v>
      </c>
      <c r="O5" s="37" t="s">
        <v>35</v>
      </c>
      <c r="P5" s="38" t="s">
        <v>36</v>
      </c>
      <c r="Q5" s="38" t="s">
        <v>97</v>
      </c>
      <c r="R5" s="38" t="s">
        <v>106</v>
      </c>
    </row>
    <row r="6" spans="1:18" s="53" customFormat="1" ht="19.5" customHeight="1">
      <c r="A6" s="28" t="s">
        <v>118</v>
      </c>
      <c r="B6" s="21" t="s">
        <v>60</v>
      </c>
      <c r="C6" s="58" t="s">
        <v>61</v>
      </c>
      <c r="D6" s="58" t="s">
        <v>103</v>
      </c>
      <c r="E6" s="65">
        <v>15272338</v>
      </c>
      <c r="F6" s="66">
        <v>2966185</v>
      </c>
      <c r="G6" s="66">
        <v>8831000</v>
      </c>
      <c r="H6" s="66"/>
      <c r="I6" s="66"/>
      <c r="J6" s="66">
        <v>191925</v>
      </c>
      <c r="K6" s="87"/>
      <c r="L6" s="87"/>
      <c r="M6" s="87"/>
      <c r="N6" s="87"/>
      <c r="O6" s="87"/>
      <c r="P6" s="87">
        <v>23202904</v>
      </c>
      <c r="Q6" s="88"/>
      <c r="R6" s="39">
        <f>SUM(E6:Q6)</f>
        <v>50464352</v>
      </c>
    </row>
    <row r="7" spans="1:18" s="53" customFormat="1" ht="19.5" customHeight="1">
      <c r="A7" s="28" t="s">
        <v>119</v>
      </c>
      <c r="B7" s="21"/>
      <c r="C7" s="58"/>
      <c r="D7" s="14" t="s">
        <v>104</v>
      </c>
      <c r="E7" s="65">
        <v>15728138</v>
      </c>
      <c r="F7" s="66">
        <v>3055201</v>
      </c>
      <c r="G7" s="66">
        <v>9397000</v>
      </c>
      <c r="H7" s="66"/>
      <c r="I7" s="66"/>
      <c r="J7" s="66">
        <v>157500</v>
      </c>
      <c r="K7" s="87"/>
      <c r="L7" s="87"/>
      <c r="M7" s="87"/>
      <c r="N7" s="87"/>
      <c r="O7" s="87"/>
      <c r="P7" s="87">
        <v>12917257</v>
      </c>
      <c r="Q7" s="89"/>
      <c r="R7" s="39">
        <f aca="true" t="shared" si="0" ref="R7:R92">SUM(E7:Q7)</f>
        <v>41255096</v>
      </c>
    </row>
    <row r="8" spans="1:18" s="93" customFormat="1" ht="19.5" customHeight="1">
      <c r="A8" s="28" t="s">
        <v>120</v>
      </c>
      <c r="B8" s="21"/>
      <c r="C8" s="58"/>
      <c r="D8" s="14" t="s">
        <v>173</v>
      </c>
      <c r="E8" s="65">
        <v>11354406</v>
      </c>
      <c r="F8" s="66">
        <v>2247736</v>
      </c>
      <c r="G8" s="66">
        <v>6762550</v>
      </c>
      <c r="H8" s="66"/>
      <c r="I8" s="66"/>
      <c r="J8" s="66">
        <v>30000</v>
      </c>
      <c r="K8" s="87"/>
      <c r="L8" s="87"/>
      <c r="M8" s="87"/>
      <c r="N8" s="87"/>
      <c r="O8" s="87"/>
      <c r="P8" s="87"/>
      <c r="Q8" s="142"/>
      <c r="R8" s="39">
        <f t="shared" si="0"/>
        <v>20394692</v>
      </c>
    </row>
    <row r="9" spans="1:18" ht="23.25" customHeight="1">
      <c r="A9" s="28" t="s">
        <v>121</v>
      </c>
      <c r="B9" s="21" t="s">
        <v>67</v>
      </c>
      <c r="C9" s="60" t="s">
        <v>96</v>
      </c>
      <c r="D9" s="14" t="s">
        <v>103</v>
      </c>
      <c r="E9" s="71"/>
      <c r="F9" s="72"/>
      <c r="G9" s="68"/>
      <c r="H9" s="68"/>
      <c r="I9" s="72"/>
      <c r="J9" s="72"/>
      <c r="K9" s="72"/>
      <c r="L9" s="72"/>
      <c r="M9" s="72"/>
      <c r="N9" s="68"/>
      <c r="O9" s="68"/>
      <c r="P9" s="72"/>
      <c r="Q9" s="73"/>
      <c r="R9" s="39">
        <f t="shared" si="0"/>
        <v>0</v>
      </c>
    </row>
    <row r="10" spans="1:18" ht="23.25" customHeight="1">
      <c r="A10" s="28" t="s">
        <v>122</v>
      </c>
      <c r="B10" s="96"/>
      <c r="C10" s="178"/>
      <c r="D10" s="14" t="s">
        <v>104</v>
      </c>
      <c r="E10" s="71"/>
      <c r="F10" s="72"/>
      <c r="G10" s="68"/>
      <c r="H10" s="68"/>
      <c r="I10" s="72"/>
      <c r="J10" s="72"/>
      <c r="K10" s="72"/>
      <c r="L10" s="72"/>
      <c r="M10" s="72"/>
      <c r="N10" s="68"/>
      <c r="O10" s="68"/>
      <c r="P10" s="74"/>
      <c r="Q10" s="75"/>
      <c r="R10" s="39">
        <f t="shared" si="0"/>
        <v>0</v>
      </c>
    </row>
    <row r="11" spans="1:18" s="93" customFormat="1" ht="23.25" customHeight="1">
      <c r="A11" s="28" t="s">
        <v>123</v>
      </c>
      <c r="B11" s="54"/>
      <c r="C11" s="62"/>
      <c r="D11" s="14" t="s">
        <v>173</v>
      </c>
      <c r="E11" s="71"/>
      <c r="F11" s="72"/>
      <c r="G11" s="68"/>
      <c r="H11" s="68"/>
      <c r="I11" s="72"/>
      <c r="J11" s="72"/>
      <c r="K11" s="72"/>
      <c r="L11" s="72"/>
      <c r="M11" s="72"/>
      <c r="N11" s="68"/>
      <c r="O11" s="68"/>
      <c r="P11" s="101"/>
      <c r="Q11" s="110"/>
      <c r="R11" s="39">
        <f t="shared" si="0"/>
        <v>0</v>
      </c>
    </row>
    <row r="12" spans="1:18" ht="19.5" customHeight="1">
      <c r="A12" s="28" t="s">
        <v>124</v>
      </c>
      <c r="B12" s="59" t="s">
        <v>87</v>
      </c>
      <c r="C12" s="57" t="s">
        <v>3</v>
      </c>
      <c r="D12" s="14" t="s">
        <v>103</v>
      </c>
      <c r="E12" s="76">
        <v>666000</v>
      </c>
      <c r="F12" s="74">
        <v>129870</v>
      </c>
      <c r="G12" s="69">
        <v>3225800</v>
      </c>
      <c r="H12" s="69"/>
      <c r="I12" s="74"/>
      <c r="J12" s="74"/>
      <c r="K12" s="74">
        <v>3500000</v>
      </c>
      <c r="L12" s="74"/>
      <c r="M12" s="74"/>
      <c r="N12" s="74"/>
      <c r="O12" s="74"/>
      <c r="P12" s="77"/>
      <c r="Q12" s="78"/>
      <c r="R12" s="39">
        <f t="shared" si="0"/>
        <v>7521670</v>
      </c>
    </row>
    <row r="13" spans="1:18" ht="19.5" customHeight="1">
      <c r="A13" s="28" t="s">
        <v>125</v>
      </c>
      <c r="B13" s="59"/>
      <c r="C13" s="57"/>
      <c r="D13" s="14" t="s">
        <v>104</v>
      </c>
      <c r="E13" s="76">
        <v>666000</v>
      </c>
      <c r="F13" s="74">
        <v>129870</v>
      </c>
      <c r="G13" s="69">
        <v>3225800</v>
      </c>
      <c r="H13" s="69"/>
      <c r="I13" s="74"/>
      <c r="J13" s="74"/>
      <c r="K13" s="74">
        <v>3500000</v>
      </c>
      <c r="L13" s="74"/>
      <c r="M13" s="74"/>
      <c r="N13" s="74"/>
      <c r="O13" s="79"/>
      <c r="P13" s="77"/>
      <c r="Q13" s="78"/>
      <c r="R13" s="39">
        <f t="shared" si="0"/>
        <v>7521670</v>
      </c>
    </row>
    <row r="14" spans="1:18" s="93" customFormat="1" ht="19.5" customHeight="1">
      <c r="A14" s="28" t="s">
        <v>126</v>
      </c>
      <c r="B14" s="54"/>
      <c r="C14" s="57"/>
      <c r="D14" s="14" t="s">
        <v>173</v>
      </c>
      <c r="E14" s="99">
        <v>220000</v>
      </c>
      <c r="F14" s="100">
        <v>38610</v>
      </c>
      <c r="G14" s="69">
        <v>826183</v>
      </c>
      <c r="H14" s="69"/>
      <c r="I14" s="100"/>
      <c r="J14" s="100"/>
      <c r="K14" s="100">
        <v>3103000</v>
      </c>
      <c r="L14" s="100"/>
      <c r="M14" s="100"/>
      <c r="N14" s="100"/>
      <c r="O14" s="108"/>
      <c r="P14" s="101"/>
      <c r="Q14" s="137"/>
      <c r="R14" s="39">
        <f t="shared" si="0"/>
        <v>4187793</v>
      </c>
    </row>
    <row r="15" spans="1:18" ht="27.75" customHeight="1">
      <c r="A15" s="28" t="s">
        <v>127</v>
      </c>
      <c r="B15" s="13" t="s">
        <v>57</v>
      </c>
      <c r="C15" s="14" t="s">
        <v>84</v>
      </c>
      <c r="D15" s="14" t="s">
        <v>103</v>
      </c>
      <c r="E15" s="76"/>
      <c r="F15" s="74"/>
      <c r="G15" s="69">
        <v>3695700</v>
      </c>
      <c r="H15" s="69"/>
      <c r="I15" s="74"/>
      <c r="J15" s="74">
        <v>190500</v>
      </c>
      <c r="K15" s="74">
        <v>68214202</v>
      </c>
      <c r="L15" s="74"/>
      <c r="M15" s="74"/>
      <c r="N15" s="74"/>
      <c r="O15" s="79"/>
      <c r="P15" s="77"/>
      <c r="Q15" s="78"/>
      <c r="R15" s="39">
        <f t="shared" si="0"/>
        <v>72100402</v>
      </c>
    </row>
    <row r="16" spans="1:18" ht="27.75" customHeight="1">
      <c r="A16" s="28" t="s">
        <v>128</v>
      </c>
      <c r="B16" s="13"/>
      <c r="C16" s="14"/>
      <c r="D16" s="14" t="s">
        <v>104</v>
      </c>
      <c r="E16" s="76"/>
      <c r="F16" s="74"/>
      <c r="G16" s="69">
        <v>3695700</v>
      </c>
      <c r="H16" s="69"/>
      <c r="I16" s="74"/>
      <c r="J16" s="74">
        <v>190500</v>
      </c>
      <c r="K16" s="74">
        <v>63358063</v>
      </c>
      <c r="L16" s="74"/>
      <c r="M16" s="74"/>
      <c r="N16" s="74"/>
      <c r="O16" s="79"/>
      <c r="P16" s="77"/>
      <c r="Q16" s="78"/>
      <c r="R16" s="39">
        <f t="shared" si="0"/>
        <v>67244263</v>
      </c>
    </row>
    <row r="17" spans="1:18" s="93" customFormat="1" ht="27.75" customHeight="1">
      <c r="A17" s="28" t="s">
        <v>129</v>
      </c>
      <c r="B17" s="13"/>
      <c r="C17" s="14"/>
      <c r="D17" s="14" t="s">
        <v>173</v>
      </c>
      <c r="E17" s="99"/>
      <c r="F17" s="100"/>
      <c r="G17" s="69">
        <v>6003449</v>
      </c>
      <c r="H17" s="69"/>
      <c r="I17" s="100"/>
      <c r="J17" s="100">
        <v>113450</v>
      </c>
      <c r="K17" s="100">
        <v>56482504</v>
      </c>
      <c r="L17" s="100"/>
      <c r="M17" s="100"/>
      <c r="N17" s="100"/>
      <c r="O17" s="108"/>
      <c r="P17" s="101"/>
      <c r="Q17" s="137"/>
      <c r="R17" s="39">
        <f t="shared" si="0"/>
        <v>62599403</v>
      </c>
    </row>
    <row r="18" spans="1:18" ht="19.5" customHeight="1">
      <c r="A18" s="28" t="s">
        <v>130</v>
      </c>
      <c r="B18" s="13" t="s">
        <v>65</v>
      </c>
      <c r="C18" s="14" t="s">
        <v>66</v>
      </c>
      <c r="D18" s="14" t="s">
        <v>103</v>
      </c>
      <c r="E18" s="76"/>
      <c r="F18" s="74"/>
      <c r="G18" s="69"/>
      <c r="H18" s="69"/>
      <c r="I18" s="74"/>
      <c r="J18" s="74"/>
      <c r="K18" s="74"/>
      <c r="L18" s="74"/>
      <c r="M18" s="74"/>
      <c r="N18" s="74"/>
      <c r="O18" s="79"/>
      <c r="P18" s="77"/>
      <c r="Q18" s="78">
        <v>3876806</v>
      </c>
      <c r="R18" s="39">
        <f t="shared" si="0"/>
        <v>3876806</v>
      </c>
    </row>
    <row r="19" spans="1:18" ht="19.5" customHeight="1">
      <c r="A19" s="28" t="s">
        <v>131</v>
      </c>
      <c r="B19" s="13"/>
      <c r="C19" s="14"/>
      <c r="D19" s="14" t="s">
        <v>104</v>
      </c>
      <c r="E19" s="76"/>
      <c r="F19" s="74"/>
      <c r="G19" s="69"/>
      <c r="H19" s="69"/>
      <c r="I19" s="74">
        <v>426835</v>
      </c>
      <c r="J19" s="74"/>
      <c r="K19" s="74"/>
      <c r="L19" s="74"/>
      <c r="M19" s="74"/>
      <c r="N19" s="74"/>
      <c r="O19" s="79"/>
      <c r="P19" s="77"/>
      <c r="Q19" s="78">
        <v>3876806</v>
      </c>
      <c r="R19" s="39">
        <f t="shared" si="0"/>
        <v>4303641</v>
      </c>
    </row>
    <row r="20" spans="1:18" s="93" customFormat="1" ht="19.5" customHeight="1">
      <c r="A20" s="28" t="s">
        <v>132</v>
      </c>
      <c r="B20" s="13"/>
      <c r="C20" s="14"/>
      <c r="D20" s="57" t="s">
        <v>173</v>
      </c>
      <c r="E20" s="99"/>
      <c r="F20" s="100"/>
      <c r="G20" s="69"/>
      <c r="H20" s="69"/>
      <c r="I20" s="100">
        <v>426835</v>
      </c>
      <c r="J20" s="100"/>
      <c r="K20" s="100"/>
      <c r="L20" s="100"/>
      <c r="M20" s="100"/>
      <c r="N20" s="100"/>
      <c r="O20" s="108"/>
      <c r="P20" s="101"/>
      <c r="Q20" s="137">
        <v>3876806</v>
      </c>
      <c r="R20" s="39">
        <f t="shared" si="0"/>
        <v>4303641</v>
      </c>
    </row>
    <row r="21" spans="1:18" ht="19.5" customHeight="1">
      <c r="A21" s="28" t="s">
        <v>133</v>
      </c>
      <c r="B21" s="13" t="s">
        <v>68</v>
      </c>
      <c r="C21" s="14" t="s">
        <v>69</v>
      </c>
      <c r="D21" s="57" t="s">
        <v>103</v>
      </c>
      <c r="E21" s="76"/>
      <c r="F21" s="74"/>
      <c r="G21" s="69"/>
      <c r="H21" s="69"/>
      <c r="I21" s="74">
        <v>93191439</v>
      </c>
      <c r="J21" s="74"/>
      <c r="K21" s="74"/>
      <c r="L21" s="74"/>
      <c r="M21" s="74"/>
      <c r="N21" s="74"/>
      <c r="O21" s="74"/>
      <c r="P21" s="77"/>
      <c r="Q21" s="78"/>
      <c r="R21" s="39">
        <f t="shared" si="0"/>
        <v>93191439</v>
      </c>
    </row>
    <row r="22" spans="1:18" ht="19.5" customHeight="1">
      <c r="A22" s="28" t="s">
        <v>134</v>
      </c>
      <c r="B22" s="13"/>
      <c r="C22" s="64"/>
      <c r="D22" s="14" t="s">
        <v>104</v>
      </c>
      <c r="E22" s="76"/>
      <c r="F22" s="74"/>
      <c r="G22" s="69"/>
      <c r="H22" s="69"/>
      <c r="I22" s="74">
        <v>97153289</v>
      </c>
      <c r="J22" s="74"/>
      <c r="K22" s="74"/>
      <c r="L22" s="74"/>
      <c r="M22" s="74"/>
      <c r="N22" s="74"/>
      <c r="O22" s="74"/>
      <c r="P22" s="74"/>
      <c r="Q22" s="78"/>
      <c r="R22" s="39">
        <f t="shared" si="0"/>
        <v>97153289</v>
      </c>
    </row>
    <row r="23" spans="1:18" s="93" customFormat="1" ht="19.5" customHeight="1">
      <c r="A23" s="28" t="s">
        <v>135</v>
      </c>
      <c r="B23" s="13"/>
      <c r="C23" s="64"/>
      <c r="D23" s="14" t="s">
        <v>173</v>
      </c>
      <c r="E23" s="99"/>
      <c r="F23" s="100"/>
      <c r="G23" s="69"/>
      <c r="H23" s="69"/>
      <c r="I23" s="100">
        <v>91004000</v>
      </c>
      <c r="J23" s="100"/>
      <c r="K23" s="100"/>
      <c r="L23" s="100"/>
      <c r="M23" s="100"/>
      <c r="N23" s="100"/>
      <c r="O23" s="100"/>
      <c r="P23" s="100"/>
      <c r="Q23" s="137"/>
      <c r="R23" s="39">
        <f t="shared" si="0"/>
        <v>91004000</v>
      </c>
    </row>
    <row r="24" spans="1:18" ht="19.5" customHeight="1">
      <c r="A24" s="28" t="s">
        <v>136</v>
      </c>
      <c r="B24" s="13" t="s">
        <v>78</v>
      </c>
      <c r="C24" s="64" t="s">
        <v>79</v>
      </c>
      <c r="D24" s="14" t="s">
        <v>103</v>
      </c>
      <c r="E24" s="76">
        <v>3436140</v>
      </c>
      <c r="F24" s="74">
        <v>343038</v>
      </c>
      <c r="G24" s="69"/>
      <c r="H24" s="69"/>
      <c r="I24" s="74"/>
      <c r="J24" s="74"/>
      <c r="K24" s="74"/>
      <c r="L24" s="74"/>
      <c r="M24" s="74"/>
      <c r="N24" s="74"/>
      <c r="O24" s="74"/>
      <c r="P24" s="74"/>
      <c r="Q24" s="78"/>
      <c r="R24" s="39">
        <f t="shared" si="0"/>
        <v>3779178</v>
      </c>
    </row>
    <row r="25" spans="1:18" ht="19.5" customHeight="1">
      <c r="A25" s="28" t="s">
        <v>137</v>
      </c>
      <c r="B25" s="13"/>
      <c r="C25" s="64"/>
      <c r="D25" s="14" t="s">
        <v>104</v>
      </c>
      <c r="E25" s="76">
        <v>6569040</v>
      </c>
      <c r="F25" s="74">
        <v>649513</v>
      </c>
      <c r="G25" s="69">
        <v>977998</v>
      </c>
      <c r="H25" s="69"/>
      <c r="I25" s="74"/>
      <c r="J25" s="74"/>
      <c r="K25" s="74"/>
      <c r="L25" s="74"/>
      <c r="M25" s="74"/>
      <c r="N25" s="74"/>
      <c r="O25" s="74"/>
      <c r="P25" s="74"/>
      <c r="Q25" s="78"/>
      <c r="R25" s="39">
        <f t="shared" si="0"/>
        <v>8196551</v>
      </c>
    </row>
    <row r="26" spans="1:18" s="93" customFormat="1" ht="19.5" customHeight="1">
      <c r="A26" s="28" t="s">
        <v>138</v>
      </c>
      <c r="B26" s="13"/>
      <c r="C26" s="64"/>
      <c r="D26" s="14" t="s">
        <v>173</v>
      </c>
      <c r="E26" s="71">
        <v>6686589</v>
      </c>
      <c r="F26" s="72">
        <v>660035</v>
      </c>
      <c r="G26" s="68">
        <v>977610</v>
      </c>
      <c r="H26" s="68"/>
      <c r="I26" s="72"/>
      <c r="J26" s="72"/>
      <c r="K26" s="72"/>
      <c r="L26" s="72"/>
      <c r="M26" s="72"/>
      <c r="N26" s="72"/>
      <c r="O26" s="72"/>
      <c r="P26" s="80"/>
      <c r="Q26" s="137"/>
      <c r="R26" s="39">
        <f t="shared" si="0"/>
        <v>8324234</v>
      </c>
    </row>
    <row r="27" spans="1:18" ht="19.5" customHeight="1">
      <c r="A27" s="28" t="s">
        <v>139</v>
      </c>
      <c r="B27" s="13" t="s">
        <v>53</v>
      </c>
      <c r="C27" s="64" t="s">
        <v>54</v>
      </c>
      <c r="D27" s="14" t="s">
        <v>103</v>
      </c>
      <c r="E27" s="71"/>
      <c r="F27" s="72"/>
      <c r="G27" s="68">
        <v>4297680</v>
      </c>
      <c r="H27" s="68"/>
      <c r="I27" s="72"/>
      <c r="J27" s="72"/>
      <c r="K27" s="72">
        <v>68069490</v>
      </c>
      <c r="L27" s="72"/>
      <c r="M27" s="72"/>
      <c r="N27" s="72"/>
      <c r="O27" s="72"/>
      <c r="P27" s="80"/>
      <c r="Q27" s="78"/>
      <c r="R27" s="39">
        <f t="shared" si="0"/>
        <v>72367170</v>
      </c>
    </row>
    <row r="28" spans="1:18" ht="19.5" customHeight="1">
      <c r="A28" s="28" t="s">
        <v>140</v>
      </c>
      <c r="B28" s="13"/>
      <c r="C28" s="64"/>
      <c r="D28" s="14" t="s">
        <v>104</v>
      </c>
      <c r="E28" s="76"/>
      <c r="F28" s="74"/>
      <c r="G28" s="69">
        <v>7621680</v>
      </c>
      <c r="H28" s="69"/>
      <c r="I28" s="74"/>
      <c r="J28" s="74">
        <v>2908300</v>
      </c>
      <c r="K28" s="74">
        <v>108329432</v>
      </c>
      <c r="L28" s="74"/>
      <c r="M28" s="74"/>
      <c r="N28" s="74"/>
      <c r="O28" s="74"/>
      <c r="P28" s="74"/>
      <c r="Q28" s="73"/>
      <c r="R28" s="39">
        <f t="shared" si="0"/>
        <v>118859412</v>
      </c>
    </row>
    <row r="29" spans="1:18" s="93" customFormat="1" ht="19.5" customHeight="1">
      <c r="A29" s="28" t="s">
        <v>141</v>
      </c>
      <c r="B29" s="13"/>
      <c r="C29" s="64"/>
      <c r="D29" s="14" t="s">
        <v>173</v>
      </c>
      <c r="E29" s="99"/>
      <c r="F29" s="100"/>
      <c r="G29" s="69">
        <v>6168002</v>
      </c>
      <c r="H29" s="69"/>
      <c r="I29" s="100"/>
      <c r="J29" s="100">
        <v>2908300</v>
      </c>
      <c r="K29" s="100">
        <v>18471704</v>
      </c>
      <c r="L29" s="100"/>
      <c r="M29" s="100"/>
      <c r="N29" s="100"/>
      <c r="O29" s="100"/>
      <c r="P29" s="100"/>
      <c r="Q29" s="73"/>
      <c r="R29" s="39">
        <f t="shared" si="0"/>
        <v>27548006</v>
      </c>
    </row>
    <row r="30" spans="1:18" ht="19.5" customHeight="1">
      <c r="A30" s="28" t="s">
        <v>142</v>
      </c>
      <c r="B30" s="13" t="s">
        <v>62</v>
      </c>
      <c r="C30" s="64" t="s">
        <v>1</v>
      </c>
      <c r="D30" s="14" t="s">
        <v>103</v>
      </c>
      <c r="E30" s="76"/>
      <c r="F30" s="74"/>
      <c r="G30" s="69">
        <v>3712000</v>
      </c>
      <c r="H30" s="69"/>
      <c r="I30" s="74"/>
      <c r="J30" s="74"/>
      <c r="K30" s="74"/>
      <c r="L30" s="74"/>
      <c r="M30" s="74"/>
      <c r="N30" s="74"/>
      <c r="O30" s="74"/>
      <c r="P30" s="74"/>
      <c r="Q30" s="73"/>
      <c r="R30" s="39">
        <f t="shared" si="0"/>
        <v>3712000</v>
      </c>
    </row>
    <row r="31" spans="1:18" ht="19.5" customHeight="1">
      <c r="A31" s="28" t="s">
        <v>143</v>
      </c>
      <c r="B31" s="13"/>
      <c r="C31" s="14"/>
      <c r="D31" s="58" t="s">
        <v>104</v>
      </c>
      <c r="E31" s="81"/>
      <c r="F31" s="82"/>
      <c r="G31" s="70">
        <v>3712000</v>
      </c>
      <c r="H31" s="70"/>
      <c r="I31" s="82"/>
      <c r="J31" s="82"/>
      <c r="K31" s="82"/>
      <c r="L31" s="82"/>
      <c r="M31" s="82"/>
      <c r="N31" s="82"/>
      <c r="O31" s="82"/>
      <c r="P31" s="83"/>
      <c r="Q31" s="73"/>
      <c r="R31" s="39">
        <f t="shared" si="0"/>
        <v>3712000</v>
      </c>
    </row>
    <row r="32" spans="1:18" s="93" customFormat="1" ht="19.5" customHeight="1">
      <c r="A32" s="28" t="s">
        <v>144</v>
      </c>
      <c r="B32" s="13"/>
      <c r="C32" s="14"/>
      <c r="D32" s="58" t="s">
        <v>173</v>
      </c>
      <c r="E32" s="102"/>
      <c r="F32" s="103"/>
      <c r="G32" s="70">
        <v>1951467</v>
      </c>
      <c r="H32" s="70"/>
      <c r="I32" s="103"/>
      <c r="J32" s="103"/>
      <c r="K32" s="103"/>
      <c r="L32" s="103"/>
      <c r="M32" s="103"/>
      <c r="N32" s="103"/>
      <c r="O32" s="103"/>
      <c r="P32" s="104"/>
      <c r="Q32" s="73"/>
      <c r="R32" s="39">
        <f t="shared" si="0"/>
        <v>1951467</v>
      </c>
    </row>
    <row r="33" spans="1:18" ht="19.5" customHeight="1">
      <c r="A33" s="28" t="s">
        <v>145</v>
      </c>
      <c r="B33" s="13" t="s">
        <v>58</v>
      </c>
      <c r="C33" s="14" t="s">
        <v>59</v>
      </c>
      <c r="D33" s="14" t="s">
        <v>103</v>
      </c>
      <c r="E33" s="76">
        <v>1729840</v>
      </c>
      <c r="F33" s="74">
        <v>359724</v>
      </c>
      <c r="G33" s="69">
        <v>3117000</v>
      </c>
      <c r="H33" s="69"/>
      <c r="I33" s="74"/>
      <c r="J33" s="74"/>
      <c r="K33" s="74"/>
      <c r="L33" s="74"/>
      <c r="M33" s="74"/>
      <c r="N33" s="74"/>
      <c r="O33" s="74"/>
      <c r="P33" s="77"/>
      <c r="Q33" s="78"/>
      <c r="R33" s="39">
        <f t="shared" si="0"/>
        <v>5206564</v>
      </c>
    </row>
    <row r="34" spans="1:18" ht="19.5" customHeight="1">
      <c r="A34" s="28" t="s">
        <v>146</v>
      </c>
      <c r="B34" s="13"/>
      <c r="C34" s="14"/>
      <c r="D34" s="14" t="s">
        <v>104</v>
      </c>
      <c r="E34" s="76">
        <v>1830540</v>
      </c>
      <c r="F34" s="74">
        <v>379605</v>
      </c>
      <c r="G34" s="69">
        <v>3117000</v>
      </c>
      <c r="H34" s="69"/>
      <c r="I34" s="74"/>
      <c r="J34" s="74"/>
      <c r="K34" s="74"/>
      <c r="L34" s="74"/>
      <c r="M34" s="74"/>
      <c r="N34" s="74"/>
      <c r="O34" s="74"/>
      <c r="P34" s="77"/>
      <c r="Q34" s="78"/>
      <c r="R34" s="39">
        <f t="shared" si="0"/>
        <v>5327145</v>
      </c>
    </row>
    <row r="35" spans="1:18" s="93" customFormat="1" ht="19.5" customHeight="1">
      <c r="A35" s="28" t="s">
        <v>147</v>
      </c>
      <c r="B35" s="13"/>
      <c r="C35" s="14"/>
      <c r="D35" s="14" t="s">
        <v>173</v>
      </c>
      <c r="E35" s="99">
        <v>1971531</v>
      </c>
      <c r="F35" s="100">
        <v>407266</v>
      </c>
      <c r="G35" s="69">
        <v>1142032</v>
      </c>
      <c r="H35" s="69"/>
      <c r="I35" s="100"/>
      <c r="J35" s="100"/>
      <c r="K35" s="100"/>
      <c r="L35" s="100"/>
      <c r="M35" s="100"/>
      <c r="N35" s="100"/>
      <c r="O35" s="100"/>
      <c r="P35" s="101"/>
      <c r="Q35" s="137"/>
      <c r="R35" s="39">
        <f t="shared" si="0"/>
        <v>3520829</v>
      </c>
    </row>
    <row r="36" spans="1:18" ht="19.5" customHeight="1">
      <c r="A36" s="28" t="s">
        <v>148</v>
      </c>
      <c r="B36" s="13" t="s">
        <v>63</v>
      </c>
      <c r="C36" s="14" t="s">
        <v>64</v>
      </c>
      <c r="D36" s="14" t="s">
        <v>103</v>
      </c>
      <c r="E36" s="76">
        <v>1433260</v>
      </c>
      <c r="F36" s="74">
        <v>365892</v>
      </c>
      <c r="G36" s="69">
        <v>8837900</v>
      </c>
      <c r="H36" s="69"/>
      <c r="I36" s="74"/>
      <c r="J36" s="74">
        <v>2540000</v>
      </c>
      <c r="K36" s="74"/>
      <c r="L36" s="74"/>
      <c r="M36" s="74"/>
      <c r="N36" s="74"/>
      <c r="O36" s="74"/>
      <c r="P36" s="77"/>
      <c r="Q36" s="78"/>
      <c r="R36" s="39">
        <f t="shared" si="0"/>
        <v>13177052</v>
      </c>
    </row>
    <row r="37" spans="1:18" ht="19.5" customHeight="1">
      <c r="A37" s="28" t="s">
        <v>149</v>
      </c>
      <c r="B37" s="13"/>
      <c r="C37" s="14"/>
      <c r="D37" s="14" t="s">
        <v>104</v>
      </c>
      <c r="E37" s="76">
        <v>3483556</v>
      </c>
      <c r="F37" s="74">
        <v>765700</v>
      </c>
      <c r="G37" s="69">
        <v>8700379</v>
      </c>
      <c r="H37" s="69"/>
      <c r="I37" s="74">
        <v>1500000</v>
      </c>
      <c r="J37" s="74">
        <v>2922946</v>
      </c>
      <c r="K37" s="74"/>
      <c r="L37" s="74"/>
      <c r="M37" s="74"/>
      <c r="N37" s="74"/>
      <c r="O37" s="74">
        <v>1698263</v>
      </c>
      <c r="P37" s="77"/>
      <c r="Q37" s="78"/>
      <c r="R37" s="39">
        <f t="shared" si="0"/>
        <v>19070844</v>
      </c>
    </row>
    <row r="38" spans="1:18" s="93" customFormat="1" ht="19.5" customHeight="1">
      <c r="A38" s="28" t="s">
        <v>150</v>
      </c>
      <c r="B38" s="13"/>
      <c r="C38" s="14"/>
      <c r="D38" s="14" t="s">
        <v>173</v>
      </c>
      <c r="E38" s="99">
        <v>2507621</v>
      </c>
      <c r="F38" s="100">
        <v>587840</v>
      </c>
      <c r="G38" s="69">
        <v>7216374</v>
      </c>
      <c r="H38" s="69"/>
      <c r="I38" s="100"/>
      <c r="J38" s="100">
        <v>269496</v>
      </c>
      <c r="K38" s="100"/>
      <c r="L38" s="100"/>
      <c r="M38" s="100"/>
      <c r="N38" s="100"/>
      <c r="O38" s="100">
        <v>1698263</v>
      </c>
      <c r="P38" s="101"/>
      <c r="Q38" s="137"/>
      <c r="R38" s="39">
        <f t="shared" si="0"/>
        <v>12279594</v>
      </c>
    </row>
    <row r="39" spans="1:18" ht="19.5" customHeight="1">
      <c r="A39" s="28" t="s">
        <v>151</v>
      </c>
      <c r="B39" s="13" t="s">
        <v>100</v>
      </c>
      <c r="C39" s="14" t="s">
        <v>101</v>
      </c>
      <c r="D39" s="14" t="s">
        <v>103</v>
      </c>
      <c r="E39" s="76"/>
      <c r="F39" s="74"/>
      <c r="G39" s="69"/>
      <c r="H39" s="69"/>
      <c r="I39" s="74"/>
      <c r="J39" s="74">
        <v>7144248</v>
      </c>
      <c r="K39" s="74">
        <v>28615752</v>
      </c>
      <c r="L39" s="74"/>
      <c r="M39" s="74"/>
      <c r="N39" s="74"/>
      <c r="O39" s="74"/>
      <c r="P39" s="77"/>
      <c r="Q39" s="78"/>
      <c r="R39" s="39">
        <f t="shared" si="0"/>
        <v>35760000</v>
      </c>
    </row>
    <row r="40" spans="1:18" ht="19.5" customHeight="1">
      <c r="A40" s="28" t="s">
        <v>152</v>
      </c>
      <c r="B40" s="13"/>
      <c r="C40" s="14"/>
      <c r="D40" s="14" t="s">
        <v>104</v>
      </c>
      <c r="E40" s="76"/>
      <c r="F40" s="74"/>
      <c r="G40" s="69"/>
      <c r="H40" s="69"/>
      <c r="I40" s="74">
        <v>289492</v>
      </c>
      <c r="J40" s="74">
        <v>7144248</v>
      </c>
      <c r="K40" s="74">
        <v>31174319</v>
      </c>
      <c r="L40" s="74"/>
      <c r="M40" s="74"/>
      <c r="N40" s="74"/>
      <c r="O40" s="74"/>
      <c r="P40" s="77"/>
      <c r="Q40" s="78"/>
      <c r="R40" s="39">
        <f t="shared" si="0"/>
        <v>38608059</v>
      </c>
    </row>
    <row r="41" spans="1:18" s="93" customFormat="1" ht="19.5" customHeight="1">
      <c r="A41" s="28" t="s">
        <v>153</v>
      </c>
      <c r="B41" s="13"/>
      <c r="C41" s="14"/>
      <c r="D41" s="14" t="s">
        <v>173</v>
      </c>
      <c r="E41" s="115"/>
      <c r="F41" s="116"/>
      <c r="G41" s="117">
        <v>55168</v>
      </c>
      <c r="H41" s="117"/>
      <c r="I41" s="116">
        <v>289492</v>
      </c>
      <c r="J41" s="116">
        <v>7642834</v>
      </c>
      <c r="K41" s="116">
        <v>31002245</v>
      </c>
      <c r="L41" s="116"/>
      <c r="M41" s="116"/>
      <c r="N41" s="116"/>
      <c r="O41" s="116"/>
      <c r="P41" s="86"/>
      <c r="Q41" s="160"/>
      <c r="R41" s="39">
        <f t="shared" si="0"/>
        <v>38989739</v>
      </c>
    </row>
    <row r="42" spans="1:18" s="93" customFormat="1" ht="19.5" customHeight="1">
      <c r="A42" s="122"/>
      <c r="B42" s="120"/>
      <c r="C42" s="121"/>
      <c r="D42" s="121"/>
      <c r="E42" s="118"/>
      <c r="F42" s="118"/>
      <c r="G42" s="119"/>
      <c r="H42" s="119"/>
      <c r="I42" s="118"/>
      <c r="J42" s="118"/>
      <c r="K42" s="118"/>
      <c r="L42" s="118"/>
      <c r="M42" s="118"/>
      <c r="N42" s="118"/>
      <c r="O42" s="118"/>
      <c r="P42" s="118"/>
      <c r="Q42" s="118"/>
      <c r="R42" s="177"/>
    </row>
    <row r="43" spans="1:18" s="93" customFormat="1" ht="19.5" customHeight="1">
      <c r="A43" s="157"/>
      <c r="B43" s="143"/>
      <c r="C43" s="144"/>
      <c r="D43" s="144"/>
      <c r="E43" s="140"/>
      <c r="F43" s="140"/>
      <c r="G43" s="141"/>
      <c r="H43" s="141"/>
      <c r="I43" s="140"/>
      <c r="J43" s="140"/>
      <c r="K43" s="140"/>
      <c r="L43" s="140"/>
      <c r="M43" s="140"/>
      <c r="N43" s="140"/>
      <c r="O43" s="140"/>
      <c r="P43" s="140"/>
      <c r="Q43" s="140"/>
      <c r="R43" s="176"/>
    </row>
    <row r="44" spans="1:18" s="93" customFormat="1" ht="19.5" customHeight="1">
      <c r="A44" s="157"/>
      <c r="B44" s="143"/>
      <c r="C44" s="144"/>
      <c r="D44" s="144"/>
      <c r="E44" s="140"/>
      <c r="F44" s="140"/>
      <c r="G44" s="52" t="s">
        <v>105</v>
      </c>
      <c r="H44" s="52"/>
      <c r="K44" s="52" t="s">
        <v>38</v>
      </c>
      <c r="L44" s="52"/>
      <c r="M44" s="140"/>
      <c r="N44" s="140"/>
      <c r="O44" s="140"/>
      <c r="P44" s="140"/>
      <c r="Q44" s="140"/>
      <c r="R44" s="176"/>
    </row>
    <row r="45" spans="1:18" s="93" customFormat="1" ht="19.5" customHeight="1">
      <c r="A45" s="157"/>
      <c r="B45" s="143"/>
      <c r="C45" s="144"/>
      <c r="D45" s="144"/>
      <c r="E45" s="140"/>
      <c r="F45" s="140"/>
      <c r="G45" s="180" t="s">
        <v>20</v>
      </c>
      <c r="H45" s="180"/>
      <c r="K45" s="180" t="s">
        <v>22</v>
      </c>
      <c r="L45" s="180"/>
      <c r="M45" s="140"/>
      <c r="N45" s="140"/>
      <c r="O45" s="140"/>
      <c r="P45" s="140"/>
      <c r="Q45" s="140"/>
      <c r="R45" s="176"/>
    </row>
    <row r="46" spans="1:18" s="93" customFormat="1" ht="19.5" customHeight="1">
      <c r="A46" s="182" t="s">
        <v>174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</row>
    <row r="47" spans="2:18" s="93" customFormat="1" ht="19.5" customHeight="1">
      <c r="B47" s="31"/>
      <c r="C47" s="183" t="s">
        <v>172</v>
      </c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6"/>
      <c r="Q47" s="16"/>
      <c r="R47" s="12" t="s">
        <v>110</v>
      </c>
    </row>
    <row r="48" spans="2:18" s="93" customFormat="1" ht="19.5" customHeight="1" thickBot="1">
      <c r="B48" s="184" t="s">
        <v>23</v>
      </c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/>
      <c r="R48" s="32" t="s">
        <v>99</v>
      </c>
    </row>
    <row r="49" spans="1:18" s="93" customFormat="1" ht="108">
      <c r="A49" s="33"/>
      <c r="B49" s="30" t="s">
        <v>40</v>
      </c>
      <c r="C49" s="3" t="s">
        <v>41</v>
      </c>
      <c r="D49" s="63" t="s">
        <v>102</v>
      </c>
      <c r="E49" s="4" t="s">
        <v>24</v>
      </c>
      <c r="F49" s="4" t="s">
        <v>25</v>
      </c>
      <c r="G49" s="5" t="s">
        <v>26</v>
      </c>
      <c r="H49" s="5" t="s">
        <v>49</v>
      </c>
      <c r="I49" s="4" t="s">
        <v>50</v>
      </c>
      <c r="J49" s="4" t="s">
        <v>51</v>
      </c>
      <c r="K49" s="4" t="s">
        <v>52</v>
      </c>
      <c r="L49" s="4" t="s">
        <v>27</v>
      </c>
      <c r="M49" s="4" t="s">
        <v>28</v>
      </c>
      <c r="N49" s="6" t="s">
        <v>29</v>
      </c>
      <c r="O49" s="4" t="s">
        <v>30</v>
      </c>
      <c r="P49" s="4" t="s">
        <v>31</v>
      </c>
      <c r="Q49" s="34" t="s">
        <v>32</v>
      </c>
      <c r="R49" s="7" t="s">
        <v>33</v>
      </c>
    </row>
    <row r="50" spans="1:18" s="93" customFormat="1" ht="19.5" customHeight="1" thickBot="1">
      <c r="A50" s="35"/>
      <c r="B50" s="36" t="s">
        <v>7</v>
      </c>
      <c r="C50" s="37" t="s">
        <v>8</v>
      </c>
      <c r="D50" s="37" t="s">
        <v>9</v>
      </c>
      <c r="E50" s="37" t="s">
        <v>10</v>
      </c>
      <c r="F50" s="37" t="s">
        <v>11</v>
      </c>
      <c r="G50" s="36" t="s">
        <v>12</v>
      </c>
      <c r="H50" s="37" t="s">
        <v>13</v>
      </c>
      <c r="I50" s="37" t="s">
        <v>14</v>
      </c>
      <c r="J50" s="37" t="s">
        <v>15</v>
      </c>
      <c r="K50" s="37" t="s">
        <v>16</v>
      </c>
      <c r="L50" s="37" t="s">
        <v>17</v>
      </c>
      <c r="M50" s="37" t="s">
        <v>18</v>
      </c>
      <c r="N50" s="37" t="s">
        <v>34</v>
      </c>
      <c r="O50" s="37" t="s">
        <v>35</v>
      </c>
      <c r="P50" s="38" t="s">
        <v>36</v>
      </c>
      <c r="Q50" s="38" t="s">
        <v>97</v>
      </c>
      <c r="R50" s="38" t="s">
        <v>106</v>
      </c>
    </row>
    <row r="51" spans="1:18" ht="19.5" customHeight="1">
      <c r="A51" s="28" t="s">
        <v>154</v>
      </c>
      <c r="B51" s="13" t="s">
        <v>85</v>
      </c>
      <c r="C51" s="14" t="s">
        <v>86</v>
      </c>
      <c r="D51" s="14" t="s">
        <v>103</v>
      </c>
      <c r="E51" s="76"/>
      <c r="F51" s="74"/>
      <c r="G51" s="69">
        <v>255000</v>
      </c>
      <c r="H51" s="69"/>
      <c r="I51" s="74">
        <v>600000</v>
      </c>
      <c r="J51" s="74"/>
      <c r="K51" s="74"/>
      <c r="L51" s="74"/>
      <c r="M51" s="74"/>
      <c r="N51" s="74"/>
      <c r="O51" s="74"/>
      <c r="P51" s="77"/>
      <c r="Q51" s="78"/>
      <c r="R51" s="39">
        <f t="shared" si="0"/>
        <v>855000</v>
      </c>
    </row>
    <row r="52" spans="1:18" ht="19.5" customHeight="1">
      <c r="A52" s="28" t="s">
        <v>155</v>
      </c>
      <c r="B52" s="13"/>
      <c r="C52" s="14"/>
      <c r="D52" s="14" t="s">
        <v>104</v>
      </c>
      <c r="E52" s="76"/>
      <c r="F52" s="74"/>
      <c r="G52" s="69">
        <v>255000</v>
      </c>
      <c r="H52" s="69"/>
      <c r="I52" s="74">
        <v>600000</v>
      </c>
      <c r="J52" s="74"/>
      <c r="K52" s="74"/>
      <c r="L52" s="74"/>
      <c r="M52" s="74"/>
      <c r="N52" s="74"/>
      <c r="O52" s="74"/>
      <c r="P52" s="77"/>
      <c r="Q52" s="78"/>
      <c r="R52" s="39">
        <f t="shared" si="0"/>
        <v>855000</v>
      </c>
    </row>
    <row r="53" spans="1:18" s="93" customFormat="1" ht="19.5" customHeight="1">
      <c r="A53" s="28" t="s">
        <v>156</v>
      </c>
      <c r="B53" s="13"/>
      <c r="C53" s="14"/>
      <c r="D53" s="14" t="s">
        <v>173</v>
      </c>
      <c r="E53" s="99"/>
      <c r="F53" s="100"/>
      <c r="G53" s="69">
        <v>236279</v>
      </c>
      <c r="H53" s="69"/>
      <c r="I53" s="100">
        <v>600000</v>
      </c>
      <c r="J53" s="100"/>
      <c r="K53" s="100"/>
      <c r="L53" s="100"/>
      <c r="M53" s="100"/>
      <c r="N53" s="100"/>
      <c r="O53" s="100"/>
      <c r="P53" s="101"/>
      <c r="Q53" s="137"/>
      <c r="R53" s="39">
        <f t="shared" si="0"/>
        <v>836279</v>
      </c>
    </row>
    <row r="54" spans="1:18" ht="19.5" customHeight="1">
      <c r="A54" s="28" t="s">
        <v>157</v>
      </c>
      <c r="B54" s="13" t="s">
        <v>70</v>
      </c>
      <c r="C54" s="14" t="s">
        <v>71</v>
      </c>
      <c r="D54" s="14" t="s">
        <v>103</v>
      </c>
      <c r="E54" s="76">
        <v>2967948</v>
      </c>
      <c r="F54" s="74">
        <v>748179</v>
      </c>
      <c r="G54" s="69">
        <v>1759473</v>
      </c>
      <c r="H54" s="74"/>
      <c r="I54" s="74"/>
      <c r="J54" s="74"/>
      <c r="K54" s="74"/>
      <c r="L54" s="74"/>
      <c r="M54" s="74"/>
      <c r="N54" s="74"/>
      <c r="O54" s="74"/>
      <c r="P54" s="77"/>
      <c r="Q54" s="78"/>
      <c r="R54" s="39">
        <f t="shared" si="0"/>
        <v>5475600</v>
      </c>
    </row>
    <row r="55" spans="1:18" ht="19.5" customHeight="1">
      <c r="A55" s="28" t="s">
        <v>158</v>
      </c>
      <c r="B55" s="13"/>
      <c r="C55" s="14"/>
      <c r="D55" s="14" t="s">
        <v>104</v>
      </c>
      <c r="E55" s="76">
        <v>2760948</v>
      </c>
      <c r="F55" s="74">
        <v>490179</v>
      </c>
      <c r="G55" s="69">
        <v>1717288</v>
      </c>
      <c r="H55" s="74"/>
      <c r="I55" s="74"/>
      <c r="J55" s="74">
        <v>382131</v>
      </c>
      <c r="K55" s="74"/>
      <c r="L55" s="74"/>
      <c r="M55" s="74"/>
      <c r="N55" s="74"/>
      <c r="O55" s="74"/>
      <c r="P55" s="77"/>
      <c r="Q55" s="78"/>
      <c r="R55" s="39">
        <f t="shared" si="0"/>
        <v>5350546</v>
      </c>
    </row>
    <row r="56" spans="1:18" s="93" customFormat="1" ht="19.5" customHeight="1">
      <c r="A56" s="28" t="s">
        <v>159</v>
      </c>
      <c r="B56" s="13"/>
      <c r="C56" s="14"/>
      <c r="D56" s="14" t="s">
        <v>173</v>
      </c>
      <c r="E56" s="99">
        <v>2760000</v>
      </c>
      <c r="F56" s="100">
        <v>489555</v>
      </c>
      <c r="G56" s="69">
        <v>1717288</v>
      </c>
      <c r="H56" s="100"/>
      <c r="I56" s="100"/>
      <c r="J56" s="100">
        <v>178800</v>
      </c>
      <c r="K56" s="100"/>
      <c r="L56" s="100"/>
      <c r="M56" s="100"/>
      <c r="N56" s="100"/>
      <c r="O56" s="100"/>
      <c r="P56" s="101"/>
      <c r="Q56" s="137"/>
      <c r="R56" s="39">
        <f t="shared" si="0"/>
        <v>5145643</v>
      </c>
    </row>
    <row r="57" spans="1:18" ht="19.5" customHeight="1">
      <c r="A57" s="28" t="s">
        <v>160</v>
      </c>
      <c r="B57" s="13" t="s">
        <v>72</v>
      </c>
      <c r="C57" s="14" t="s">
        <v>73</v>
      </c>
      <c r="D57" s="14" t="s">
        <v>103</v>
      </c>
      <c r="E57" s="76">
        <v>30000</v>
      </c>
      <c r="F57" s="74">
        <v>5850</v>
      </c>
      <c r="G57" s="69">
        <v>59000</v>
      </c>
      <c r="H57" s="74"/>
      <c r="I57" s="74">
        <v>45000</v>
      </c>
      <c r="J57" s="74"/>
      <c r="K57" s="74"/>
      <c r="L57" s="74"/>
      <c r="M57" s="74"/>
      <c r="N57" s="74"/>
      <c r="O57" s="74"/>
      <c r="P57" s="77"/>
      <c r="Q57" s="78"/>
      <c r="R57" s="39">
        <f t="shared" si="0"/>
        <v>139850</v>
      </c>
    </row>
    <row r="58" spans="1:18" ht="19.5" customHeight="1">
      <c r="A58" s="28" t="s">
        <v>161</v>
      </c>
      <c r="B58" s="13"/>
      <c r="C58" s="14"/>
      <c r="D58" s="14" t="s">
        <v>104</v>
      </c>
      <c r="E58" s="76">
        <v>30000</v>
      </c>
      <c r="F58" s="74">
        <v>5850</v>
      </c>
      <c r="G58" s="69">
        <v>59000</v>
      </c>
      <c r="H58" s="74"/>
      <c r="I58" s="74">
        <v>45000</v>
      </c>
      <c r="J58" s="74"/>
      <c r="K58" s="74"/>
      <c r="L58" s="74"/>
      <c r="M58" s="74"/>
      <c r="N58" s="74"/>
      <c r="O58" s="74"/>
      <c r="P58" s="77"/>
      <c r="Q58" s="78"/>
      <c r="R58" s="39">
        <f t="shared" si="0"/>
        <v>139850</v>
      </c>
    </row>
    <row r="59" spans="1:18" s="93" customFormat="1" ht="19.5" customHeight="1">
      <c r="A59" s="28" t="s">
        <v>162</v>
      </c>
      <c r="B59" s="13"/>
      <c r="C59" s="14"/>
      <c r="D59" s="14" t="s">
        <v>173</v>
      </c>
      <c r="E59" s="99">
        <v>22489</v>
      </c>
      <c r="F59" s="100"/>
      <c r="G59" s="69">
        <v>25118</v>
      </c>
      <c r="H59" s="100"/>
      <c r="I59" s="100">
        <v>45000</v>
      </c>
      <c r="J59" s="100"/>
      <c r="K59" s="100"/>
      <c r="L59" s="100"/>
      <c r="M59" s="100"/>
      <c r="N59" s="100"/>
      <c r="O59" s="100"/>
      <c r="P59" s="101"/>
      <c r="Q59" s="137"/>
      <c r="R59" s="39">
        <f t="shared" si="0"/>
        <v>92607</v>
      </c>
    </row>
    <row r="60" spans="1:18" ht="19.5" customHeight="1">
      <c r="A60" s="28" t="s">
        <v>163</v>
      </c>
      <c r="B60" s="13" t="s">
        <v>55</v>
      </c>
      <c r="C60" s="14" t="s">
        <v>95</v>
      </c>
      <c r="D60" s="14" t="s">
        <v>103</v>
      </c>
      <c r="E60" s="76"/>
      <c r="F60" s="74"/>
      <c r="G60" s="69">
        <v>1175000</v>
      </c>
      <c r="H60" s="74"/>
      <c r="I60" s="74"/>
      <c r="J60" s="74"/>
      <c r="K60" s="74">
        <v>2667000</v>
      </c>
      <c r="L60" s="74"/>
      <c r="M60" s="74"/>
      <c r="N60" s="74"/>
      <c r="O60" s="74"/>
      <c r="P60" s="77"/>
      <c r="Q60" s="78"/>
      <c r="R60" s="39">
        <f t="shared" si="0"/>
        <v>3842000</v>
      </c>
    </row>
    <row r="61" spans="1:18" ht="19.5" customHeight="1">
      <c r="A61" s="112" t="s">
        <v>164</v>
      </c>
      <c r="B61" s="175"/>
      <c r="C61" s="57"/>
      <c r="D61" s="57" t="s">
        <v>104</v>
      </c>
      <c r="E61" s="107"/>
      <c r="F61" s="108"/>
      <c r="G61" s="105">
        <v>1175000</v>
      </c>
      <c r="H61" s="108"/>
      <c r="I61" s="108"/>
      <c r="J61" s="108"/>
      <c r="K61" s="108">
        <v>0</v>
      </c>
      <c r="L61" s="108"/>
      <c r="M61" s="108"/>
      <c r="N61" s="108"/>
      <c r="O61" s="108"/>
      <c r="P61" s="109"/>
      <c r="Q61" s="128"/>
      <c r="R61" s="39">
        <f t="shared" si="0"/>
        <v>1175000</v>
      </c>
    </row>
    <row r="62" spans="1:18" ht="19.5" customHeight="1">
      <c r="A62" s="112" t="s">
        <v>165</v>
      </c>
      <c r="B62" s="59"/>
      <c r="C62" s="14"/>
      <c r="D62" s="14" t="s">
        <v>173</v>
      </c>
      <c r="E62" s="107"/>
      <c r="F62" s="108"/>
      <c r="G62" s="105">
        <v>459937</v>
      </c>
      <c r="H62" s="108"/>
      <c r="I62" s="108"/>
      <c r="J62" s="108"/>
      <c r="K62" s="108"/>
      <c r="L62" s="108"/>
      <c r="M62" s="108"/>
      <c r="N62" s="108"/>
      <c r="O62" s="108"/>
      <c r="P62" s="108"/>
      <c r="Q62" s="128"/>
      <c r="R62" s="39">
        <f t="shared" si="0"/>
        <v>459937</v>
      </c>
    </row>
    <row r="63" spans="1:18" ht="19.5" customHeight="1">
      <c r="A63" s="28" t="s">
        <v>113</v>
      </c>
      <c r="B63" s="59" t="s">
        <v>80</v>
      </c>
      <c r="C63" s="57" t="s">
        <v>81</v>
      </c>
      <c r="D63" s="14" t="s">
        <v>103</v>
      </c>
      <c r="E63" s="136"/>
      <c r="F63" s="100"/>
      <c r="G63" s="69">
        <v>480000</v>
      </c>
      <c r="H63" s="100"/>
      <c r="I63" s="100"/>
      <c r="J63" s="100"/>
      <c r="K63" s="100"/>
      <c r="L63" s="100"/>
      <c r="M63" s="100"/>
      <c r="N63" s="100"/>
      <c r="O63" s="100"/>
      <c r="P63" s="101"/>
      <c r="Q63" s="137"/>
      <c r="R63" s="39">
        <f t="shared" si="0"/>
        <v>480000</v>
      </c>
    </row>
    <row r="64" spans="1:18" ht="19.5" customHeight="1">
      <c r="A64" s="28" t="s">
        <v>114</v>
      </c>
      <c r="B64" s="59"/>
      <c r="C64" s="57"/>
      <c r="D64" s="14" t="s">
        <v>104</v>
      </c>
      <c r="E64" s="136"/>
      <c r="F64" s="100"/>
      <c r="G64" s="69">
        <v>480000</v>
      </c>
      <c r="H64" s="100"/>
      <c r="I64" s="100"/>
      <c r="J64" s="100"/>
      <c r="K64" s="100"/>
      <c r="L64" s="100"/>
      <c r="M64" s="100"/>
      <c r="N64" s="100"/>
      <c r="O64" s="100"/>
      <c r="P64" s="101"/>
      <c r="Q64" s="137"/>
      <c r="R64" s="39">
        <f t="shared" si="0"/>
        <v>480000</v>
      </c>
    </row>
    <row r="65" spans="1:18" s="93" customFormat="1" ht="19.5" customHeight="1">
      <c r="A65" s="28" t="s">
        <v>115</v>
      </c>
      <c r="B65" s="59"/>
      <c r="C65" s="57"/>
      <c r="D65" s="14" t="s">
        <v>173</v>
      </c>
      <c r="E65" s="99"/>
      <c r="F65" s="100"/>
      <c r="G65" s="69"/>
      <c r="H65" s="100"/>
      <c r="I65" s="100"/>
      <c r="J65" s="100"/>
      <c r="K65" s="100"/>
      <c r="L65" s="100"/>
      <c r="M65" s="100"/>
      <c r="N65" s="100"/>
      <c r="O65" s="100"/>
      <c r="P65" s="101"/>
      <c r="Q65" s="137"/>
      <c r="R65" s="39">
        <f t="shared" si="0"/>
        <v>0</v>
      </c>
    </row>
    <row r="66" spans="1:18" ht="28.5" customHeight="1">
      <c r="A66" s="28" t="s">
        <v>116</v>
      </c>
      <c r="B66" s="59" t="s">
        <v>82</v>
      </c>
      <c r="C66" s="14" t="s">
        <v>83</v>
      </c>
      <c r="D66" s="14" t="s">
        <v>103</v>
      </c>
      <c r="E66" s="76">
        <v>2871900</v>
      </c>
      <c r="F66" s="74">
        <v>627720</v>
      </c>
      <c r="G66" s="69">
        <v>5125000</v>
      </c>
      <c r="H66" s="74"/>
      <c r="I66" s="74"/>
      <c r="J66" s="74"/>
      <c r="K66" s="74"/>
      <c r="L66" s="74"/>
      <c r="M66" s="74"/>
      <c r="N66" s="74"/>
      <c r="O66" s="74"/>
      <c r="P66" s="77"/>
      <c r="Q66" s="78"/>
      <c r="R66" s="39">
        <f t="shared" si="0"/>
        <v>8624620</v>
      </c>
    </row>
    <row r="67" spans="1:18" ht="28.5" customHeight="1">
      <c r="A67" s="28" t="s">
        <v>168</v>
      </c>
      <c r="B67" s="59"/>
      <c r="C67" s="14"/>
      <c r="D67" s="14" t="s">
        <v>104</v>
      </c>
      <c r="E67" s="76">
        <v>2871900</v>
      </c>
      <c r="F67" s="74">
        <v>627720</v>
      </c>
      <c r="G67" s="69">
        <v>5833660</v>
      </c>
      <c r="H67" s="74"/>
      <c r="I67" s="74"/>
      <c r="J67" s="74">
        <v>250000</v>
      </c>
      <c r="K67" s="74"/>
      <c r="L67" s="74"/>
      <c r="M67" s="74"/>
      <c r="N67" s="74"/>
      <c r="O67" s="74"/>
      <c r="P67" s="77"/>
      <c r="Q67" s="78"/>
      <c r="R67" s="39">
        <f t="shared" si="0"/>
        <v>9583280</v>
      </c>
    </row>
    <row r="68" spans="1:18" s="93" customFormat="1" ht="28.5" customHeight="1">
      <c r="A68" s="28" t="s">
        <v>169</v>
      </c>
      <c r="B68" s="59"/>
      <c r="C68" s="14"/>
      <c r="D68" s="14" t="s">
        <v>173</v>
      </c>
      <c r="E68" s="99">
        <v>2224126</v>
      </c>
      <c r="F68" s="100">
        <v>449294</v>
      </c>
      <c r="G68" s="69">
        <v>4934555</v>
      </c>
      <c r="H68" s="100"/>
      <c r="I68" s="100"/>
      <c r="J68" s="100"/>
      <c r="K68" s="100"/>
      <c r="L68" s="100"/>
      <c r="M68" s="100"/>
      <c r="N68" s="100"/>
      <c r="O68" s="100"/>
      <c r="P68" s="101"/>
      <c r="Q68" s="137"/>
      <c r="R68" s="39">
        <f t="shared" si="0"/>
        <v>7607975</v>
      </c>
    </row>
    <row r="69" spans="1:18" ht="19.5" customHeight="1">
      <c r="A69" s="28" t="s">
        <v>175</v>
      </c>
      <c r="B69" s="59" t="s">
        <v>91</v>
      </c>
      <c r="C69" s="14" t="s">
        <v>94</v>
      </c>
      <c r="D69" s="14" t="s">
        <v>103</v>
      </c>
      <c r="E69" s="76"/>
      <c r="F69" s="74"/>
      <c r="G69" s="69"/>
      <c r="H69" s="74"/>
      <c r="I69" s="74"/>
      <c r="J69" s="74"/>
      <c r="K69" s="74"/>
      <c r="L69" s="74"/>
      <c r="M69" s="74"/>
      <c r="N69" s="74"/>
      <c r="O69" s="74"/>
      <c r="P69" s="77"/>
      <c r="Q69" s="78"/>
      <c r="R69" s="39">
        <f t="shared" si="0"/>
        <v>0</v>
      </c>
    </row>
    <row r="70" spans="1:18" ht="19.5" customHeight="1">
      <c r="A70" s="28" t="s">
        <v>176</v>
      </c>
      <c r="B70" s="55"/>
      <c r="C70" s="56"/>
      <c r="D70" s="14" t="s">
        <v>104</v>
      </c>
      <c r="E70" s="76"/>
      <c r="F70" s="74"/>
      <c r="G70" s="69"/>
      <c r="H70" s="74"/>
      <c r="I70" s="74"/>
      <c r="J70" s="74"/>
      <c r="K70" s="74"/>
      <c r="L70" s="74"/>
      <c r="M70" s="74"/>
      <c r="N70" s="74"/>
      <c r="O70" s="74"/>
      <c r="P70" s="77"/>
      <c r="Q70" s="78"/>
      <c r="R70" s="39">
        <f t="shared" si="0"/>
        <v>0</v>
      </c>
    </row>
    <row r="71" spans="1:18" s="93" customFormat="1" ht="19.5" customHeight="1">
      <c r="A71" s="28" t="s">
        <v>177</v>
      </c>
      <c r="B71" s="55"/>
      <c r="C71" s="56"/>
      <c r="D71" s="14" t="s">
        <v>173</v>
      </c>
      <c r="E71" s="99"/>
      <c r="F71" s="100"/>
      <c r="G71" s="69"/>
      <c r="H71" s="100"/>
      <c r="I71" s="100"/>
      <c r="J71" s="100"/>
      <c r="K71" s="100"/>
      <c r="L71" s="100"/>
      <c r="M71" s="100"/>
      <c r="N71" s="100"/>
      <c r="O71" s="100"/>
      <c r="P71" s="101"/>
      <c r="Q71" s="137"/>
      <c r="R71" s="39">
        <f t="shared" si="0"/>
        <v>0</v>
      </c>
    </row>
    <row r="72" spans="1:18" ht="19.5" customHeight="1">
      <c r="A72" s="28" t="s">
        <v>178</v>
      </c>
      <c r="B72" s="59" t="s">
        <v>89</v>
      </c>
      <c r="C72" s="14" t="s">
        <v>90</v>
      </c>
      <c r="D72" s="14" t="s">
        <v>103</v>
      </c>
      <c r="E72" s="76"/>
      <c r="F72" s="74"/>
      <c r="G72" s="69"/>
      <c r="H72" s="74"/>
      <c r="I72" s="74"/>
      <c r="J72" s="74"/>
      <c r="K72" s="74"/>
      <c r="L72" s="74">
        <v>3000000</v>
      </c>
      <c r="M72" s="74"/>
      <c r="N72" s="74"/>
      <c r="O72" s="74"/>
      <c r="P72" s="77"/>
      <c r="Q72" s="78"/>
      <c r="R72" s="39">
        <f t="shared" si="0"/>
        <v>3000000</v>
      </c>
    </row>
    <row r="73" spans="1:18" ht="19.5" customHeight="1">
      <c r="A73" s="28" t="s">
        <v>179</v>
      </c>
      <c r="B73" s="59"/>
      <c r="C73" s="14"/>
      <c r="D73" s="14" t="s">
        <v>104</v>
      </c>
      <c r="E73" s="76"/>
      <c r="F73" s="74"/>
      <c r="G73" s="69"/>
      <c r="H73" s="74"/>
      <c r="I73" s="74"/>
      <c r="J73" s="74"/>
      <c r="K73" s="74"/>
      <c r="L73" s="74">
        <v>3000000</v>
      </c>
      <c r="M73" s="74"/>
      <c r="N73" s="74"/>
      <c r="O73" s="74"/>
      <c r="P73" s="77"/>
      <c r="Q73" s="78"/>
      <c r="R73" s="39">
        <f t="shared" si="0"/>
        <v>3000000</v>
      </c>
    </row>
    <row r="74" spans="1:18" s="93" customFormat="1" ht="19.5" customHeight="1">
      <c r="A74" s="28" t="s">
        <v>180</v>
      </c>
      <c r="B74" s="59"/>
      <c r="C74" s="14"/>
      <c r="D74" s="14" t="s">
        <v>173</v>
      </c>
      <c r="E74" s="99"/>
      <c r="F74" s="100"/>
      <c r="G74" s="69"/>
      <c r="H74" s="100"/>
      <c r="I74" s="100"/>
      <c r="J74" s="100"/>
      <c r="K74" s="100"/>
      <c r="L74" s="100"/>
      <c r="M74" s="100"/>
      <c r="N74" s="100"/>
      <c r="O74" s="100"/>
      <c r="P74" s="101"/>
      <c r="Q74" s="137"/>
      <c r="R74" s="39">
        <f t="shared" si="0"/>
        <v>0</v>
      </c>
    </row>
    <row r="75" spans="1:18" ht="19.5" customHeight="1">
      <c r="A75" s="28" t="s">
        <v>181</v>
      </c>
      <c r="B75" s="59" t="s">
        <v>76</v>
      </c>
      <c r="C75" s="14" t="s">
        <v>2</v>
      </c>
      <c r="D75" s="14" t="s">
        <v>103</v>
      </c>
      <c r="E75" s="76">
        <v>329100</v>
      </c>
      <c r="F75" s="74">
        <v>64812</v>
      </c>
      <c r="G75" s="69">
        <v>3550052</v>
      </c>
      <c r="H75" s="69"/>
      <c r="I75" s="74"/>
      <c r="J75" s="74"/>
      <c r="K75" s="74"/>
      <c r="L75" s="74"/>
      <c r="M75" s="74"/>
      <c r="N75" s="74"/>
      <c r="O75" s="74"/>
      <c r="P75" s="77"/>
      <c r="Q75" s="78"/>
      <c r="R75" s="39">
        <f t="shared" si="0"/>
        <v>3943964</v>
      </c>
    </row>
    <row r="76" spans="1:18" ht="19.5" customHeight="1">
      <c r="A76" s="28" t="s">
        <v>182</v>
      </c>
      <c r="B76" s="59"/>
      <c r="C76" s="14"/>
      <c r="D76" s="14" t="s">
        <v>104</v>
      </c>
      <c r="E76" s="76">
        <v>329100</v>
      </c>
      <c r="F76" s="74">
        <v>64812</v>
      </c>
      <c r="G76" s="69">
        <v>4312052</v>
      </c>
      <c r="H76" s="69"/>
      <c r="I76" s="74"/>
      <c r="J76" s="74"/>
      <c r="K76" s="74"/>
      <c r="L76" s="74"/>
      <c r="M76" s="74"/>
      <c r="N76" s="74"/>
      <c r="O76" s="74"/>
      <c r="P76" s="77"/>
      <c r="Q76" s="78"/>
      <c r="R76" s="39">
        <f t="shared" si="0"/>
        <v>4705964</v>
      </c>
    </row>
    <row r="77" spans="1:18" s="93" customFormat="1" ht="19.5" customHeight="1">
      <c r="A77" s="28" t="s">
        <v>183</v>
      </c>
      <c r="B77" s="59"/>
      <c r="C77" s="14"/>
      <c r="D77" s="14" t="s">
        <v>173</v>
      </c>
      <c r="E77" s="99">
        <v>329100</v>
      </c>
      <c r="F77" s="100">
        <v>64812</v>
      </c>
      <c r="G77" s="69">
        <v>4071998</v>
      </c>
      <c r="H77" s="69"/>
      <c r="I77" s="100"/>
      <c r="J77" s="100"/>
      <c r="K77" s="100"/>
      <c r="L77" s="100"/>
      <c r="M77" s="100"/>
      <c r="N77" s="100"/>
      <c r="O77" s="100"/>
      <c r="P77" s="101"/>
      <c r="Q77" s="137"/>
      <c r="R77" s="39">
        <f t="shared" si="0"/>
        <v>4465910</v>
      </c>
    </row>
    <row r="78" spans="1:18" ht="19.5" customHeight="1">
      <c r="A78" s="28" t="s">
        <v>184</v>
      </c>
      <c r="B78" s="59" t="s">
        <v>74</v>
      </c>
      <c r="C78" s="14" t="s">
        <v>88</v>
      </c>
      <c r="D78" s="14" t="s">
        <v>103</v>
      </c>
      <c r="E78" s="76"/>
      <c r="F78" s="74"/>
      <c r="G78" s="69">
        <v>1400000</v>
      </c>
      <c r="H78" s="69">
        <v>2400000</v>
      </c>
      <c r="I78" s="74">
        <v>250000</v>
      </c>
      <c r="J78" s="74"/>
      <c r="K78" s="74"/>
      <c r="L78" s="74"/>
      <c r="M78" s="74"/>
      <c r="N78" s="74"/>
      <c r="O78" s="74"/>
      <c r="P78" s="77"/>
      <c r="Q78" s="78"/>
      <c r="R78" s="39">
        <f t="shared" si="0"/>
        <v>4050000</v>
      </c>
    </row>
    <row r="79" spans="1:18" ht="19.5" customHeight="1">
      <c r="A79" s="28" t="s">
        <v>185</v>
      </c>
      <c r="B79" s="59"/>
      <c r="C79" s="58"/>
      <c r="D79" s="14" t="s">
        <v>104</v>
      </c>
      <c r="E79" s="76"/>
      <c r="F79" s="74"/>
      <c r="G79" s="69">
        <v>1560020</v>
      </c>
      <c r="H79" s="69">
        <v>2400000</v>
      </c>
      <c r="I79" s="74">
        <v>250000</v>
      </c>
      <c r="J79" s="74"/>
      <c r="K79" s="74"/>
      <c r="L79" s="74"/>
      <c r="M79" s="74"/>
      <c r="N79" s="74"/>
      <c r="O79" s="74"/>
      <c r="P79" s="77"/>
      <c r="Q79" s="78"/>
      <c r="R79" s="39">
        <f t="shared" si="0"/>
        <v>4210020</v>
      </c>
    </row>
    <row r="80" spans="1:18" s="93" customFormat="1" ht="19.5" customHeight="1">
      <c r="A80" s="28" t="s">
        <v>186</v>
      </c>
      <c r="B80" s="59"/>
      <c r="C80" s="58"/>
      <c r="D80" s="14" t="s">
        <v>173</v>
      </c>
      <c r="E80" s="99"/>
      <c r="F80" s="100"/>
      <c r="G80" s="69">
        <v>2305746</v>
      </c>
      <c r="H80" s="69">
        <v>2208280</v>
      </c>
      <c r="I80" s="100">
        <v>250000</v>
      </c>
      <c r="J80" s="100"/>
      <c r="K80" s="100"/>
      <c r="L80" s="100"/>
      <c r="M80" s="100"/>
      <c r="N80" s="100"/>
      <c r="O80" s="100"/>
      <c r="P80" s="101"/>
      <c r="Q80" s="137"/>
      <c r="R80" s="39">
        <f t="shared" si="0"/>
        <v>4764026</v>
      </c>
    </row>
    <row r="81" spans="1:18" ht="19.5" customHeight="1">
      <c r="A81" s="28" t="s">
        <v>187</v>
      </c>
      <c r="B81" s="59" t="s">
        <v>93</v>
      </c>
      <c r="C81" s="58" t="s">
        <v>77</v>
      </c>
      <c r="D81" s="14" t="s">
        <v>103</v>
      </c>
      <c r="E81" s="76"/>
      <c r="F81" s="74"/>
      <c r="G81" s="69"/>
      <c r="H81" s="69"/>
      <c r="I81" s="74">
        <v>2500000</v>
      </c>
      <c r="J81" s="74"/>
      <c r="K81" s="74"/>
      <c r="L81" s="74"/>
      <c r="M81" s="74"/>
      <c r="N81" s="74"/>
      <c r="O81" s="74"/>
      <c r="P81" s="77"/>
      <c r="Q81" s="78"/>
      <c r="R81" s="39">
        <f t="shared" si="0"/>
        <v>2500000</v>
      </c>
    </row>
    <row r="82" spans="1:18" ht="19.5" customHeight="1">
      <c r="A82" s="28" t="s">
        <v>188</v>
      </c>
      <c r="B82" s="59"/>
      <c r="C82" s="58"/>
      <c r="D82" s="14" t="s">
        <v>104</v>
      </c>
      <c r="E82" s="76"/>
      <c r="F82" s="74"/>
      <c r="G82" s="69"/>
      <c r="H82" s="69"/>
      <c r="I82" s="74">
        <v>2500000</v>
      </c>
      <c r="J82" s="74"/>
      <c r="K82" s="74"/>
      <c r="L82" s="74"/>
      <c r="M82" s="74"/>
      <c r="N82" s="74"/>
      <c r="O82" s="74"/>
      <c r="P82" s="77"/>
      <c r="Q82" s="78"/>
      <c r="R82" s="39">
        <f t="shared" si="0"/>
        <v>2500000</v>
      </c>
    </row>
    <row r="83" spans="1:18" s="93" customFormat="1" ht="19.5" customHeight="1">
      <c r="A83" s="28" t="s">
        <v>189</v>
      </c>
      <c r="B83" s="59"/>
      <c r="C83" s="58"/>
      <c r="D83" s="14" t="s">
        <v>173</v>
      </c>
      <c r="E83" s="107"/>
      <c r="F83" s="100"/>
      <c r="G83" s="69"/>
      <c r="H83" s="69"/>
      <c r="I83" s="100">
        <v>1775500</v>
      </c>
      <c r="J83" s="100"/>
      <c r="K83" s="100"/>
      <c r="L83" s="100"/>
      <c r="M83" s="100"/>
      <c r="N83" s="100"/>
      <c r="O83" s="100"/>
      <c r="P83" s="101"/>
      <c r="Q83" s="137"/>
      <c r="R83" s="39">
        <f t="shared" si="0"/>
        <v>1775500</v>
      </c>
    </row>
    <row r="84" spans="1:18" ht="19.5" customHeight="1">
      <c r="A84" s="28" t="s">
        <v>190</v>
      </c>
      <c r="B84" s="124" t="s">
        <v>117</v>
      </c>
      <c r="C84" s="61" t="s">
        <v>98</v>
      </c>
      <c r="D84" s="14" t="s">
        <v>103</v>
      </c>
      <c r="E84" s="84"/>
      <c r="F84" s="74"/>
      <c r="G84" s="69">
        <v>2760936</v>
      </c>
      <c r="H84" s="69"/>
      <c r="I84" s="74"/>
      <c r="J84" s="74"/>
      <c r="K84" s="74">
        <v>509219</v>
      </c>
      <c r="L84" s="74"/>
      <c r="M84" s="74"/>
      <c r="N84" s="74"/>
      <c r="O84" s="74"/>
      <c r="P84" s="77"/>
      <c r="Q84" s="78"/>
      <c r="R84" s="39">
        <f t="shared" si="0"/>
        <v>3270155</v>
      </c>
    </row>
    <row r="85" spans="1:18" ht="19.5" customHeight="1">
      <c r="A85" s="28" t="s">
        <v>191</v>
      </c>
      <c r="B85" s="61"/>
      <c r="C85" s="61"/>
      <c r="D85" s="14" t="s">
        <v>104</v>
      </c>
      <c r="E85" s="85"/>
      <c r="F85" s="106"/>
      <c r="G85" s="111">
        <v>2760936</v>
      </c>
      <c r="H85" s="111"/>
      <c r="I85" s="106">
        <v>2676800</v>
      </c>
      <c r="J85" s="106"/>
      <c r="K85" s="106">
        <v>509219</v>
      </c>
      <c r="L85" s="106"/>
      <c r="M85" s="106"/>
      <c r="N85" s="106"/>
      <c r="O85" s="106"/>
      <c r="P85" s="106"/>
      <c r="Q85" s="128"/>
      <c r="R85" s="39">
        <f t="shared" si="0"/>
        <v>5946955</v>
      </c>
    </row>
    <row r="86" spans="1:18" s="93" customFormat="1" ht="19.5" customHeight="1">
      <c r="A86" s="28" t="s">
        <v>192</v>
      </c>
      <c r="B86" s="61"/>
      <c r="C86" s="123"/>
      <c r="D86" s="14" t="s">
        <v>173</v>
      </c>
      <c r="E86" s="126"/>
      <c r="F86" s="109"/>
      <c r="G86" s="111">
        <v>2760935</v>
      </c>
      <c r="H86" s="111"/>
      <c r="I86" s="109">
        <v>2676800</v>
      </c>
      <c r="J86" s="109"/>
      <c r="K86" s="109">
        <v>509220</v>
      </c>
      <c r="L86" s="109"/>
      <c r="M86" s="109"/>
      <c r="N86" s="109"/>
      <c r="O86" s="109"/>
      <c r="P86" s="109"/>
      <c r="Q86" s="128"/>
      <c r="R86" s="39">
        <f t="shared" si="0"/>
        <v>5946955</v>
      </c>
    </row>
    <row r="87" spans="1:18" ht="19.5" customHeight="1">
      <c r="A87" s="28" t="s">
        <v>193</v>
      </c>
      <c r="B87" s="124" t="s">
        <v>111</v>
      </c>
      <c r="C87" s="123" t="s">
        <v>112</v>
      </c>
      <c r="D87" s="14" t="s">
        <v>103</v>
      </c>
      <c r="E87" s="126"/>
      <c r="F87" s="74"/>
      <c r="G87" s="69"/>
      <c r="H87" s="69"/>
      <c r="I87" s="74"/>
      <c r="J87" s="74"/>
      <c r="K87" s="74"/>
      <c r="L87" s="74"/>
      <c r="M87" s="74"/>
      <c r="N87" s="74"/>
      <c r="O87" s="74"/>
      <c r="P87" s="74"/>
      <c r="Q87" s="78"/>
      <c r="R87" s="39">
        <f t="shared" si="0"/>
        <v>0</v>
      </c>
    </row>
    <row r="88" spans="1:18" ht="19.5" customHeight="1">
      <c r="A88" s="28" t="s">
        <v>194</v>
      </c>
      <c r="B88" s="61"/>
      <c r="C88" s="123"/>
      <c r="D88" s="14" t="s">
        <v>104</v>
      </c>
      <c r="E88" s="127"/>
      <c r="F88" s="79"/>
      <c r="G88" s="105"/>
      <c r="H88" s="105"/>
      <c r="I88" s="79"/>
      <c r="J88" s="79"/>
      <c r="K88" s="79">
        <v>8984000</v>
      </c>
      <c r="L88" s="79"/>
      <c r="M88" s="79"/>
      <c r="N88" s="79"/>
      <c r="O88" s="79"/>
      <c r="P88" s="79"/>
      <c r="Q88" s="128"/>
      <c r="R88" s="39">
        <f t="shared" si="0"/>
        <v>8984000</v>
      </c>
    </row>
    <row r="89" spans="1:18" s="93" customFormat="1" ht="19.5" customHeight="1">
      <c r="A89" s="28" t="s">
        <v>195</v>
      </c>
      <c r="B89" s="61"/>
      <c r="C89" s="61"/>
      <c r="D89" s="14" t="s">
        <v>173</v>
      </c>
      <c r="E89" s="127"/>
      <c r="F89" s="108"/>
      <c r="G89" s="105"/>
      <c r="H89" s="105"/>
      <c r="I89" s="108"/>
      <c r="J89" s="108"/>
      <c r="K89" s="108">
        <v>8597709</v>
      </c>
      <c r="L89" s="108"/>
      <c r="M89" s="108"/>
      <c r="N89" s="108"/>
      <c r="O89" s="108"/>
      <c r="P89" s="108"/>
      <c r="Q89" s="128"/>
      <c r="R89" s="39">
        <f t="shared" si="0"/>
        <v>8597709</v>
      </c>
    </row>
    <row r="90" spans="1:18" ht="33" customHeight="1">
      <c r="A90" s="28" t="s">
        <v>196</v>
      </c>
      <c r="B90" s="131">
        <v>107080</v>
      </c>
      <c r="C90" s="130" t="s">
        <v>167</v>
      </c>
      <c r="D90" s="14" t="s">
        <v>103</v>
      </c>
      <c r="E90" s="85"/>
      <c r="F90" s="74"/>
      <c r="G90" s="69"/>
      <c r="H90" s="69"/>
      <c r="I90" s="74"/>
      <c r="J90" s="74"/>
      <c r="K90" s="74"/>
      <c r="L90" s="74"/>
      <c r="M90" s="74"/>
      <c r="N90" s="74"/>
      <c r="O90" s="74"/>
      <c r="P90" s="74"/>
      <c r="Q90" s="78"/>
      <c r="R90" s="39">
        <f t="shared" si="0"/>
        <v>0</v>
      </c>
    </row>
    <row r="91" spans="1:18" ht="30.75" customHeight="1">
      <c r="A91" s="28" t="s">
        <v>197</v>
      </c>
      <c r="B91" s="61"/>
      <c r="C91" s="123"/>
      <c r="D91" s="14" t="s">
        <v>104</v>
      </c>
      <c r="E91" s="136">
        <v>793170</v>
      </c>
      <c r="F91" s="100">
        <v>154786</v>
      </c>
      <c r="G91" s="69">
        <v>1221300</v>
      </c>
      <c r="H91" s="69"/>
      <c r="I91" s="100"/>
      <c r="J91" s="100"/>
      <c r="K91" s="100"/>
      <c r="L91" s="100"/>
      <c r="M91" s="100"/>
      <c r="N91" s="100"/>
      <c r="O91" s="100"/>
      <c r="P91" s="100"/>
      <c r="Q91" s="137"/>
      <c r="R91" s="39">
        <f t="shared" si="0"/>
        <v>2169256</v>
      </c>
    </row>
    <row r="92" spans="1:18" s="93" customFormat="1" ht="30.75" customHeight="1">
      <c r="A92" s="28" t="s">
        <v>198</v>
      </c>
      <c r="B92" s="61"/>
      <c r="C92" s="123"/>
      <c r="D92" s="14" t="s">
        <v>173</v>
      </c>
      <c r="E92" s="136">
        <v>442992</v>
      </c>
      <c r="F92" s="100">
        <v>25172</v>
      </c>
      <c r="G92" s="69">
        <v>293945</v>
      </c>
      <c r="H92" s="69"/>
      <c r="I92" s="100"/>
      <c r="J92" s="100">
        <v>250000</v>
      </c>
      <c r="K92" s="100"/>
      <c r="L92" s="100"/>
      <c r="M92" s="100"/>
      <c r="N92" s="100"/>
      <c r="O92" s="100"/>
      <c r="P92" s="100"/>
      <c r="Q92" s="137"/>
      <c r="R92" s="39">
        <f t="shared" si="0"/>
        <v>1012109</v>
      </c>
    </row>
    <row r="93" spans="1:18" s="93" customFormat="1" ht="30.75" customHeight="1">
      <c r="A93" s="28" t="s">
        <v>199</v>
      </c>
      <c r="B93" s="131">
        <v>900060</v>
      </c>
      <c r="C93" s="123" t="s">
        <v>203</v>
      </c>
      <c r="D93" s="14" t="s">
        <v>103</v>
      </c>
      <c r="E93" s="136"/>
      <c r="F93" s="100"/>
      <c r="G93" s="69"/>
      <c r="H93" s="69"/>
      <c r="I93" s="100"/>
      <c r="J93" s="100"/>
      <c r="K93" s="100"/>
      <c r="L93" s="100"/>
      <c r="M93" s="100"/>
      <c r="N93" s="100"/>
      <c r="O93" s="100"/>
      <c r="P93" s="100"/>
      <c r="Q93" s="137"/>
      <c r="R93" s="39">
        <f>SUM(E93:Q93)</f>
        <v>0</v>
      </c>
    </row>
    <row r="94" spans="1:18" s="93" customFormat="1" ht="30.75" customHeight="1">
      <c r="A94" s="28" t="s">
        <v>201</v>
      </c>
      <c r="B94" s="61"/>
      <c r="C94" s="123"/>
      <c r="D94" s="14" t="s">
        <v>104</v>
      </c>
      <c r="E94" s="136"/>
      <c r="F94" s="100"/>
      <c r="G94" s="69"/>
      <c r="H94" s="69"/>
      <c r="I94" s="100"/>
      <c r="J94" s="100"/>
      <c r="K94" s="100"/>
      <c r="L94" s="100"/>
      <c r="M94" s="100"/>
      <c r="N94" s="100"/>
      <c r="O94" s="100"/>
      <c r="P94" s="100"/>
      <c r="Q94" s="137"/>
      <c r="R94" s="39">
        <f>SUM(E94:Q94)</f>
        <v>0</v>
      </c>
    </row>
    <row r="95" spans="1:18" s="93" customFormat="1" ht="30.75" customHeight="1">
      <c r="A95" s="28" t="s">
        <v>202</v>
      </c>
      <c r="B95" s="61"/>
      <c r="C95" s="123"/>
      <c r="D95" s="14" t="s">
        <v>173</v>
      </c>
      <c r="E95" s="159"/>
      <c r="F95" s="116"/>
      <c r="G95" s="117"/>
      <c r="H95" s="117"/>
      <c r="I95" s="116"/>
      <c r="J95" s="116"/>
      <c r="K95" s="116"/>
      <c r="L95" s="116"/>
      <c r="M95" s="116"/>
      <c r="N95" s="116"/>
      <c r="O95" s="116"/>
      <c r="P95" s="116"/>
      <c r="Q95" s="160">
        <v>144455</v>
      </c>
      <c r="R95" s="39">
        <f>SUM(E95:Q95)</f>
        <v>144455</v>
      </c>
    </row>
    <row r="96" spans="1:19" s="18" customFormat="1" ht="15" customHeight="1">
      <c r="A96" s="28" t="s">
        <v>204</v>
      </c>
      <c r="B96" s="125"/>
      <c r="C96" s="40" t="s">
        <v>37</v>
      </c>
      <c r="D96" s="90" t="s">
        <v>103</v>
      </c>
      <c r="E96" s="129">
        <v>28736526</v>
      </c>
      <c r="F96" s="67">
        <f aca="true" t="shared" si="1" ref="F96:Q96">SUM(F6,F9,F12,F15,F18,F21,F24,F27,F30,F33,F36,F39,F51,F54,F57,F60,F63,F66,F69,F72,F75,F78,F81,F84)</f>
        <v>5611270</v>
      </c>
      <c r="G96" s="67">
        <f t="shared" si="1"/>
        <v>52281541</v>
      </c>
      <c r="H96" s="67">
        <f t="shared" si="1"/>
        <v>2400000</v>
      </c>
      <c r="I96" s="67">
        <f t="shared" si="1"/>
        <v>96586439</v>
      </c>
      <c r="J96" s="67">
        <f t="shared" si="1"/>
        <v>10066673</v>
      </c>
      <c r="K96" s="67">
        <f t="shared" si="1"/>
        <v>171575663</v>
      </c>
      <c r="L96" s="67">
        <f t="shared" si="1"/>
        <v>3000000</v>
      </c>
      <c r="M96" s="67">
        <f t="shared" si="1"/>
        <v>0</v>
      </c>
      <c r="N96" s="67">
        <f t="shared" si="1"/>
        <v>0</v>
      </c>
      <c r="O96" s="67">
        <f t="shared" si="1"/>
        <v>0</v>
      </c>
      <c r="P96" s="67">
        <f t="shared" si="1"/>
        <v>23202904</v>
      </c>
      <c r="Q96" s="67">
        <f t="shared" si="1"/>
        <v>3876806</v>
      </c>
      <c r="R96" s="39">
        <f>SUM(E96:Q96)</f>
        <v>397337822</v>
      </c>
      <c r="S96" s="41"/>
    </row>
    <row r="97" spans="1:19" s="18" customFormat="1" ht="19.5" customHeight="1" thickBot="1">
      <c r="A97" s="28" t="s">
        <v>205</v>
      </c>
      <c r="B97" s="146"/>
      <c r="C97" s="147"/>
      <c r="D97" s="148" t="s">
        <v>104</v>
      </c>
      <c r="E97" s="149">
        <f>SUM(E7,E10,E13,E16,E19,E22,E25,E28,E31,E34,E37,E40,E52,E55,E58,E61,E64,E67,E70,E73,E76,E79,E82,E85+E91)</f>
        <v>35062392</v>
      </c>
      <c r="F97" s="149">
        <f>SUM(F7,F10,F13,F16,F19,F22,F25,F28,F31,F34,F37,F40,F52,F55,F58,F61,F64,F67,F70,F73,F76,F79,F82,F85+F91)</f>
        <v>6323236</v>
      </c>
      <c r="G97" s="149">
        <f>SUM(G7,G10,G13,G16,G19,G22,G25,G28,G31,G34,G37,G40,G52,G55,G58,G61,G64,G67,G70,G73,G76,G79,G82,G85+G91)</f>
        <v>59821813</v>
      </c>
      <c r="H97" s="149">
        <f>SUM(H7,H10,H13,H16,H19,H22,H25,H28,H31,H34,H37,H40,H52,H55,H58,H61,H64,H67,H70,H73,H76,H79,H82,H85)</f>
        <v>2400000</v>
      </c>
      <c r="I97" s="149">
        <f>SUM(I7,I10,I13,I16,I19,I22,I25,I28,I31,I34,I37,I40,I52,I55,I58,I61,I64,I67,I70,I73,I76,I79,I82,I85)</f>
        <v>105441416</v>
      </c>
      <c r="J97" s="149">
        <f>SUM(J7,J10,J13,J16,J19,J22,J25,J28,J31,J34,J37,J40,J52,J55,J58,J61,J64,J67,J70,J73,J76,J79,J82,J85)</f>
        <v>13955625</v>
      </c>
      <c r="K97" s="149">
        <f>SUM(K7,K10,K13,K16,K19,K22,K25,K28,K31,K34,K37,K40,K52,K55,K58,K61,K64,K67,K70,K73,K76,K79,K82,K85+K88)</f>
        <v>215855033</v>
      </c>
      <c r="L97" s="149">
        <f aca="true" t="shared" si="2" ref="L97:Q97">SUM(L7,L10,L13,L16,L19,L22,L25,L28,L31,L34,L37,L40,L52,L55,L58,L61,L64,L67,L70,L73,L76,L79,L82,L85)</f>
        <v>3000000</v>
      </c>
      <c r="M97" s="149">
        <f t="shared" si="2"/>
        <v>0</v>
      </c>
      <c r="N97" s="149">
        <f t="shared" si="2"/>
        <v>0</v>
      </c>
      <c r="O97" s="149">
        <f t="shared" si="2"/>
        <v>1698263</v>
      </c>
      <c r="P97" s="149">
        <f t="shared" si="2"/>
        <v>12917257</v>
      </c>
      <c r="Q97" s="149">
        <f t="shared" si="2"/>
        <v>3876806</v>
      </c>
      <c r="R97" s="150">
        <f>SUM(E97:Q97)</f>
        <v>460351841</v>
      </c>
      <c r="S97" s="41"/>
    </row>
    <row r="98" spans="1:19" s="18" customFormat="1" ht="18.75" customHeight="1" thickBot="1">
      <c r="A98" s="28" t="s">
        <v>206</v>
      </c>
      <c r="B98" s="151"/>
      <c r="C98" s="152"/>
      <c r="D98" s="152" t="s">
        <v>173</v>
      </c>
      <c r="E98" s="153">
        <f aca="true" t="shared" si="3" ref="E98:R98">SUM(E8+E11+E14+E17+E20+E23+E26+E29+E32+E35+E38+E41+E53+E56+E59+E62+E65+E68+E71+E74+E77+E80+E83+E86+E89+E92+E95)</f>
        <v>28518854</v>
      </c>
      <c r="F98" s="153">
        <f t="shared" si="3"/>
        <v>4970320</v>
      </c>
      <c r="G98" s="153">
        <f t="shared" si="3"/>
        <v>47908636</v>
      </c>
      <c r="H98" s="153">
        <f t="shared" si="3"/>
        <v>2208280</v>
      </c>
      <c r="I98" s="153">
        <f t="shared" si="3"/>
        <v>97067627</v>
      </c>
      <c r="J98" s="153">
        <f t="shared" si="3"/>
        <v>11392880</v>
      </c>
      <c r="K98" s="153">
        <f t="shared" si="3"/>
        <v>118166382</v>
      </c>
      <c r="L98" s="153">
        <f t="shared" si="3"/>
        <v>0</v>
      </c>
      <c r="M98" s="153">
        <f t="shared" si="3"/>
        <v>0</v>
      </c>
      <c r="N98" s="153">
        <f t="shared" si="3"/>
        <v>0</v>
      </c>
      <c r="O98" s="153">
        <f t="shared" si="3"/>
        <v>1698263</v>
      </c>
      <c r="P98" s="153">
        <f t="shared" si="3"/>
        <v>0</v>
      </c>
      <c r="Q98" s="153">
        <f t="shared" si="3"/>
        <v>4021261</v>
      </c>
      <c r="R98" s="153">
        <f t="shared" si="3"/>
        <v>315952503</v>
      </c>
      <c r="S98" s="41"/>
    </row>
    <row r="99" spans="1:19" s="18" customFormat="1" ht="12.75" customHeight="1">
      <c r="A99" s="42"/>
      <c r="B99" s="43"/>
      <c r="C99" s="44"/>
      <c r="D99" s="44"/>
      <c r="E99" s="1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12"/>
      <c r="S99" s="41"/>
    </row>
    <row r="100" spans="1:18" ht="15">
      <c r="A100" s="46"/>
      <c r="B100" s="47"/>
      <c r="E100" s="45"/>
      <c r="F100" s="48"/>
      <c r="G100" s="49"/>
      <c r="H100" s="49"/>
      <c r="J100" s="180"/>
      <c r="K100" s="180"/>
      <c r="L100" s="2"/>
      <c r="M100" s="2"/>
      <c r="R100" s="50"/>
    </row>
    <row r="101" spans="1:18" ht="15">
      <c r="A101" s="51"/>
      <c r="B101" s="47"/>
      <c r="E101" s="48"/>
      <c r="G101" s="52" t="s">
        <v>105</v>
      </c>
      <c r="H101" s="52"/>
      <c r="K101" s="52" t="s">
        <v>38</v>
      </c>
      <c r="L101" s="52"/>
      <c r="R101" s="50"/>
    </row>
    <row r="102" spans="7:12" ht="15">
      <c r="G102" s="180" t="s">
        <v>20</v>
      </c>
      <c r="H102" s="180"/>
      <c r="K102" s="180" t="s">
        <v>22</v>
      </c>
      <c r="L102" s="180"/>
    </row>
  </sheetData>
  <sheetProtection/>
  <mergeCells count="11">
    <mergeCell ref="K102:L102"/>
    <mergeCell ref="G102:H102"/>
    <mergeCell ref="C2:O2"/>
    <mergeCell ref="B3:P3"/>
    <mergeCell ref="J100:K100"/>
    <mergeCell ref="A1:R1"/>
    <mergeCell ref="A46:R46"/>
    <mergeCell ref="C47:O47"/>
    <mergeCell ref="B48:P48"/>
    <mergeCell ref="G45:H45"/>
    <mergeCell ref="K45:L45"/>
  </mergeCells>
  <printOptions/>
  <pageMargins left="0.7" right="0.7" top="0.75" bottom="0.75" header="0.3" footer="0.3"/>
  <pageSetup horizontalDpi="600" verticalDpi="600" orientation="landscape" paperSize="9" scale="38" r:id="rId1"/>
  <rowBreaks count="1" manualBreakCount="1">
    <brk id="45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2019-05-30T14:16:04Z</cp:lastPrinted>
  <dcterms:created xsi:type="dcterms:W3CDTF">2012-02-01T19:03:49Z</dcterms:created>
  <dcterms:modified xsi:type="dcterms:W3CDTF">2019-05-30T14:23:05Z</dcterms:modified>
  <cp:category/>
  <cp:version/>
  <cp:contentType/>
  <cp:contentStatus/>
</cp:coreProperties>
</file>