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386" windowWidth="12120" windowHeight="8580" tabRatio="598" activeTab="0"/>
  </bookViews>
  <sheets>
    <sheet name="Címrend " sheetId="1" r:id="rId1"/>
    <sheet name="Bevétel és kiadás " sheetId="2" r:id="rId2"/>
    <sheet name="Bevételek" sheetId="3" r:id="rId3"/>
    <sheet name="Bevételek feladatonként" sheetId="4" r:id="rId4"/>
    <sheet name="Állami támogatások" sheetId="5" r:id="rId5"/>
    <sheet name="Kiadások" sheetId="6" r:id="rId6"/>
    <sheet name="Kiadások feladatonként" sheetId="7" r:id="rId7"/>
    <sheet name="Szakfeladatos" sheetId="8" r:id="rId8"/>
    <sheet name="Felújítás" sheetId="9" r:id="rId9"/>
    <sheet name="adósságot keletk." sheetId="10" r:id="rId10"/>
    <sheet name="Létszám" sheetId="11" r:id="rId11"/>
    <sheet name="Előirányzat ütemezés" sheetId="12" r:id="rId12"/>
    <sheet name="támogatások" sheetId="13" r:id="rId13"/>
    <sheet name="Beruházás" sheetId="14" r:id="rId14"/>
  </sheets>
  <definedNames/>
  <calcPr fullCalcOnLoad="1"/>
</workbook>
</file>

<file path=xl/sharedStrings.xml><?xml version="1.0" encoding="utf-8"?>
<sst xmlns="http://schemas.openxmlformats.org/spreadsheetml/2006/main" count="1432" uniqueCount="582">
  <si>
    <t>támogatás</t>
  </si>
  <si>
    <t>központi költségvetési szervtől</t>
  </si>
  <si>
    <t>fejezeti kezelésű előirányzattól</t>
  </si>
  <si>
    <t>saját bevétel</t>
  </si>
  <si>
    <t>igazgatási szolgáltatási díj</t>
  </si>
  <si>
    <t>gépjárműadó</t>
  </si>
  <si>
    <t>iparűzési adó</t>
  </si>
  <si>
    <t>idegenforgalmi adó</t>
  </si>
  <si>
    <t>talajterhelési díj</t>
  </si>
  <si>
    <t>áru- és készletértékesítés ellenértéke</t>
  </si>
  <si>
    <t>szolgáltatások ellenértéke</t>
  </si>
  <si>
    <t>bérleti és lízingdíj</t>
  </si>
  <si>
    <t>alkalmazottak térítései</t>
  </si>
  <si>
    <t>háztartásoktól</t>
  </si>
  <si>
    <t>támogatások</t>
  </si>
  <si>
    <t>támogatásértékű felhalmozási bevételek</t>
  </si>
  <si>
    <t>felhalmozási célú egyéb bevételek</t>
  </si>
  <si>
    <t>vízi közmű koncessziós díj / eszközhasználati díj</t>
  </si>
  <si>
    <t>bérleti díj</t>
  </si>
  <si>
    <t>magánszemélyek kommunális adója</t>
  </si>
  <si>
    <t>1.</t>
  </si>
  <si>
    <t>2.</t>
  </si>
  <si>
    <t>3.</t>
  </si>
  <si>
    <t>5.</t>
  </si>
  <si>
    <t>7.</t>
  </si>
  <si>
    <t>az önkormányzat költségvetésében szereplő kiadások</t>
  </si>
  <si>
    <t>személyi juttatás</t>
  </si>
  <si>
    <t>munkaadót terhelő járulékok</t>
  </si>
  <si>
    <t>támogatásértékű működési kiadás</t>
  </si>
  <si>
    <t>helyi önkormányzatoknak és költségvetési szerveinek</t>
  </si>
  <si>
    <t>nonprofit szerv.nek</t>
  </si>
  <si>
    <t>önkormányzati működési kiadások</t>
  </si>
  <si>
    <t>folyószámla hitel kamata</t>
  </si>
  <si>
    <t>folyószámla hitel törlesztése</t>
  </si>
  <si>
    <t>előző évi támogatás visszafizetése</t>
  </si>
  <si>
    <t>önkormányzati felhalmozási kiadások</t>
  </si>
  <si>
    <t>felújítás</t>
  </si>
  <si>
    <t>beruházás</t>
  </si>
  <si>
    <t>támogatási kölcsön nyújtása áh.kívülre</t>
  </si>
  <si>
    <t>Hosszú lejáratú hitelek v.fizetése</t>
  </si>
  <si>
    <t>Felhalmozási kiadások összesen</t>
  </si>
  <si>
    <t>6.</t>
  </si>
  <si>
    <t>Felhalmozási bevételek összesen</t>
  </si>
  <si>
    <t>Bevételek összesen</t>
  </si>
  <si>
    <t>önkormányzati működési kiadás</t>
  </si>
  <si>
    <t>támogatás értékű bevételek</t>
  </si>
  <si>
    <t>saját bevételek</t>
  </si>
  <si>
    <t>Átmeneti segély</t>
  </si>
  <si>
    <t>Temetési segély</t>
  </si>
  <si>
    <t>Szakfeladatos részletezéssel</t>
  </si>
  <si>
    <t>Személyi juttatás összesen:</t>
  </si>
  <si>
    <t>Járulékok összesen:</t>
  </si>
  <si>
    <t>Szakfeladat összesen:</t>
  </si>
  <si>
    <t>Irodaszer, nyomtatvány</t>
  </si>
  <si>
    <t>Egyéb készletbeszerzés</t>
  </si>
  <si>
    <t>Telefondíj</t>
  </si>
  <si>
    <t>Internet díj</t>
  </si>
  <si>
    <t>Gázdíj</t>
  </si>
  <si>
    <t>Áramdíj</t>
  </si>
  <si>
    <t>Karbantartás, kisjavítás</t>
  </si>
  <si>
    <t>Egyéb üzemeltetési, fenntartási szolgáltatás</t>
  </si>
  <si>
    <t>ÁFA</t>
  </si>
  <si>
    <t>Dologi kiadások összesen:</t>
  </si>
  <si>
    <t>Hajtó és kenőanyag</t>
  </si>
  <si>
    <t>Egyéb üzemeltetési és fenntartási szolgáltatás</t>
  </si>
  <si>
    <t>Dologi kiadás összesen:</t>
  </si>
  <si>
    <t>882111 Rendszeres szociális segély</t>
  </si>
  <si>
    <t>Lakásfenntartási támogatás</t>
  </si>
  <si>
    <t>Rendszeres gyerekvédelmi támogatás</t>
  </si>
  <si>
    <t>882122 Átmeneti segély</t>
  </si>
  <si>
    <t>882123 Temetési segély</t>
  </si>
  <si>
    <t>910502 Közművelődési intézmények működtetése</t>
  </si>
  <si>
    <t>Terhesgondozás, laborvizsgálati hozzájárulás</t>
  </si>
  <si>
    <t>Fogászati ügyelet</t>
  </si>
  <si>
    <t>Beruházás</t>
  </si>
  <si>
    <t>kamatkiadás</t>
  </si>
  <si>
    <t>Működési kiadások</t>
  </si>
  <si>
    <t>átvett pénzeszközök ÁHT-n kívülről</t>
  </si>
  <si>
    <t>működési hitel felvétele</t>
  </si>
  <si>
    <t>felhalmozási célú támogatások</t>
  </si>
  <si>
    <t>támogatásértékű felhalmozási kiadások</t>
  </si>
  <si>
    <t>felhalmozási és tőke jellegű bevételek</t>
  </si>
  <si>
    <t>Összesen:</t>
  </si>
  <si>
    <t>Címrend jogcímcsoportonkénti bontásban</t>
  </si>
  <si>
    <t>Alcím</t>
  </si>
  <si>
    <t>Jogcímcsoport</t>
  </si>
  <si>
    <t>Előirányzat csoport</t>
  </si>
  <si>
    <t>Kiemelt előirányzat</t>
  </si>
  <si>
    <t>Munkaadókat terhelő járulékok</t>
  </si>
  <si>
    <t>Működés</t>
  </si>
  <si>
    <t>Egyéb működési célú támogatások</t>
  </si>
  <si>
    <t>Felhalmozás</t>
  </si>
  <si>
    <t>háztartásoknak</t>
  </si>
  <si>
    <t>Közvetett támogatások összesen</t>
  </si>
  <si>
    <t>Helyiség használat mentesség (művelődési ház)</t>
  </si>
  <si>
    <t>Polgármester tiszteletdíja</t>
  </si>
  <si>
    <t>Pénzügyi szolgáltatás</t>
  </si>
  <si>
    <t>Szakfeladat összesen</t>
  </si>
  <si>
    <t>Eho</t>
  </si>
  <si>
    <t>Családsegítésre átadott</t>
  </si>
  <si>
    <t>Személyi juttatások összesen:</t>
  </si>
  <si>
    <t>Dologi kiadások összesen</t>
  </si>
  <si>
    <t>370000 Szennyvíz gyűjtése,tisztítása, elhelyezése</t>
  </si>
  <si>
    <t>Személyi jellegű juttatások</t>
  </si>
  <si>
    <t>Dologi jellegű kiadások</t>
  </si>
  <si>
    <t>841126 Önkormányzatok és TKT-ok igazgatási tevékenysége</t>
  </si>
  <si>
    <t>Ellátottak pénzbeli juttatásai</t>
  </si>
  <si>
    <t xml:space="preserve">Felújítás </t>
  </si>
  <si>
    <t>841901 Önkormányzatok, valamint TKT-ok elszámolásai</t>
  </si>
  <si>
    <t>851011 Óvodai nevelés, ellátás</t>
  </si>
  <si>
    <t>852011 Általános isk. tanulók nappali rendszerű nevelése, oktatása</t>
  </si>
  <si>
    <t>882113 Lakásfenntartási támogatás normatív</t>
  </si>
  <si>
    <t>882117 Rendszeres gyermekvédelmi pénzbeli ellátás</t>
  </si>
  <si>
    <t>882129 Egyéb önkormányzati eseti pénzbeni ellátások</t>
  </si>
  <si>
    <t>889924 Családsegítés</t>
  </si>
  <si>
    <t>890509 Egyéb m.n.s. közösségi, társadalmi tevékenységek támogatása</t>
  </si>
  <si>
    <t>960302 Köztemető fenntartás és működtetés</t>
  </si>
  <si>
    <t>931102 Sportlétesítmények működtetése és fejlesztése</t>
  </si>
  <si>
    <t>egyéb sajátos bevétel</t>
  </si>
  <si>
    <t>Átadott pénzeszköz háztartásoknak</t>
  </si>
  <si>
    <t>Szociális hozzájárulási adó</t>
  </si>
  <si>
    <t>Étkezési utalvány</t>
  </si>
  <si>
    <t>Ápolási díj</t>
  </si>
  <si>
    <t>Személyi juttatás összesen</t>
  </si>
  <si>
    <t>Járulékok összesen</t>
  </si>
  <si>
    <t>Általános tartalék</t>
  </si>
  <si>
    <t>Céltartalék</t>
  </si>
  <si>
    <t>Zimány Községi Önkormányzat</t>
  </si>
  <si>
    <t>Polgármester költségtérítés</t>
  </si>
  <si>
    <t>Szépics Tiborné bér</t>
  </si>
  <si>
    <t>Tanulóbérlet</t>
  </si>
  <si>
    <t>fő</t>
  </si>
  <si>
    <t>841402 Közvilágítás</t>
  </si>
  <si>
    <t>841403 Város-,községgazdálkodási m.n.s. szolgáltatások</t>
  </si>
  <si>
    <t>ZIMÁNY KÖZSÉGI ÖNKORMÁNYZAT</t>
  </si>
  <si>
    <t>A</t>
  </si>
  <si>
    <t>B</t>
  </si>
  <si>
    <t>C</t>
  </si>
  <si>
    <t>D</t>
  </si>
  <si>
    <t>E</t>
  </si>
  <si>
    <t>sor-szám</t>
  </si>
  <si>
    <t>előirányzat</t>
  </si>
  <si>
    <t>1.1</t>
  </si>
  <si>
    <t>1.2</t>
  </si>
  <si>
    <t>4.</t>
  </si>
  <si>
    <t>1.3</t>
  </si>
  <si>
    <t>1.4</t>
  </si>
  <si>
    <t>8.</t>
  </si>
  <si>
    <t>9.</t>
  </si>
  <si>
    <t>2.1</t>
  </si>
  <si>
    <t>10.</t>
  </si>
  <si>
    <t>2.2</t>
  </si>
  <si>
    <t>11.</t>
  </si>
  <si>
    <t>2.3</t>
  </si>
  <si>
    <t>12.</t>
  </si>
  <si>
    <t>2.4</t>
  </si>
  <si>
    <t>13.</t>
  </si>
  <si>
    <t>2.5</t>
  </si>
  <si>
    <t>14.</t>
  </si>
  <si>
    <t>15.</t>
  </si>
  <si>
    <t>16.</t>
  </si>
  <si>
    <t>17.</t>
  </si>
  <si>
    <t>18.</t>
  </si>
  <si>
    <t>19.</t>
  </si>
  <si>
    <t>3.1</t>
  </si>
  <si>
    <t>20.</t>
  </si>
  <si>
    <t>21.</t>
  </si>
  <si>
    <t>3.2</t>
  </si>
  <si>
    <t>22.</t>
  </si>
  <si>
    <t>23.</t>
  </si>
  <si>
    <t>24.</t>
  </si>
  <si>
    <t>25.</t>
  </si>
  <si>
    <t>26.</t>
  </si>
  <si>
    <t>3,3,1</t>
  </si>
  <si>
    <t>27.</t>
  </si>
  <si>
    <t>3.3.2</t>
  </si>
  <si>
    <t>28.</t>
  </si>
  <si>
    <t>3.3.3</t>
  </si>
  <si>
    <t>29.</t>
  </si>
  <si>
    <t>30.</t>
  </si>
  <si>
    <t>31.</t>
  </si>
  <si>
    <t>32.</t>
  </si>
  <si>
    <t>3.4</t>
  </si>
  <si>
    <t>33.</t>
  </si>
  <si>
    <t>3.5</t>
  </si>
  <si>
    <t>34.</t>
  </si>
  <si>
    <t>3.5.1</t>
  </si>
  <si>
    <t>35.</t>
  </si>
  <si>
    <t>36.</t>
  </si>
  <si>
    <t>37.</t>
  </si>
  <si>
    <t>38.</t>
  </si>
  <si>
    <t>39.</t>
  </si>
  <si>
    <t>40.</t>
  </si>
  <si>
    <t>41.</t>
  </si>
  <si>
    <t>3.6</t>
  </si>
  <si>
    <t>42.</t>
  </si>
  <si>
    <t>3.7</t>
  </si>
  <si>
    <t>43.</t>
  </si>
  <si>
    <t>44.</t>
  </si>
  <si>
    <t>4.1</t>
  </si>
  <si>
    <t>45.</t>
  </si>
  <si>
    <t>4.2</t>
  </si>
  <si>
    <t>4.3</t>
  </si>
  <si>
    <t>4.4</t>
  </si>
  <si>
    <t>Működési bevételek összesen</t>
  </si>
  <si>
    <t>3.3</t>
  </si>
  <si>
    <t>5.1</t>
  </si>
  <si>
    <t>5.2</t>
  </si>
  <si>
    <t>5.3</t>
  </si>
  <si>
    <t>ZIMÁNYKÖZSÉGI ÖNKORMÁNYZAT</t>
  </si>
  <si>
    <t>1</t>
  </si>
  <si>
    <t>1.1.2</t>
  </si>
  <si>
    <t>1.1.3</t>
  </si>
  <si>
    <t>általános tartalék</t>
  </si>
  <si>
    <t>céltartalék</t>
  </si>
  <si>
    <t>Működési kiadások összesen</t>
  </si>
  <si>
    <t>2</t>
  </si>
  <si>
    <t xml:space="preserve">ZIMÁNY KÖZSÉGI ÖNKORMÁNYZAT </t>
  </si>
  <si>
    <t>Önkormányzati bevételek összesen:</t>
  </si>
  <si>
    <t>Kötelező feladat</t>
  </si>
  <si>
    <t>Lakossági szennyvízdíj támogatás</t>
  </si>
  <si>
    <t>felhalmozási hitel felvétele</t>
  </si>
  <si>
    <t>összeg(e Ft)</t>
  </si>
  <si>
    <t>Állami támogatások</t>
  </si>
  <si>
    <t>F</t>
  </si>
  <si>
    <t>2013. ÉVI KÖLTSÉGVETÉS</t>
  </si>
  <si>
    <t>termőföld bérbeadásból származó jövedelemadó</t>
  </si>
  <si>
    <t>általános feladatok támogatása</t>
  </si>
  <si>
    <t>szociális és gyermekjóléti feladatok támogatása</t>
  </si>
  <si>
    <t>kulturális feladatok támogatása</t>
  </si>
  <si>
    <t>2013. évi költségvetés</t>
  </si>
  <si>
    <t>Kötelező önkormányzati feladatok</t>
  </si>
  <si>
    <t>EHO</t>
  </si>
  <si>
    <t>Folyóirat beszerzés</t>
  </si>
  <si>
    <t>Egyéb kommunikációs szolgáltatás</t>
  </si>
  <si>
    <t>Csatornadíj</t>
  </si>
  <si>
    <t>Egyéb különféle dologi kiadások</t>
  </si>
  <si>
    <t>Díjak, egyéb befizetések</t>
  </si>
  <si>
    <t>Étkezési utalvány, magántelefondíj adója</t>
  </si>
  <si>
    <t xml:space="preserve">Hivatal működésére átadott </t>
  </si>
  <si>
    <t>Prémiuméves bér</t>
  </si>
  <si>
    <t>Vegyszer beszerzés</t>
  </si>
  <si>
    <t>Pénzügyi szolgáltatások</t>
  </si>
  <si>
    <t>Étkezési utalvány adója</t>
  </si>
  <si>
    <t xml:space="preserve">Óvoda működésére átadott </t>
  </si>
  <si>
    <t>852011-6 Ált.isk.tanulók nappali rendsz.nevelése, oktatása (támogatás)</t>
  </si>
  <si>
    <t>370000-1 Szennyvíz gyűjtése, tisztítása, elhelyezése (alaptevékenység)</t>
  </si>
  <si>
    <t>522001-1 Közutak, hidak, alagutak üzemeltetése, fenntartása (alaptevékenység)</t>
  </si>
  <si>
    <t>841126-1 Önkormányzatok igazgatási tevékenysége (alaptevékenység)</t>
  </si>
  <si>
    <t>841126-6 Önkormányzatok igazgatási tevékenysége (támogatás)</t>
  </si>
  <si>
    <t>841402-1 Közvilágítás (alaptevékenység)</t>
  </si>
  <si>
    <t>841403-1 Város- és községgazdálkodási m.n.s. szolgáltatások (alaptevékenység)</t>
  </si>
  <si>
    <t>851011-6 Óvodai nevelés,ellátás (támogatás)</t>
  </si>
  <si>
    <t>Oktatási hozzájárulás (2012.évi elmaradás)</t>
  </si>
  <si>
    <t>851011-1 Óvodai nevelés,ellátás (alaptevékenység)</t>
  </si>
  <si>
    <t>Vízdíj</t>
  </si>
  <si>
    <t>Tám.értékű műk.kiad.önk.-nak összesen:</t>
  </si>
  <si>
    <t>Aktív korúak ellátása</t>
  </si>
  <si>
    <t>882111-1 Rendszeres szociális segély (alaptevékenység)</t>
  </si>
  <si>
    <t>882116-1 Ápolási díj méltányossági alapon (alaptevékenység)</t>
  </si>
  <si>
    <t>882117-1 Rendszeres gyermekvédelmi pénzbeli ellátás (alaptevékenység)</t>
  </si>
  <si>
    <t>882122-1 Átmeneti segély (alaptevékenység)</t>
  </si>
  <si>
    <t>882119-1 Óvodáztatási támogatás (alaptevékenység)</t>
  </si>
  <si>
    <t>Óvodáztatási támogatás</t>
  </si>
  <si>
    <t>882123-1 Temetési segély (alaptevékenység)</t>
  </si>
  <si>
    <t>882129-1 Egyéb önkormányzati eseti pénzbeni ellátások (alaptevékenység)</t>
  </si>
  <si>
    <t>Tám.értékű műk.kiadás önk-nak összesen:</t>
  </si>
  <si>
    <t>889924-5 Családsegítés (támogatás)</t>
  </si>
  <si>
    <t>890442-1 Közfoglalkoztatás (alaptevékenység)</t>
  </si>
  <si>
    <t>Közfoglalkoztatottak bére</t>
  </si>
  <si>
    <t>Munka- és védőruházat</t>
  </si>
  <si>
    <t>Kisértékű tárgyi eszköz</t>
  </si>
  <si>
    <t>890509-5 Egyéb m.n.s. közösségi, társadalmi, tevékenységek tám. (támogatás)</t>
  </si>
  <si>
    <t>Kaposmenti Hulladékgazdálkodási Társ.tagdíj+kamattörlesztés</t>
  </si>
  <si>
    <t>Belsőellenőrzési tagdíj</t>
  </si>
  <si>
    <t>Tám.értékű műk.kiadás önk.:</t>
  </si>
  <si>
    <t>910502-1 Közművelődési intézm. és közösségi színterek tám. (alaptevékenység)</t>
  </si>
  <si>
    <t>Könyvtáros bér</t>
  </si>
  <si>
    <t>Szoc.hj.adó</t>
  </si>
  <si>
    <t>Víz- és csatornadíj</t>
  </si>
  <si>
    <t>Étkezési hj.adója</t>
  </si>
  <si>
    <t>Étkezési hj. EHO</t>
  </si>
  <si>
    <t>931102-1 Sportlétesítmények működtetése, fejlesztése (alaptevékenység)</t>
  </si>
  <si>
    <t>960302-1 Köztemető fenntartás és működtetés (alaptevékenység)</t>
  </si>
  <si>
    <t>Hajtó- és kenőanyag</t>
  </si>
  <si>
    <t>Tám.értékű műk.kiadás önk.-nak összesen:</t>
  </si>
  <si>
    <t>ebből</t>
  </si>
  <si>
    <t>Önként vállalt önkormányzati feladatok</t>
  </si>
  <si>
    <t>370000-5 Szennyvíz gyűjtése,kezelése</t>
  </si>
  <si>
    <t>Átadott pénze. háztartásoknak (2012.évi elmaradás)</t>
  </si>
  <si>
    <t>Munka-,Tűzvéd-,Adótan.Társ.tagdíj</t>
  </si>
  <si>
    <t>Toponári Diáksport Egyesület támogatás</t>
  </si>
  <si>
    <t xml:space="preserve">Sport támogatás </t>
  </si>
  <si>
    <t>Ifjósági- és Kulturális Egyesület támogatás</t>
  </si>
  <si>
    <t>Nyugdíjas klub támogtás</t>
  </si>
  <si>
    <t>Hajdina Egyesület támogatás</t>
  </si>
  <si>
    <t>Polgárőr Egyesület tagdíj</t>
  </si>
  <si>
    <t>TÖOSZ tagdíj</t>
  </si>
  <si>
    <t>Közkincs Egyesületi tagdíj</t>
  </si>
  <si>
    <t>Zselici Lámpások tagdíj</t>
  </si>
  <si>
    <t>Önként vállalt önkormányzati feladatok összesen:</t>
  </si>
  <si>
    <t>Önkormányzati hivatal működésének támogatása</t>
  </si>
  <si>
    <t>Település-üzemeltetéshez kapcsolódó feladatellátás támogatás</t>
  </si>
  <si>
    <t>A zöldterület-gazdálkodással kapcs. feladatok ellátásának támogatása</t>
  </si>
  <si>
    <t>Közvilágítás fenntartásának támogatás</t>
  </si>
  <si>
    <t>Köztemető fenntartással kapcsolatos feladatok támogatása</t>
  </si>
  <si>
    <t>Közutak fenntartásának támogatása</t>
  </si>
  <si>
    <t>Beszámítás összege (-)</t>
  </si>
  <si>
    <t>Egyéb kötelező önkormányzati feladatok</t>
  </si>
  <si>
    <t>2.a</t>
  </si>
  <si>
    <t>2.b</t>
  </si>
  <si>
    <t>2.c</t>
  </si>
  <si>
    <t>2.d</t>
  </si>
  <si>
    <t>Hozzájárulás a pénzbeli szociális ellátásokhoz</t>
  </si>
  <si>
    <t>Egyes jövedelempótló, támogatások kiegészítése</t>
  </si>
  <si>
    <t>Könyvtári, közművelődési és múzeumi feladatok támogatása</t>
  </si>
  <si>
    <t>2013.ÉVI KÖLTSÉGVETÉS</t>
  </si>
  <si>
    <t>ÖNKÉNT VÁLLALT ÉS KÖTELEZŐ FELADATOK ÖSSZ.</t>
  </si>
  <si>
    <t>KÖTELEZŐ FELADATOK MŰKÖDÉSI KIAD.ÖSSZ:</t>
  </si>
  <si>
    <t>Általános feladatok támogatása összesen(1+2+3)</t>
  </si>
  <si>
    <t>Települési önkormányzatok szociális és gyermekjóléti feladatainak támogatása összesen (5+6)</t>
  </si>
  <si>
    <t xml:space="preserve">A települési önkormányzatok közművelődési és múzeumi feladatainak támogatása összesen </t>
  </si>
  <si>
    <t>Állami támogatások(4+7+9+10)</t>
  </si>
  <si>
    <t>Állami támogatások összesen (11+12)</t>
  </si>
  <si>
    <t xml:space="preserve">(óvoda épület költségei) </t>
  </si>
  <si>
    <t xml:space="preserve">(lakossági szennyvízdíj támogatás) </t>
  </si>
  <si>
    <t>882113-1 Lakásfenntartási támogatás normatív (alaptevékenység)</t>
  </si>
  <si>
    <t>I/1. Államigazgatási feladatok</t>
  </si>
  <si>
    <t>I/1. Önkormányzati feladatok</t>
  </si>
  <si>
    <t>Működési költségvetési kiadások</t>
  </si>
  <si>
    <t>Felhalmozási költségvetési kiadások</t>
  </si>
  <si>
    <t>3</t>
  </si>
  <si>
    <t>3.8</t>
  </si>
  <si>
    <t>3.9</t>
  </si>
  <si>
    <t>4</t>
  </si>
  <si>
    <t>kiegészítő támogatás</t>
  </si>
  <si>
    <t>Működési költségvetési bevételek</t>
  </si>
  <si>
    <t>Helyi önkorm. működőképességének megőrz. kiegészítő támogatás (tervezett)</t>
  </si>
  <si>
    <t>522001 Közutak, hidak, alagutak üzemeltetése, fenntartása</t>
  </si>
  <si>
    <t>889928 Falugondnoki, tanyagondnoki szolgáltatás</t>
  </si>
  <si>
    <t>890442 Foglalkoztatást hely. tám-ra juttatásra jogosultak hosszabb időtartamú foglal.</t>
  </si>
  <si>
    <t>Önként vállalt feladat</t>
  </si>
  <si>
    <t>2013. ÉVI  KÖLTSÉGVETÉS</t>
  </si>
  <si>
    <t>Az önkormányzat költségvetési mérlege</t>
  </si>
  <si>
    <t>működési célú pénzeszköz átadás</t>
  </si>
  <si>
    <t>Működési költségvetési hiány</t>
  </si>
  <si>
    <t>2.3.1</t>
  </si>
  <si>
    <t>Felhalmozási költségvetési bevételek</t>
  </si>
  <si>
    <t>Felhalmozási költségvetési hiány</t>
  </si>
  <si>
    <t>5.2.1</t>
  </si>
  <si>
    <t>Kiadások összesen</t>
  </si>
  <si>
    <r>
      <t xml:space="preserve">A működési költségvetési hiány </t>
    </r>
    <r>
      <rPr>
        <b/>
        <i/>
        <sz val="10"/>
        <rFont val="Arial"/>
        <family val="2"/>
      </rPr>
      <t xml:space="preserve">belső finanszírozására </t>
    </r>
    <r>
      <rPr>
        <sz val="10"/>
        <rFont val="Arial"/>
        <family val="2"/>
      </rPr>
      <t xml:space="preserve">szolgáló </t>
    </r>
    <r>
      <rPr>
        <b/>
        <sz val="10"/>
        <rFont val="Arial"/>
        <family val="2"/>
      </rPr>
      <t>p</t>
    </r>
    <r>
      <rPr>
        <b/>
        <i/>
        <sz val="10"/>
        <rFont val="Arial"/>
        <family val="2"/>
      </rPr>
      <t>énzmaradvány</t>
    </r>
  </si>
  <si>
    <r>
      <t xml:space="preserve">A működési költségvetési hiány </t>
    </r>
    <r>
      <rPr>
        <b/>
        <i/>
        <sz val="10"/>
        <rFont val="Arial"/>
        <family val="2"/>
      </rPr>
      <t>belső finanszírozására</t>
    </r>
    <r>
      <rPr>
        <sz val="10"/>
        <rFont val="Arial"/>
        <family val="2"/>
      </rPr>
      <t xml:space="preserve"> szolgáló </t>
    </r>
    <r>
      <rPr>
        <b/>
        <i/>
        <sz val="10"/>
        <rFont val="Arial"/>
        <family val="2"/>
      </rPr>
      <t>kiegészítő támogatás</t>
    </r>
  </si>
  <si>
    <r>
      <t xml:space="preserve">A működési költségvetési hiány </t>
    </r>
    <r>
      <rPr>
        <b/>
        <i/>
        <sz val="10"/>
        <rFont val="Arial"/>
        <family val="2"/>
      </rPr>
      <t>külső finanszírozására</t>
    </r>
    <r>
      <rPr>
        <sz val="10"/>
        <rFont val="Arial"/>
        <family val="2"/>
      </rPr>
      <t xml:space="preserve"> szolgáló </t>
    </r>
    <r>
      <rPr>
        <b/>
        <i/>
        <sz val="10"/>
        <rFont val="Arial"/>
        <family val="2"/>
      </rPr>
      <t>finanszírozási célú műveletek</t>
    </r>
  </si>
  <si>
    <r>
      <t xml:space="preserve">A költségvetési hiány </t>
    </r>
    <r>
      <rPr>
        <b/>
        <i/>
        <sz val="10"/>
        <rFont val="Arial"/>
        <family val="2"/>
      </rPr>
      <t xml:space="preserve">belső finanszírozására </t>
    </r>
    <r>
      <rPr>
        <sz val="10"/>
        <rFont val="Arial"/>
        <family val="2"/>
      </rPr>
      <t xml:space="preserve">szolgáló felhalmozási </t>
    </r>
    <r>
      <rPr>
        <b/>
        <sz val="10"/>
        <rFont val="Arial"/>
        <family val="2"/>
      </rPr>
      <t>p</t>
    </r>
    <r>
      <rPr>
        <b/>
        <i/>
        <sz val="10"/>
        <rFont val="Arial"/>
        <family val="2"/>
      </rPr>
      <t>énzmaradvány</t>
    </r>
  </si>
  <si>
    <r>
      <t xml:space="preserve">A költségvetési hiány </t>
    </r>
    <r>
      <rPr>
        <b/>
        <i/>
        <sz val="10"/>
        <rFont val="Arial"/>
        <family val="2"/>
      </rPr>
      <t>külső finanszírozására</t>
    </r>
    <r>
      <rPr>
        <sz val="10"/>
        <rFont val="Arial"/>
        <family val="2"/>
      </rPr>
      <t xml:space="preserve"> szolgáló </t>
    </r>
    <r>
      <rPr>
        <b/>
        <i/>
        <sz val="10"/>
        <rFont val="Arial"/>
        <family val="2"/>
      </rPr>
      <t>finanszírozási célú műveletek</t>
    </r>
  </si>
  <si>
    <t>Működési költségvetési bevételek feladatok szerinti bontásban</t>
  </si>
  <si>
    <t>Önkormányzati</t>
  </si>
  <si>
    <t>Államigazgatási</t>
  </si>
  <si>
    <t>kötelező feladatok</t>
  </si>
  <si>
    <t>önként vállalt feladatok</t>
  </si>
  <si>
    <t>ÖSSZESEN</t>
  </si>
  <si>
    <t>az önkormányzat költségvetési kiadásai</t>
  </si>
  <si>
    <t>feladatok szerinti bontásban</t>
  </si>
  <si>
    <t>Felhalmozási költségvetési kiadások feladat szerinti bontásban</t>
  </si>
  <si>
    <t>az önkormányzat és költségvetési szervei felújítási előirányzatai célonként</t>
  </si>
  <si>
    <t>felújítási cél megnevezése</t>
  </si>
  <si>
    <t>eredeti ei.</t>
  </si>
  <si>
    <t>önkormányzati épület felújítás</t>
  </si>
  <si>
    <t>felújítás áfája</t>
  </si>
  <si>
    <t>ZIMÁNY KÖZSÉGI ÖNKOMÁNYZAT</t>
  </si>
  <si>
    <t>az önkormányzat engedélyezett létszáma</t>
  </si>
  <si>
    <t>közfoglalkoztatottak létszáma</t>
  </si>
  <si>
    <t xml:space="preserve">közfoglalkoztatottak </t>
  </si>
  <si>
    <t>Kisegítő</t>
  </si>
  <si>
    <t>Hivatalsegéd, könyvtáros</t>
  </si>
  <si>
    <t>előirányzat - felhasználási ütemterv</t>
  </si>
  <si>
    <t>előirányzat felhasználási - ütemterv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</si>
  <si>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</si>
  <si>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</si>
  <si>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</si>
  <si>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</si>
  <si>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</si>
  <si>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</si>
  <si>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</si>
  <si>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</si>
  <si>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</si>
  <si>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</si>
  <si>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</si>
  <si>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</si>
  <si>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</si>
  <si>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</si>
  <si>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</si>
  <si>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</si>
  <si>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</si>
  <si>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</si>
  <si>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</si>
  <si>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</si>
  <si>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</si>
  <si>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</si>
  <si>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</si>
  <si>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előző évi pénzmaradvány</t>
  </si>
  <si>
    <t>támogatás értékű bevétel</t>
  </si>
  <si>
    <t>működési bevételek összesen</t>
  </si>
  <si>
    <t>Felhalmozási célú egyéb bevétel</t>
  </si>
  <si>
    <t>Felhalmozási és tőke jellegű bevételek</t>
  </si>
  <si>
    <t>Értékpapír értékesítés</t>
  </si>
  <si>
    <t>kiadások</t>
  </si>
  <si>
    <t>működési kiadások összesen</t>
  </si>
  <si>
    <t>felhalmozási kiadások összesen</t>
  </si>
  <si>
    <t>kiadások összesen</t>
  </si>
  <si>
    <t>Támogatások</t>
  </si>
  <si>
    <t xml:space="preserve">1. </t>
  </si>
  <si>
    <t>Közvetett támogatások</t>
  </si>
  <si>
    <t xml:space="preserve">2. </t>
  </si>
  <si>
    <t>Lakosságnak juttatott pénzbeni támogatások</t>
  </si>
  <si>
    <t>Lakosságnak juttatott támogatások összesen</t>
  </si>
  <si>
    <t xml:space="preserve">3. </t>
  </si>
  <si>
    <t>Támogatások összesen</t>
  </si>
  <si>
    <t>Helyi adó kedvezmény (kommunális adó)</t>
  </si>
  <si>
    <t>1.5</t>
  </si>
  <si>
    <t>2013. költségvetés</t>
  </si>
  <si>
    <t>az önkormányzat adósságot keletkeztető ügyleteiből és kezességvállalásaiból fennálló kötelezettségei, valamint saját bevételei arányának bemutatása</t>
  </si>
  <si>
    <t>SAJÁT BEVÉTELEK</t>
  </si>
  <si>
    <t>helyi adóból származó bevétel</t>
  </si>
  <si>
    <t xml:space="preserve">önkormányzati vagyon és az önkormányzatot megillető vagyoni jog értékesítéséből és hasznosításából származó bevétel </t>
  </si>
  <si>
    <t>osztalék, koncessziós díj és hozambevétel</t>
  </si>
  <si>
    <t>tárgyi eszköz és immateriális jószág, részvény, részesedés, vállalat értékesítéséből, vagy privatizációjából származó bevétel</t>
  </si>
  <si>
    <t>bírság, pótlék- és díjbevétel</t>
  </si>
  <si>
    <t>kezességvállalással kapcsolatos megtérülés</t>
  </si>
  <si>
    <t>ÖSSZES SAJÁT BEVÉTEL</t>
  </si>
  <si>
    <t>SAJÁT BEVÉTEL 50 %-A</t>
  </si>
  <si>
    <t>ADÓSSÁGOT KELETKEZTETŐ ÜGYLET</t>
  </si>
  <si>
    <t>hitel, kölcsön felvétele, átvállalása a folyósítás napjától a végtörlesztés napjáig, és annak aktuális tőketartozása</t>
  </si>
  <si>
    <t>a számvitelről szóló törvény szerinti hitelviszonyt megtestetesítő értékpapír forgalomba hozatala a forgalomba hozatal napjától a beváltás napjáig</t>
  </si>
  <si>
    <t>váltó kibocsátása a kibocsátás napjától a beváltás napjáig</t>
  </si>
  <si>
    <t>pénzügyi lízing, lízingbevevői félként történő megkötése</t>
  </si>
  <si>
    <t>visszavásárlási kötelezettség kikötésével megkötött adás-vételi szerződés eladói félként történő megkötése</t>
  </si>
  <si>
    <t>szerződésben kapott, legalább 365 nap időtartamú, halasztott fizetés, részletfizetés és a még ki nem fizetett ellenérték</t>
  </si>
  <si>
    <t>külföldi hitelintézetek által, származékos műveletek különbözeteként az Államadósság Kezelő Központ Zrt-nél elhelyezett fedezeti betétek és azok összege</t>
  </si>
  <si>
    <t>ÖSSZES ADÓSSÁGOT KELETKEZTETŐ ÜGYLET</t>
  </si>
  <si>
    <t>I.mód.</t>
  </si>
  <si>
    <t>önk-ok műk.célú költségvetési támogatása</t>
  </si>
  <si>
    <t>1.1.1</t>
  </si>
  <si>
    <t>1.1.4</t>
  </si>
  <si>
    <t>központosított működési célú előirányzatok</t>
  </si>
  <si>
    <t>1.1.5</t>
  </si>
  <si>
    <t>Szerkezetátalakítási tartalék</t>
  </si>
  <si>
    <t>1.1.6</t>
  </si>
  <si>
    <t>egyéb műk.célú központi támogatás</t>
  </si>
  <si>
    <t>1.1.7</t>
  </si>
  <si>
    <t>műk.célú támogatás- értékű bevételek</t>
  </si>
  <si>
    <t>TB pénzügyi alapjaitól</t>
  </si>
  <si>
    <t>elkülönített állami pénzalapoktól</t>
  </si>
  <si>
    <t>helyi önkormányzatoktól és költségvetési szerveitől</t>
  </si>
  <si>
    <t>Közhatalmi bevételek</t>
  </si>
  <si>
    <t>önk.-nak átengedett közhatalmi bevételek</t>
  </si>
  <si>
    <t>3.2.1</t>
  </si>
  <si>
    <t>3.2.2</t>
  </si>
  <si>
    <t>helyi adók és adójellegű bevételek</t>
  </si>
  <si>
    <t>vállalkozók kommunális adója</t>
  </si>
  <si>
    <t>3.3.4</t>
  </si>
  <si>
    <t>3.3.5</t>
  </si>
  <si>
    <t>adópótlék, adóbírság</t>
  </si>
  <si>
    <t>bírságbevételek</t>
  </si>
  <si>
    <t>egyéb bírság</t>
  </si>
  <si>
    <t>Intézményi műk.bevételek</t>
  </si>
  <si>
    <t>egyéb saját műk.bevétel</t>
  </si>
  <si>
    <t>4.1.1</t>
  </si>
  <si>
    <t>4.1.2</t>
  </si>
  <si>
    <t>4.1.3</t>
  </si>
  <si>
    <t>4.1.4</t>
  </si>
  <si>
    <t>4.1.5</t>
  </si>
  <si>
    <t>továbbszámlázott szolgáltatás</t>
  </si>
  <si>
    <t>4.1.6</t>
  </si>
  <si>
    <t>Műk.célú hozam- és kamatbevételek</t>
  </si>
  <si>
    <t>4.2.1</t>
  </si>
  <si>
    <t>Kamatbevétel áht-n kívülről</t>
  </si>
  <si>
    <t>4.2.2</t>
  </si>
  <si>
    <t>Műk.célú realizált árfolyamnyereség</t>
  </si>
  <si>
    <t>működési célú pénzeszközátvétel áht-n kívülről</t>
  </si>
  <si>
    <t>egyéb vállalkozásoktól</t>
  </si>
  <si>
    <t>non-profit és egyéb civil szervezetektől</t>
  </si>
  <si>
    <t>6</t>
  </si>
  <si>
    <t>felhalmozási célú támogatásértékű bevételek</t>
  </si>
  <si>
    <t>központi költségvetési szervektől</t>
  </si>
  <si>
    <t>felhalmozási célú pénzeszközátvétel</t>
  </si>
  <si>
    <t>felhalmozási célú visszatérítendő támogatások, kölcsönök visszatérülése</t>
  </si>
  <si>
    <t>felhalmozási egyéb bevételek</t>
  </si>
  <si>
    <t>egyéb felhalmozási bevételek</t>
  </si>
  <si>
    <t>pénzügyi befektetések bevételei</t>
  </si>
  <si>
    <t>4.3.1</t>
  </si>
  <si>
    <t>osztalék- és hozambevétel</t>
  </si>
  <si>
    <t>5</t>
  </si>
  <si>
    <t>felhalmozási bevételek mindösszesen:</t>
  </si>
  <si>
    <t>Finanszírozási bevételek</t>
  </si>
  <si>
    <t>belföldi értékpapírok bevételei</t>
  </si>
  <si>
    <t>forg.célú belföldi értékpapírok értékesítése</t>
  </si>
  <si>
    <t>maradvány igénybevétele</t>
  </si>
  <si>
    <t>előző év pénzmaradványának működési célú igénybevétele</t>
  </si>
  <si>
    <t>előző év pénzmaradványának felhalmozási célú igénybevétele</t>
  </si>
  <si>
    <t>finanszírozási bevételek összesen</t>
  </si>
  <si>
    <t>Függő, átfutó, kiegyenlítő bevételek</t>
  </si>
  <si>
    <r>
      <t xml:space="preserve"> 1</t>
    </r>
    <r>
      <rPr>
        <sz val="10"/>
        <rFont val="Arial CE"/>
        <family val="0"/>
      </rPr>
      <t xml:space="preserve"> Módosította: 7/2013.(IX. 13.) önkormányzati rendelet 2. § (1) bekezdés a pontja. Hatályos: 2013. szeptember 14-től. </t>
    </r>
  </si>
  <si>
    <t>Eredeti ei.</t>
  </si>
  <si>
    <t>Módosított ei.</t>
  </si>
  <si>
    <t>Felhalmozási költségvetési bevételek feladatok szerinti bontásban</t>
  </si>
  <si>
    <t>forg.célú belföldi értékpapírok értékesítése (felhalmozási)</t>
  </si>
  <si>
    <t>Önkormányzati bevételek mindösszesen:</t>
  </si>
  <si>
    <t>mód.ei.</t>
  </si>
  <si>
    <t>működési célú támogatásértékű kiadás</t>
  </si>
  <si>
    <t>központi költségvetési szervnek</t>
  </si>
  <si>
    <t>elkülönített állami pénzalapoknak</t>
  </si>
  <si>
    <t>működési célú pénzeszközátadás áht-n kívülre</t>
  </si>
  <si>
    <t>dologi kiadások</t>
  </si>
  <si>
    <t>ellátottak pénzbeli juttatásai</t>
  </si>
  <si>
    <t>felhalmozási célú támogatásértékű kiadás</t>
  </si>
  <si>
    <t>Finanszírozási kiadások</t>
  </si>
  <si>
    <t>belföldi értékpapírok kiadásai</t>
  </si>
  <si>
    <t>Forgatási célú belföldi értékpapírok vásárlása</t>
  </si>
  <si>
    <t>Finanszírozási kiadások összesen</t>
  </si>
  <si>
    <t>Önkormányzati kiadások összesen</t>
  </si>
  <si>
    <r>
      <t xml:space="preserve"> 2</t>
    </r>
    <r>
      <rPr>
        <sz val="10"/>
        <rFont val="Arial CE"/>
        <family val="0"/>
      </rPr>
      <t xml:space="preserve"> Módosította: 7/2013.(IX. 13.) önkormányzati rendelet 2. § (1) bekezdés b) pontja. Hatályos: 2013. szeptember 14-től. </t>
    </r>
  </si>
  <si>
    <r>
      <t xml:space="preserve"> 3</t>
    </r>
    <r>
      <rPr>
        <sz val="10"/>
        <rFont val="Arial CE"/>
        <family val="0"/>
      </rPr>
      <t xml:space="preserve"> Módosította: 7/2013.(IX. 13.) önkormányzati rendelet 2. § (1) bekezdés c) pontja. Hatályos: 2013. szeptember 14-től. </t>
    </r>
  </si>
  <si>
    <t>Működési költségvetési kiadások feladat szerinti bontásban</t>
  </si>
  <si>
    <t>módosított ei.</t>
  </si>
  <si>
    <t>Finanszírozási kiadások feladat szerinti bontásban</t>
  </si>
  <si>
    <t>Forgatási célú belföldi értékpapírok vásárlása (műk.)</t>
  </si>
  <si>
    <t>Forgatási célú belföldi értékpapírok vásárlása (felhalm.)</t>
  </si>
  <si>
    <t>Ellátottak pénzbeli juttatásai összesen:</t>
  </si>
  <si>
    <t>882115-1 Ápolási díj alanyi jogon (alaptevékenység)</t>
  </si>
  <si>
    <t>Ápolási díj (2012.dec.)</t>
  </si>
  <si>
    <t>680001-1 Lakóingatlan bérbeadása, üzemeltetése (alaptevékenység)</t>
  </si>
  <si>
    <t xml:space="preserve">Áramdíj </t>
  </si>
  <si>
    <t>Áfa</t>
  </si>
  <si>
    <t>Kiadások összesen:</t>
  </si>
  <si>
    <t>Könyvbeszerzés</t>
  </si>
  <si>
    <t>Vízdíj, csatornadíj</t>
  </si>
  <si>
    <t>Karbantartás, kisjavítás(riasztóber.karbantartás, gázkazán javítás)</t>
  </si>
  <si>
    <t>Egyéb üzemeltetési, fenntartási szolg. (szemétszáll.,kéménytisztítás)</t>
  </si>
  <si>
    <t>Pénzügyi szolgáltatás (vagyonbiztosítás, bankköltség)</t>
  </si>
  <si>
    <t>Díjak, egyéb befizetések (gázdíj felszólítási ktg., helyszínrajz)</t>
  </si>
  <si>
    <t>Kedvezményes szoc.hj.adó befizetés</t>
  </si>
  <si>
    <t>Kamatkiadás (késedelmi kamat)</t>
  </si>
  <si>
    <t>841901-9 Önkormányzatok elszámolásai (technikai szakfeladat)</t>
  </si>
  <si>
    <t>Fogl.helyettesítő támogatás, rendszeres szoc.segély visszafizetés MÁK-nak</t>
  </si>
  <si>
    <t>Műk.célú tám.értékű kiad. központi ktgv.szervnek</t>
  </si>
  <si>
    <t>Internetdíj</t>
  </si>
  <si>
    <t>889923-6 Jelzőrendszeres házi segítségnyújtás (támogatás)</t>
  </si>
  <si>
    <t>Jelzőrendszeres házi segítségnyújtáshoz hj. (2011. évi hátralék 16 e Ft, 2012. évi 29 e Ft)</t>
  </si>
  <si>
    <t>Támogatásértékű műk.kiadás önk.-nak összesen:</t>
  </si>
  <si>
    <t xml:space="preserve">889928-1 Falugondnoki, tanyagondnoki szolgáltatás (alaptevékenység) </t>
  </si>
  <si>
    <t>Irodaszer, nyomtatvány beszerzés</t>
  </si>
  <si>
    <t>Hajtó-, és kenőanyag beszerzés</t>
  </si>
  <si>
    <t>Egyéb anyagbeszerzés</t>
  </si>
  <si>
    <t>Szállítási szolgáltatás</t>
  </si>
  <si>
    <t>Egyéb különféle dologi kiadás</t>
  </si>
  <si>
    <t>890442-6 Közfoglalkoztatás (támogatás)</t>
  </si>
  <si>
    <t>támogatás visszafizetés</t>
  </si>
  <si>
    <t>Tám.értékű műk.kiadás elk.állami pénzalapnak:</t>
  </si>
  <si>
    <t>890509-6 Egyéb m.n.s. közösségi, társadalmi, tevékenységek tám. (támogatás)</t>
  </si>
  <si>
    <t>Polgári védelmi hj.</t>
  </si>
  <si>
    <t>Egyéb készletbeszerzés (takarítóeszközök)</t>
  </si>
  <si>
    <t>Egyéb készletbeszerzés (szerelvények csap javításhoz)</t>
  </si>
  <si>
    <t>Egyéb üzemeltetési, fenntartási szolgáltatás (szemétszállítás konténer)</t>
  </si>
  <si>
    <t>Ellátottak pénzbeli juttatásai összesen</t>
  </si>
  <si>
    <t>Tám.értékű műk.kiadás kp.-i ktgv.szerv-nek összesen:</t>
  </si>
  <si>
    <t>Tám.értékű műk.kiadás elk.állami pénza. összesen:</t>
  </si>
  <si>
    <t>882202-1 Közgyógyellátás (alaptevékenység)</t>
  </si>
  <si>
    <t>Közgyógyellátás</t>
  </si>
  <si>
    <t>OMSZ Alapítvány támogatás</t>
  </si>
  <si>
    <t>Szívbeteg Csecsemőkért Alapítvány támogatás</t>
  </si>
  <si>
    <t>Jégesőelhárítás</t>
  </si>
  <si>
    <t>Tám.értékű működési kiadások nonprofit szerv-nek:</t>
  </si>
  <si>
    <t>900400-1 Kulturális műsorok, rendezvények szervezése (alaptevékenység)</t>
  </si>
  <si>
    <t>Egyéb dologi kiadások</t>
  </si>
  <si>
    <r>
      <t xml:space="preserve"> 4</t>
    </r>
    <r>
      <rPr>
        <sz val="10"/>
        <rFont val="Arial CE"/>
        <family val="0"/>
      </rPr>
      <t xml:space="preserve"> Módosította: 7/2013.(IX. 13.) önkormányzati rendelet 2. § (1) bekezdés d) pontja. Hatályos: 2013. szeptember 14-től. </t>
    </r>
  </si>
  <si>
    <r>
      <t>5</t>
    </r>
    <r>
      <rPr>
        <sz val="10"/>
        <rFont val="Arial CE"/>
        <family val="0"/>
      </rPr>
      <t xml:space="preserve"> Módosította: 7/2013.(IX. 13.) önkormányzati rendelet 2. § (1) bekezdés e) pontja. Hatályos: 2013. szeptember 14-től. </t>
    </r>
  </si>
  <si>
    <t>az önkormányzat beruházási előirányzatai célonként</t>
  </si>
  <si>
    <t>beruházási cél megnevezése</t>
  </si>
  <si>
    <t>busz vásárlás</t>
  </si>
  <si>
    <r>
      <t>6</t>
    </r>
    <r>
      <rPr>
        <sz val="10"/>
        <rFont val="Arial CE"/>
        <family val="0"/>
      </rPr>
      <t xml:space="preserve"> Beiktatta: 7/2013.(IX. 13.) önkormányzati rendelet 2. § (2) bekezdése. Hatályos: 2013. szeptember 14-től. 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</si>
</sst>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"/>
    <numFmt numFmtId="165" formatCode="#,##0\ \ \ "/>
    <numFmt numFmtId="166" formatCode="&quot;H-&quot;000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3"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i/>
      <sz val="10"/>
      <name val="Arial"/>
      <family val="2"/>
    </font>
    <font>
      <vertAlign val="superscript"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7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61" applyFont="1">
      <alignment/>
      <protection/>
    </xf>
    <xf numFmtId="0" fontId="3" fillId="0" borderId="0" xfId="6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/>
    </xf>
    <xf numFmtId="0" fontId="1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0" fontId="1" fillId="0" borderId="0" xfId="60" applyFont="1" applyBorder="1" applyAlignment="1">
      <alignment horizontal="left"/>
      <protection/>
    </xf>
    <xf numFmtId="0" fontId="3" fillId="0" borderId="0" xfId="60" applyFont="1" applyBorder="1" applyAlignment="1">
      <alignment horizontal="left"/>
      <protection/>
    </xf>
    <xf numFmtId="0" fontId="0" fillId="0" borderId="0" xfId="60" applyBorder="1">
      <alignment/>
      <protection/>
    </xf>
    <xf numFmtId="0" fontId="4" fillId="0" borderId="0" xfId="60" applyFont="1" applyBorder="1">
      <alignment/>
      <protection/>
    </xf>
    <xf numFmtId="0" fontId="0" fillId="0" borderId="0" xfId="0" applyBorder="1" applyAlignment="1">
      <alignment/>
    </xf>
    <xf numFmtId="0" fontId="0" fillId="0" borderId="0" xfId="60" applyFont="1" applyBorder="1">
      <alignment/>
      <protection/>
    </xf>
    <xf numFmtId="0" fontId="5" fillId="0" borderId="0" xfId="60" applyFont="1" applyBorder="1">
      <alignment/>
      <protection/>
    </xf>
    <xf numFmtId="0" fontId="4" fillId="0" borderId="0" xfId="60" applyFont="1" applyFill="1" applyBorder="1">
      <alignment/>
      <protection/>
    </xf>
    <xf numFmtId="3" fontId="1" fillId="0" borderId="0" xfId="0" applyNumberFormat="1" applyFont="1" applyBorder="1" applyAlignment="1">
      <alignment/>
    </xf>
    <xf numFmtId="0" fontId="12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12" fillId="0" borderId="0" xfId="60" applyFont="1" applyBorder="1" applyAlignment="1">
      <alignment horizontal="left"/>
      <protection/>
    </xf>
    <xf numFmtId="0" fontId="13" fillId="0" borderId="0" xfId="60" applyFont="1" applyBorder="1" applyAlignment="1">
      <alignment horizontal="left"/>
      <protection/>
    </xf>
    <xf numFmtId="0" fontId="5" fillId="0" borderId="0" xfId="60" applyFont="1" applyBorder="1" applyAlignment="1">
      <alignment horizontal="left"/>
      <protection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3" fillId="0" borderId="10" xfId="0" applyFont="1" applyBorder="1" applyAlignment="1">
      <alignment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3" fontId="0" fillId="0" borderId="0" xfId="60" applyNumberFormat="1" applyBorder="1">
      <alignment/>
      <protection/>
    </xf>
    <xf numFmtId="3" fontId="3" fillId="0" borderId="0" xfId="60" applyNumberFormat="1" applyFont="1" applyBorder="1">
      <alignment/>
      <protection/>
    </xf>
    <xf numFmtId="3" fontId="4" fillId="0" borderId="0" xfId="60" applyNumberFormat="1" applyFont="1" applyBorder="1">
      <alignment/>
      <protection/>
    </xf>
    <xf numFmtId="3" fontId="1" fillId="0" borderId="0" xfId="60" applyNumberFormat="1" applyFont="1" applyBorder="1">
      <alignment/>
      <protection/>
    </xf>
    <xf numFmtId="3" fontId="6" fillId="0" borderId="0" xfId="60" applyNumberFormat="1" applyFont="1" applyBorder="1">
      <alignment/>
      <protection/>
    </xf>
    <xf numFmtId="3" fontId="5" fillId="0" borderId="0" xfId="60" applyNumberFormat="1" applyFont="1" applyBorder="1">
      <alignment/>
      <protection/>
    </xf>
    <xf numFmtId="3" fontId="0" fillId="0" borderId="0" xfId="60" applyNumberFormat="1" applyFont="1" applyBorder="1">
      <alignment/>
      <protection/>
    </xf>
    <xf numFmtId="0" fontId="12" fillId="0" borderId="0" xfId="0" applyFont="1" applyBorder="1" applyAlignment="1">
      <alignment/>
    </xf>
    <xf numFmtId="0" fontId="0" fillId="0" borderId="0" xfId="60" applyFont="1" applyBorder="1">
      <alignment/>
      <protection/>
    </xf>
    <xf numFmtId="0" fontId="0" fillId="0" borderId="0" xfId="60" applyFont="1" applyFill="1" applyBorder="1">
      <alignment/>
      <protection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21" xfId="0" applyNumberFormat="1" applyBorder="1" applyAlignment="1">
      <alignment/>
    </xf>
    <xf numFmtId="0" fontId="4" fillId="0" borderId="14" xfId="0" applyFont="1" applyBorder="1" applyAlignment="1">
      <alignment horizontal="right"/>
    </xf>
    <xf numFmtId="0" fontId="1" fillId="0" borderId="19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wrapText="1"/>
    </xf>
    <xf numFmtId="3" fontId="4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59">
      <alignment/>
      <protection/>
    </xf>
    <xf numFmtId="0" fontId="1" fillId="0" borderId="0" xfId="59" applyFont="1">
      <alignment/>
      <protection/>
    </xf>
    <xf numFmtId="0" fontId="0" fillId="0" borderId="17" xfId="59" applyBorder="1">
      <alignment/>
      <protection/>
    </xf>
    <xf numFmtId="0" fontId="8" fillId="0" borderId="18" xfId="59" applyFont="1" applyBorder="1" applyAlignment="1">
      <alignment horizontal="center"/>
      <protection/>
    </xf>
    <xf numFmtId="0" fontId="15" fillId="0" borderId="18" xfId="59" applyFont="1" applyBorder="1" applyAlignment="1">
      <alignment horizontal="center"/>
      <protection/>
    </xf>
    <xf numFmtId="0" fontId="15" fillId="0" borderId="20" xfId="59" applyFont="1" applyBorder="1" applyAlignment="1">
      <alignment horizontal="center"/>
      <protection/>
    </xf>
    <xf numFmtId="0" fontId="0" fillId="0" borderId="11" xfId="59" applyBorder="1">
      <alignment/>
      <protection/>
    </xf>
    <xf numFmtId="0" fontId="1" fillId="0" borderId="10" xfId="59" applyFont="1" applyBorder="1" applyAlignment="1">
      <alignment horizontal="center"/>
      <protection/>
    </xf>
    <xf numFmtId="0" fontId="1" fillId="0" borderId="10" xfId="59" applyFont="1" applyBorder="1">
      <alignment/>
      <protection/>
    </xf>
    <xf numFmtId="0" fontId="1" fillId="0" borderId="12" xfId="59" applyFont="1" applyBorder="1" applyAlignment="1">
      <alignment horizontal="center"/>
      <protection/>
    </xf>
    <xf numFmtId="0" fontId="4" fillId="0" borderId="11" xfId="59" applyFont="1" applyBorder="1" applyAlignment="1">
      <alignment horizontal="right"/>
      <protection/>
    </xf>
    <xf numFmtId="0" fontId="0" fillId="0" borderId="10" xfId="59" applyBorder="1" applyAlignment="1">
      <alignment/>
      <protection/>
    </xf>
    <xf numFmtId="0" fontId="0" fillId="0" borderId="12" xfId="59" applyBorder="1">
      <alignment/>
      <protection/>
    </xf>
    <xf numFmtId="0" fontId="4" fillId="0" borderId="0" xfId="59" applyFont="1" applyAlignment="1">
      <alignment horizontal="center"/>
      <protection/>
    </xf>
    <xf numFmtId="0" fontId="8" fillId="0" borderId="18" xfId="61" applyFont="1" applyBorder="1" applyAlignment="1">
      <alignment horizontal="center"/>
      <protection/>
    </xf>
    <xf numFmtId="0" fontId="8" fillId="0" borderId="20" xfId="61" applyFont="1" applyBorder="1" applyAlignment="1">
      <alignment horizontal="center"/>
      <protection/>
    </xf>
    <xf numFmtId="0" fontId="0" fillId="0" borderId="10" xfId="59" applyBorder="1" applyAlignment="1">
      <alignment horizontal="center" wrapText="1"/>
      <protection/>
    </xf>
    <xf numFmtId="0" fontId="1" fillId="0" borderId="10" xfId="61" applyFont="1" applyBorder="1">
      <alignment/>
      <protection/>
    </xf>
    <xf numFmtId="0" fontId="3" fillId="0" borderId="10" xfId="61" applyBorder="1">
      <alignment/>
      <protection/>
    </xf>
    <xf numFmtId="0" fontId="3" fillId="0" borderId="12" xfId="61" applyBorder="1">
      <alignment/>
      <protection/>
    </xf>
    <xf numFmtId="49" fontId="4" fillId="0" borderId="10" xfId="59" applyNumberFormat="1" applyFont="1" applyBorder="1" applyAlignment="1">
      <alignment horizontal="right"/>
      <protection/>
    </xf>
    <xf numFmtId="0" fontId="1" fillId="0" borderId="10" xfId="61" applyFont="1" applyBorder="1">
      <alignment/>
      <protection/>
    </xf>
    <xf numFmtId="3" fontId="1" fillId="0" borderId="10" xfId="61" applyNumberFormat="1" applyFont="1" applyBorder="1" applyAlignment="1">
      <alignment horizontal="right"/>
      <protection/>
    </xf>
    <xf numFmtId="3" fontId="1" fillId="0" borderId="12" xfId="61" applyNumberFormat="1" applyFont="1" applyBorder="1">
      <alignment/>
      <protection/>
    </xf>
    <xf numFmtId="3" fontId="3" fillId="0" borderId="10" xfId="61" applyNumberFormat="1" applyBorder="1" applyAlignment="1">
      <alignment horizontal="right"/>
      <protection/>
    </xf>
    <xf numFmtId="3" fontId="3" fillId="0" borderId="12" xfId="61" applyNumberFormat="1" applyBorder="1" applyAlignment="1">
      <alignment horizontal="right"/>
      <protection/>
    </xf>
    <xf numFmtId="3" fontId="0" fillId="0" borderId="10" xfId="61" applyNumberFormat="1" applyFont="1" applyBorder="1" applyAlignment="1">
      <alignment horizontal="right"/>
      <protection/>
    </xf>
    <xf numFmtId="0" fontId="3" fillId="0" borderId="10" xfId="61" applyFont="1" applyBorder="1">
      <alignment/>
      <protection/>
    </xf>
    <xf numFmtId="3" fontId="1" fillId="0" borderId="10" xfId="61" applyNumberFormat="1" applyFont="1" applyBorder="1" applyAlignment="1">
      <alignment horizontal="right"/>
      <protection/>
    </xf>
    <xf numFmtId="3" fontId="1" fillId="0" borderId="12" xfId="61" applyNumberFormat="1" applyFont="1" applyBorder="1" applyAlignment="1">
      <alignment horizontal="right"/>
      <protection/>
    </xf>
    <xf numFmtId="3" fontId="1" fillId="0" borderId="10" xfId="61" applyNumberFormat="1" applyFont="1" applyBorder="1">
      <alignment/>
      <protection/>
    </xf>
    <xf numFmtId="3" fontId="3" fillId="0" borderId="10" xfId="61" applyNumberFormat="1" applyBorder="1">
      <alignment/>
      <protection/>
    </xf>
    <xf numFmtId="0" fontId="3" fillId="0" borderId="10" xfId="61" applyFont="1" applyBorder="1" applyAlignment="1">
      <alignment wrapText="1"/>
      <protection/>
    </xf>
    <xf numFmtId="0" fontId="3" fillId="0" borderId="10" xfId="61" applyFont="1" applyBorder="1">
      <alignment/>
      <protection/>
    </xf>
    <xf numFmtId="3" fontId="3" fillId="0" borderId="10" xfId="61" applyNumberFormat="1" applyFont="1" applyBorder="1">
      <alignment/>
      <protection/>
    </xf>
    <xf numFmtId="3" fontId="3" fillId="0" borderId="10" xfId="61" applyNumberFormat="1" applyFont="1" applyBorder="1" applyAlignment="1">
      <alignment horizontal="right"/>
      <protection/>
    </xf>
    <xf numFmtId="3" fontId="1" fillId="0" borderId="10" xfId="61" applyNumberFormat="1" applyFont="1" applyBorder="1">
      <alignment/>
      <protection/>
    </xf>
    <xf numFmtId="3" fontId="3" fillId="0" borderId="12" xfId="61" applyNumberFormat="1" applyFont="1" applyBorder="1" applyAlignment="1">
      <alignment horizontal="right"/>
      <protection/>
    </xf>
    <xf numFmtId="3" fontId="4" fillId="0" borderId="10" xfId="59" applyNumberFormat="1" applyFont="1" applyBorder="1">
      <alignment/>
      <protection/>
    </xf>
    <xf numFmtId="0" fontId="0" fillId="0" borderId="10" xfId="59" applyFont="1" applyBorder="1">
      <alignment/>
      <protection/>
    </xf>
    <xf numFmtId="0" fontId="0" fillId="0" borderId="10" xfId="59" applyBorder="1">
      <alignment/>
      <protection/>
    </xf>
    <xf numFmtId="0" fontId="3" fillId="0" borderId="10" xfId="59" applyFont="1" applyBorder="1">
      <alignment/>
      <protection/>
    </xf>
    <xf numFmtId="0" fontId="4" fillId="0" borderId="26" xfId="59" applyFont="1" applyBorder="1" applyAlignment="1">
      <alignment horizontal="right"/>
      <protection/>
    </xf>
    <xf numFmtId="49" fontId="4" fillId="0" borderId="27" xfId="59" applyNumberFormat="1" applyFont="1" applyBorder="1" applyAlignment="1">
      <alignment horizontal="right"/>
      <protection/>
    </xf>
    <xf numFmtId="0" fontId="1" fillId="0" borderId="27" xfId="59" applyFont="1" applyBorder="1">
      <alignment/>
      <protection/>
    </xf>
    <xf numFmtId="3" fontId="1" fillId="0" borderId="27" xfId="59" applyNumberFormat="1" applyFont="1" applyBorder="1">
      <alignment/>
      <protection/>
    </xf>
    <xf numFmtId="0" fontId="3" fillId="0" borderId="27" xfId="61" applyBorder="1">
      <alignment/>
      <protection/>
    </xf>
    <xf numFmtId="0" fontId="3" fillId="0" borderId="28" xfId="61" applyBorder="1">
      <alignment/>
      <protection/>
    </xf>
    <xf numFmtId="3" fontId="1" fillId="0" borderId="10" xfId="59" applyNumberFormat="1" applyFont="1" applyBorder="1">
      <alignment/>
      <protection/>
    </xf>
    <xf numFmtId="0" fontId="4" fillId="0" borderId="29" xfId="59" applyFont="1" applyFill="1" applyBorder="1" applyAlignment="1">
      <alignment horizontal="right"/>
      <protection/>
    </xf>
    <xf numFmtId="49" fontId="4" fillId="0" borderId="30" xfId="59" applyNumberFormat="1" applyFont="1" applyFill="1" applyBorder="1" applyAlignment="1">
      <alignment horizontal="right"/>
      <protection/>
    </xf>
    <xf numFmtId="0" fontId="1" fillId="0" borderId="30" xfId="61" applyFont="1" applyBorder="1">
      <alignment/>
      <protection/>
    </xf>
    <xf numFmtId="3" fontId="1" fillId="0" borderId="30" xfId="61" applyNumberFormat="1" applyFont="1" applyBorder="1">
      <alignment/>
      <protection/>
    </xf>
    <xf numFmtId="3" fontId="1" fillId="0" borderId="13" xfId="61" applyNumberFormat="1" applyFont="1" applyBorder="1">
      <alignment/>
      <protection/>
    </xf>
    <xf numFmtId="0" fontId="14" fillId="0" borderId="0" xfId="59" applyFont="1" applyAlignment="1">
      <alignment horizontal="center"/>
      <protection/>
    </xf>
    <xf numFmtId="0" fontId="0" fillId="0" borderId="0" xfId="59" applyAlignment="1">
      <alignment horizontal="left"/>
      <protection/>
    </xf>
    <xf numFmtId="0" fontId="17" fillId="0" borderId="0" xfId="59" applyFont="1">
      <alignment/>
      <protection/>
    </xf>
    <xf numFmtId="0" fontId="0" fillId="0" borderId="12" xfId="59" applyBorder="1" applyAlignment="1">
      <alignment wrapText="1"/>
      <protection/>
    </xf>
    <xf numFmtId="0" fontId="1" fillId="0" borderId="10" xfId="59" applyFont="1" applyBorder="1" applyAlignment="1">
      <alignment wrapText="1"/>
      <protection/>
    </xf>
    <xf numFmtId="0" fontId="0" fillId="0" borderId="10" xfId="59" applyBorder="1" applyAlignment="1">
      <alignment wrapText="1"/>
      <protection/>
    </xf>
    <xf numFmtId="0" fontId="4" fillId="0" borderId="14" xfId="59" applyFont="1" applyBorder="1" applyAlignment="1">
      <alignment horizontal="right"/>
      <protection/>
    </xf>
    <xf numFmtId="49" fontId="4" fillId="0" borderId="15" xfId="59" applyNumberFormat="1" applyFont="1" applyBorder="1" applyAlignment="1">
      <alignment horizontal="right"/>
      <protection/>
    </xf>
    <xf numFmtId="0" fontId="1" fillId="0" borderId="15" xfId="59" applyFont="1" applyBorder="1" applyAlignment="1">
      <alignment wrapText="1"/>
      <protection/>
    </xf>
    <xf numFmtId="0" fontId="0" fillId="0" borderId="15" xfId="59" applyBorder="1" applyAlignment="1">
      <alignment wrapText="1"/>
      <protection/>
    </xf>
    <xf numFmtId="0" fontId="4" fillId="0" borderId="0" xfId="59" applyFont="1" applyBorder="1" applyAlignment="1">
      <alignment horizontal="right"/>
      <protection/>
    </xf>
    <xf numFmtId="49" fontId="4" fillId="0" borderId="0" xfId="59" applyNumberFormat="1" applyFont="1" applyBorder="1" applyAlignment="1">
      <alignment horizontal="right"/>
      <protection/>
    </xf>
    <xf numFmtId="0" fontId="1" fillId="0" borderId="0" xfId="59" applyFont="1" applyBorder="1" applyAlignment="1">
      <alignment wrapText="1"/>
      <protection/>
    </xf>
    <xf numFmtId="0" fontId="0" fillId="0" borderId="0" xfId="59" applyBorder="1">
      <alignment/>
      <protection/>
    </xf>
    <xf numFmtId="3" fontId="0" fillId="0" borderId="0" xfId="59" applyNumberFormat="1">
      <alignment/>
      <protection/>
    </xf>
    <xf numFmtId="0" fontId="17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/>
      <protection/>
    </xf>
    <xf numFmtId="0" fontId="14" fillId="0" borderId="0" xfId="59" applyFont="1" applyAlignment="1">
      <alignment horizontal="center" vertical="center"/>
      <protection/>
    </xf>
    <xf numFmtId="0" fontId="0" fillId="0" borderId="0" xfId="59" applyAlignment="1">
      <alignment/>
      <protection/>
    </xf>
    <xf numFmtId="0" fontId="17" fillId="0" borderId="0" xfId="59" applyFont="1" applyAlignment="1">
      <alignment horizontal="center" vertical="center"/>
      <protection/>
    </xf>
    <xf numFmtId="0" fontId="17" fillId="0" borderId="0" xfId="59" applyFont="1" applyAlignment="1">
      <alignment horizontal="left"/>
      <protection/>
    </xf>
    <xf numFmtId="0" fontId="0" fillId="0" borderId="10" xfId="59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wrapText="1"/>
      <protection/>
    </xf>
    <xf numFmtId="0" fontId="0" fillId="0" borderId="10" xfId="59" applyFont="1" applyBorder="1" applyAlignment="1">
      <alignment horizontal="left" wrapText="1"/>
      <protection/>
    </xf>
    <xf numFmtId="3" fontId="19" fillId="0" borderId="10" xfId="59" applyNumberFormat="1" applyFont="1" applyBorder="1" applyAlignment="1">
      <alignment horizontal="right"/>
      <protection/>
    </xf>
    <xf numFmtId="3" fontId="37" fillId="0" borderId="0" xfId="59" applyNumberFormat="1" applyFont="1" applyBorder="1" applyAlignment="1">
      <alignment horizontal="right"/>
      <protection/>
    </xf>
    <xf numFmtId="49" fontId="0" fillId="0" borderId="10" xfId="59" applyNumberFormat="1" applyBorder="1" applyAlignment="1">
      <alignment horizontal="center" vertical="center" wrapText="1"/>
      <protection/>
    </xf>
    <xf numFmtId="0" fontId="1" fillId="0" borderId="10" xfId="59" applyFont="1" applyBorder="1" applyAlignment="1">
      <alignment/>
      <protection/>
    </xf>
    <xf numFmtId="3" fontId="19" fillId="0" borderId="0" xfId="59" applyNumberFormat="1" applyFont="1" applyBorder="1" applyAlignment="1">
      <alignment horizontal="right"/>
      <protection/>
    </xf>
    <xf numFmtId="0" fontId="4" fillId="0" borderId="17" xfId="59" applyFont="1" applyBorder="1" applyAlignment="1">
      <alignment horizontal="center"/>
      <protection/>
    </xf>
    <xf numFmtId="0" fontId="4" fillId="0" borderId="18" xfId="59" applyFont="1" applyBorder="1" applyAlignment="1">
      <alignment horizontal="center"/>
      <protection/>
    </xf>
    <xf numFmtId="0" fontId="4" fillId="0" borderId="20" xfId="59" applyFont="1" applyBorder="1" applyAlignment="1">
      <alignment horizontal="center"/>
      <protection/>
    </xf>
    <xf numFmtId="0" fontId="0" fillId="0" borderId="11" xfId="59" applyBorder="1" applyAlignment="1">
      <alignment horizontal="center" wrapText="1"/>
      <protection/>
    </xf>
    <xf numFmtId="0" fontId="4" fillId="0" borderId="31" xfId="59" applyFont="1" applyBorder="1" applyAlignment="1">
      <alignment horizontal="center"/>
      <protection/>
    </xf>
    <xf numFmtId="0" fontId="4" fillId="0" borderId="32" xfId="59" applyFont="1" applyBorder="1" applyAlignment="1">
      <alignment horizontal="center"/>
      <protection/>
    </xf>
    <xf numFmtId="0" fontId="0" fillId="0" borderId="0" xfId="59" applyBorder="1" applyAlignment="1">
      <alignment horizontal="right"/>
      <protection/>
    </xf>
    <xf numFmtId="0" fontId="1" fillId="0" borderId="11" xfId="59" applyFont="1" applyBorder="1" applyAlignment="1">
      <alignment horizontal="right"/>
      <protection/>
    </xf>
    <xf numFmtId="0" fontId="0" fillId="0" borderId="31" xfId="59" applyBorder="1">
      <alignment/>
      <protection/>
    </xf>
    <xf numFmtId="164" fontId="0" fillId="0" borderId="12" xfId="59" applyNumberFormat="1" applyBorder="1" applyAlignment="1">
      <alignment horizontal="right"/>
      <protection/>
    </xf>
    <xf numFmtId="0" fontId="0" fillId="0" borderId="33" xfId="59" applyBorder="1">
      <alignment/>
      <protection/>
    </xf>
    <xf numFmtId="164" fontId="0" fillId="0" borderId="28" xfId="59" applyNumberFormat="1" applyBorder="1" applyAlignment="1">
      <alignment horizontal="right"/>
      <protection/>
    </xf>
    <xf numFmtId="0" fontId="1" fillId="0" borderId="29" xfId="59" applyFont="1" applyBorder="1" applyAlignment="1">
      <alignment horizontal="right"/>
      <protection/>
    </xf>
    <xf numFmtId="0" fontId="1" fillId="0" borderId="34" xfId="59" applyFont="1" applyBorder="1">
      <alignment/>
      <protection/>
    </xf>
    <xf numFmtId="164" fontId="1" fillId="0" borderId="13" xfId="59" applyNumberFormat="1" applyFont="1" applyBorder="1" applyAlignment="1">
      <alignment horizontal="right"/>
      <protection/>
    </xf>
    <xf numFmtId="3" fontId="1" fillId="0" borderId="0" xfId="59" applyNumberFormat="1" applyFont="1">
      <alignment/>
      <protection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6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164" fontId="1" fillId="0" borderId="30" xfId="0" applyNumberFormat="1" applyFont="1" applyBorder="1" applyAlignment="1">
      <alignment/>
    </xf>
    <xf numFmtId="164" fontId="1" fillId="0" borderId="30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49" fontId="4" fillId="0" borderId="29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3" fontId="4" fillId="0" borderId="13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1" fillId="22" borderId="37" xfId="0" applyFont="1" applyFill="1" applyBorder="1" applyAlignment="1">
      <alignment horizontal="center"/>
    </xf>
    <xf numFmtId="0" fontId="1" fillId="22" borderId="35" xfId="0" applyFont="1" applyFill="1" applyBorder="1" applyAlignment="1">
      <alignment horizontal="center"/>
    </xf>
    <xf numFmtId="0" fontId="0" fillId="22" borderId="35" xfId="0" applyFill="1" applyBorder="1" applyAlignment="1">
      <alignment/>
    </xf>
    <xf numFmtId="0" fontId="0" fillId="22" borderId="36" xfId="0" applyFill="1" applyBorder="1" applyAlignment="1">
      <alignment/>
    </xf>
    <xf numFmtId="0" fontId="0" fillId="0" borderId="29" xfId="0" applyBorder="1" applyAlignment="1">
      <alignment/>
    </xf>
    <xf numFmtId="0" fontId="0" fillId="22" borderId="37" xfId="0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3" fillId="0" borderId="41" xfId="62" applyBorder="1" applyAlignment="1">
      <alignment horizontal="center" vertical="center"/>
      <protection/>
    </xf>
    <xf numFmtId="0" fontId="3" fillId="0" borderId="42" xfId="62" applyBorder="1" applyAlignment="1">
      <alignment horizontal="center" vertical="center"/>
      <protection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0" xfId="59" applyFont="1" applyAlignment="1">
      <alignment horizontal="center"/>
      <protection/>
    </xf>
    <xf numFmtId="0" fontId="0" fillId="0" borderId="43" xfId="0" applyBorder="1" applyAlignment="1">
      <alignment horizontal="center" vertical="center"/>
    </xf>
    <xf numFmtId="0" fontId="0" fillId="0" borderId="44" xfId="59" applyFont="1" applyBorder="1" applyAlignment="1">
      <alignment horizontal="center" vertical="center"/>
      <protection/>
    </xf>
    <xf numFmtId="0" fontId="3" fillId="0" borderId="41" xfId="62" applyFont="1" applyBorder="1" applyAlignment="1">
      <alignment horizontal="center" vertical="center"/>
      <protection/>
    </xf>
    <xf numFmtId="0" fontId="0" fillId="0" borderId="10" xfId="59" applyBorder="1" applyAlignment="1">
      <alignment horizontal="center"/>
      <protection/>
    </xf>
    <xf numFmtId="0" fontId="0" fillId="0" borderId="21" xfId="59" applyFont="1" applyBorder="1" applyAlignment="1">
      <alignment horizontal="center" vertical="center"/>
      <protection/>
    </xf>
    <xf numFmtId="0" fontId="0" fillId="0" borderId="41" xfId="59" applyBorder="1" applyAlignment="1">
      <alignment horizontal="center" vertical="center"/>
      <protection/>
    </xf>
    <xf numFmtId="0" fontId="0" fillId="0" borderId="45" xfId="59" applyBorder="1" applyAlignment="1">
      <alignment horizontal="center" vertical="center"/>
      <protection/>
    </xf>
    <xf numFmtId="0" fontId="0" fillId="0" borderId="19" xfId="59" applyFont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10" xfId="59" applyBorder="1" applyAlignment="1">
      <alignment/>
      <protection/>
    </xf>
    <xf numFmtId="0" fontId="0" fillId="0" borderId="30" xfId="59" applyBorder="1" applyAlignment="1">
      <alignment/>
      <protection/>
    </xf>
    <xf numFmtId="0" fontId="0" fillId="0" borderId="46" xfId="59" applyFont="1" applyBorder="1" applyAlignment="1">
      <alignment/>
      <protection/>
    </xf>
    <xf numFmtId="0" fontId="0" fillId="0" borderId="46" xfId="59" applyBorder="1" applyAlignment="1">
      <alignment/>
      <protection/>
    </xf>
    <xf numFmtId="0" fontId="0" fillId="0" borderId="10" xfId="59" applyFont="1" applyBorder="1" applyAlignment="1">
      <alignment/>
      <protection/>
    </xf>
    <xf numFmtId="0" fontId="1" fillId="0" borderId="0" xfId="59" applyFont="1" applyAlignment="1">
      <alignment horizontal="center"/>
      <protection/>
    </xf>
    <xf numFmtId="0" fontId="1" fillId="0" borderId="0" xfId="59" applyFont="1" applyAlignment="1">
      <alignment horizontal="center"/>
      <protection/>
    </xf>
    <xf numFmtId="0" fontId="15" fillId="0" borderId="18" xfId="59" applyFont="1" applyBorder="1" applyAlignment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0" fillId="0" borderId="44" xfId="59" applyNumberFormat="1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19" xfId="59" applyBorder="1" applyAlignment="1">
      <alignment horizontal="center" vertical="center"/>
      <protection/>
    </xf>
    <xf numFmtId="0" fontId="0" fillId="0" borderId="44" xfId="59" applyBorder="1" applyAlignment="1">
      <alignment horizontal="center" vertical="center"/>
      <protection/>
    </xf>
    <xf numFmtId="0" fontId="0" fillId="0" borderId="47" xfId="59" applyBorder="1" applyAlignment="1">
      <alignment horizontal="center" vertical="center"/>
      <protection/>
    </xf>
    <xf numFmtId="0" fontId="1" fillId="0" borderId="0" xfId="61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14" fillId="0" borderId="0" xfId="59" applyFont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10" xfId="59" applyFont="1" applyBorder="1" applyAlignment="1">
      <alignment horizontal="center" vertical="center"/>
      <protection/>
    </xf>
    <xf numFmtId="0" fontId="14" fillId="0" borderId="0" xfId="59" applyFont="1" applyAlignment="1">
      <alignment horizontal="center" vertical="center"/>
      <protection/>
    </xf>
    <xf numFmtId="0" fontId="0" fillId="0" borderId="0" xfId="59" applyAlignment="1">
      <alignment/>
      <protection/>
    </xf>
    <xf numFmtId="0" fontId="19" fillId="0" borderId="10" xfId="59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37" xfId="60" applyFont="1" applyBorder="1" applyAlignment="1">
      <alignment horizontal="center"/>
      <protection/>
    </xf>
    <xf numFmtId="0" fontId="17" fillId="0" borderId="35" xfId="60" applyFont="1" applyBorder="1" applyAlignment="1">
      <alignment horizontal="center"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1" xfId="0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0" fillId="0" borderId="55" xfId="0" applyFill="1" applyBorder="1" applyAlignment="1">
      <alignment wrapText="1"/>
    </xf>
    <xf numFmtId="0" fontId="0" fillId="0" borderId="15" xfId="0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58" applyFont="1">
      <alignment/>
      <protection/>
    </xf>
    <xf numFmtId="0" fontId="0" fillId="0" borderId="0" xfId="58">
      <alignment/>
      <protection/>
    </xf>
    <xf numFmtId="0" fontId="2" fillId="0" borderId="61" xfId="58" applyFont="1" applyBorder="1" applyAlignment="1">
      <alignment/>
      <protection/>
    </xf>
    <xf numFmtId="3" fontId="1" fillId="0" borderId="0" xfId="58" applyNumberFormat="1" applyFont="1">
      <alignment/>
      <protection/>
    </xf>
    <xf numFmtId="0" fontId="0" fillId="0" borderId="17" xfId="58" applyBorder="1">
      <alignment/>
      <protection/>
    </xf>
    <xf numFmtId="0" fontId="4" fillId="0" borderId="18" xfId="58" applyFont="1" applyBorder="1" applyAlignment="1">
      <alignment horizontal="center"/>
      <protection/>
    </xf>
    <xf numFmtId="0" fontId="1" fillId="0" borderId="18" xfId="58" applyFont="1" applyBorder="1" applyAlignment="1">
      <alignment horizontal="center"/>
      <protection/>
    </xf>
    <xf numFmtId="3" fontId="1" fillId="0" borderId="18" xfId="58" applyNumberFormat="1" applyFont="1" applyBorder="1" applyAlignment="1">
      <alignment horizontal="center"/>
      <protection/>
    </xf>
    <xf numFmtId="0" fontId="0" fillId="0" borderId="11" xfId="58" applyBorder="1">
      <alignment/>
      <protection/>
    </xf>
    <xf numFmtId="0" fontId="0" fillId="0" borderId="10" xfId="58" applyBorder="1" applyAlignment="1">
      <alignment horizontal="center" wrapText="1"/>
      <protection/>
    </xf>
    <xf numFmtId="0" fontId="2" fillId="0" borderId="10" xfId="58" applyFont="1" applyBorder="1" applyAlignment="1">
      <alignment horizontal="center"/>
      <protection/>
    </xf>
    <xf numFmtId="3" fontId="0" fillId="0" borderId="10" xfId="58" applyNumberFormat="1" applyBorder="1" applyAlignment="1">
      <alignment horizontal="center"/>
      <protection/>
    </xf>
    <xf numFmtId="3" fontId="0" fillId="0" borderId="10" xfId="58" applyNumberFormat="1" applyBorder="1" applyAlignment="1">
      <alignment horizontal="center" wrapText="1"/>
      <protection/>
    </xf>
    <xf numFmtId="0" fontId="4" fillId="0" borderId="11" xfId="58" applyFont="1" applyBorder="1" applyAlignment="1">
      <alignment horizontal="right"/>
      <protection/>
    </xf>
    <xf numFmtId="49" fontId="4" fillId="0" borderId="10" xfId="58" applyNumberFormat="1" applyFont="1" applyBorder="1" applyAlignment="1">
      <alignment horizontal="right"/>
      <protection/>
    </xf>
    <xf numFmtId="0" fontId="1" fillId="0" borderId="10" xfId="58" applyFont="1" applyBorder="1">
      <alignment/>
      <protection/>
    </xf>
    <xf numFmtId="0" fontId="0" fillId="0" borderId="10" xfId="58" applyBorder="1">
      <alignment/>
      <protection/>
    </xf>
    <xf numFmtId="3" fontId="1" fillId="0" borderId="10" xfId="58" applyNumberFormat="1" applyFont="1" applyBorder="1" applyAlignment="1">
      <alignment horizontal="right"/>
      <protection/>
    </xf>
    <xf numFmtId="0" fontId="0" fillId="0" borderId="10" xfId="58" applyBorder="1" applyAlignment="1">
      <alignment wrapText="1"/>
      <protection/>
    </xf>
    <xf numFmtId="3" fontId="0" fillId="0" borderId="10" xfId="58" applyNumberFormat="1" applyBorder="1" applyAlignment="1">
      <alignment horizontal="right"/>
      <protection/>
    </xf>
    <xf numFmtId="0" fontId="19" fillId="0" borderId="10" xfId="58" applyFont="1" applyBorder="1" applyAlignment="1">
      <alignment wrapText="1"/>
      <protection/>
    </xf>
    <xf numFmtId="3" fontId="19" fillId="0" borderId="10" xfId="58" applyNumberFormat="1" applyFont="1" applyBorder="1" applyAlignment="1">
      <alignment horizontal="right"/>
      <protection/>
    </xf>
    <xf numFmtId="49" fontId="4" fillId="0" borderId="10" xfId="58" applyNumberFormat="1" applyFont="1" applyFill="1" applyBorder="1" applyAlignment="1">
      <alignment horizontal="right"/>
      <protection/>
    </xf>
    <xf numFmtId="0" fontId="1" fillId="0" borderId="10" xfId="58" applyFont="1" applyBorder="1" applyAlignment="1">
      <alignment wrapText="1"/>
      <protection/>
    </xf>
    <xf numFmtId="0" fontId="19" fillId="0" borderId="10" xfId="58" applyFont="1" applyBorder="1">
      <alignment/>
      <protection/>
    </xf>
    <xf numFmtId="0" fontId="0" fillId="0" borderId="10" xfId="58" applyFont="1" applyBorder="1" applyAlignment="1">
      <alignment wrapText="1"/>
      <protection/>
    </xf>
    <xf numFmtId="3" fontId="0" fillId="0" borderId="10" xfId="58" applyNumberFormat="1" applyFont="1" applyBorder="1" applyAlignment="1">
      <alignment horizontal="right"/>
      <protection/>
    </xf>
    <xf numFmtId="0" fontId="19" fillId="0" borderId="10" xfId="58" applyFont="1" applyFill="1" applyBorder="1" applyAlignment="1">
      <alignment wrapText="1"/>
      <protection/>
    </xf>
    <xf numFmtId="3" fontId="19" fillId="0" borderId="10" xfId="58" applyNumberFormat="1" applyFont="1" applyBorder="1">
      <alignment/>
      <protection/>
    </xf>
    <xf numFmtId="3" fontId="0" fillId="0" borderId="10" xfId="58" applyNumberFormat="1" applyBorder="1">
      <alignment/>
      <protection/>
    </xf>
    <xf numFmtId="3" fontId="0" fillId="0" borderId="10" xfId="58" applyNumberFormat="1" applyFont="1" applyBorder="1">
      <alignment/>
      <protection/>
    </xf>
    <xf numFmtId="3" fontId="4" fillId="0" borderId="10" xfId="58" applyNumberFormat="1" applyFont="1" applyBorder="1">
      <alignment/>
      <protection/>
    </xf>
    <xf numFmtId="0" fontId="4" fillId="0" borderId="25" xfId="58" applyFont="1" applyBorder="1" applyAlignment="1">
      <alignment horizontal="right"/>
      <protection/>
    </xf>
    <xf numFmtId="49" fontId="4" fillId="0" borderId="27" xfId="58" applyNumberFormat="1" applyFont="1" applyBorder="1" applyAlignment="1">
      <alignment horizontal="right"/>
      <protection/>
    </xf>
    <xf numFmtId="0" fontId="1" fillId="0" borderId="27" xfId="58" applyFont="1" applyBorder="1">
      <alignment/>
      <protection/>
    </xf>
    <xf numFmtId="0" fontId="19" fillId="0" borderId="27" xfId="58" applyFont="1" applyBorder="1" applyAlignment="1">
      <alignment wrapText="1"/>
      <protection/>
    </xf>
    <xf numFmtId="0" fontId="19" fillId="0" borderId="27" xfId="58" applyFont="1" applyBorder="1">
      <alignment/>
      <protection/>
    </xf>
    <xf numFmtId="3" fontId="19" fillId="0" borderId="27" xfId="58" applyNumberFormat="1" applyFont="1" applyBorder="1">
      <alignment/>
      <protection/>
    </xf>
    <xf numFmtId="0" fontId="4" fillId="0" borderId="14" xfId="58" applyFont="1" applyBorder="1" applyAlignment="1">
      <alignment horizontal="right"/>
      <protection/>
    </xf>
    <xf numFmtId="49" fontId="4" fillId="0" borderId="15" xfId="58" applyNumberFormat="1" applyFont="1" applyBorder="1" applyAlignment="1">
      <alignment horizontal="right"/>
      <protection/>
    </xf>
    <xf numFmtId="0" fontId="1" fillId="0" borderId="15" xfId="58" applyFont="1" applyBorder="1" applyAlignment="1">
      <alignment wrapText="1"/>
      <protection/>
    </xf>
    <xf numFmtId="0" fontId="0" fillId="0" borderId="15" xfId="58" applyBorder="1" applyAlignment="1">
      <alignment wrapText="1"/>
      <protection/>
    </xf>
    <xf numFmtId="0" fontId="0" fillId="0" borderId="15" xfId="58" applyBorder="1">
      <alignment/>
      <protection/>
    </xf>
    <xf numFmtId="3" fontId="1" fillId="0" borderId="15" xfId="58" applyNumberFormat="1" applyFont="1" applyBorder="1" applyAlignment="1">
      <alignment horizontal="right"/>
      <protection/>
    </xf>
    <xf numFmtId="0" fontId="4" fillId="0" borderId="0" xfId="58" applyFont="1" applyBorder="1" applyAlignment="1">
      <alignment horizontal="right"/>
      <protection/>
    </xf>
    <xf numFmtId="49" fontId="4" fillId="0" borderId="0" xfId="58" applyNumberFormat="1" applyFont="1" applyBorder="1" applyAlignment="1">
      <alignment horizontal="right"/>
      <protection/>
    </xf>
    <xf numFmtId="0" fontId="1" fillId="0" borderId="0" xfId="58" applyFont="1" applyBorder="1" applyAlignment="1">
      <alignment wrapText="1"/>
      <protection/>
    </xf>
    <xf numFmtId="0" fontId="0" fillId="0" borderId="0" xfId="58" applyBorder="1" applyAlignment="1">
      <alignment wrapText="1"/>
      <protection/>
    </xf>
    <xf numFmtId="0" fontId="0" fillId="0" borderId="0" xfId="58" applyBorder="1">
      <alignment/>
      <protection/>
    </xf>
    <xf numFmtId="3" fontId="1" fillId="0" borderId="0" xfId="58" applyNumberFormat="1" applyFont="1" applyBorder="1" applyAlignment="1">
      <alignment horizontal="right"/>
      <protection/>
    </xf>
    <xf numFmtId="2" fontId="0" fillId="0" borderId="0" xfId="58" applyNumberFormat="1" applyAlignment="1">
      <alignment/>
      <protection/>
    </xf>
    <xf numFmtId="0" fontId="1" fillId="0" borderId="0" xfId="58" applyFont="1" applyBorder="1">
      <alignment/>
      <protection/>
    </xf>
    <xf numFmtId="3" fontId="0" fillId="0" borderId="0" xfId="58" applyNumberFormat="1">
      <alignment/>
      <protection/>
    </xf>
    <xf numFmtId="0" fontId="2" fillId="0" borderId="0" xfId="58" applyFont="1" applyBorder="1" applyAlignment="1">
      <alignment horizontal="left"/>
      <protection/>
    </xf>
    <xf numFmtId="3" fontId="0" fillId="0" borderId="0" xfId="58" applyNumberFormat="1" applyBorder="1">
      <alignment/>
      <protection/>
    </xf>
    <xf numFmtId="2" fontId="4" fillId="0" borderId="18" xfId="58" applyNumberFormat="1" applyFont="1" applyBorder="1" applyAlignment="1">
      <alignment horizontal="center"/>
      <protection/>
    </xf>
    <xf numFmtId="0" fontId="2" fillId="0" borderId="18" xfId="58" applyFont="1" applyBorder="1" applyAlignment="1">
      <alignment horizontal="center"/>
      <protection/>
    </xf>
    <xf numFmtId="3" fontId="4" fillId="0" borderId="18" xfId="58" applyNumberFormat="1" applyFont="1" applyBorder="1" applyAlignment="1">
      <alignment horizontal="center"/>
      <protection/>
    </xf>
    <xf numFmtId="2" fontId="16" fillId="0" borderId="10" xfId="58" applyNumberFormat="1" applyFont="1" applyBorder="1" applyAlignment="1">
      <alignment horizontal="center" wrapText="1"/>
      <protection/>
    </xf>
    <xf numFmtId="0" fontId="2" fillId="0" borderId="10" xfId="58" applyFont="1" applyBorder="1" applyAlignment="1">
      <alignment horizontal="left" wrapText="1"/>
      <protection/>
    </xf>
    <xf numFmtId="0" fontId="2" fillId="0" borderId="10" xfId="58" applyFont="1" applyBorder="1" applyAlignment="1">
      <alignment horizontal="left"/>
      <protection/>
    </xf>
    <xf numFmtId="3" fontId="38" fillId="0" borderId="10" xfId="58" applyNumberFormat="1" applyFont="1" applyBorder="1">
      <alignment/>
      <protection/>
    </xf>
    <xf numFmtId="3" fontId="37" fillId="0" borderId="10" xfId="58" applyNumberFormat="1" applyFont="1" applyBorder="1" applyAlignment="1">
      <alignment horizontal="right"/>
      <protection/>
    </xf>
    <xf numFmtId="3" fontId="39" fillId="0" borderId="10" xfId="58" applyNumberFormat="1" applyFont="1" applyBorder="1" applyAlignment="1">
      <alignment horizontal="right"/>
      <protection/>
    </xf>
    <xf numFmtId="0" fontId="0" fillId="0" borderId="10" xfId="58" applyFont="1" applyBorder="1">
      <alignment/>
      <protection/>
    </xf>
    <xf numFmtId="0" fontId="0" fillId="0" borderId="27" xfId="58" applyBorder="1">
      <alignment/>
      <protection/>
    </xf>
    <xf numFmtId="3" fontId="19" fillId="0" borderId="27" xfId="58" applyNumberFormat="1" applyFont="1" applyBorder="1" applyAlignment="1">
      <alignment horizontal="right"/>
      <protection/>
    </xf>
    <xf numFmtId="0" fontId="19" fillId="0" borderId="15" xfId="58" applyFont="1" applyBorder="1">
      <alignment/>
      <protection/>
    </xf>
    <xf numFmtId="3" fontId="4" fillId="0" borderId="15" xfId="58" applyNumberFormat="1" applyFont="1" applyBorder="1">
      <alignment/>
      <protection/>
    </xf>
    <xf numFmtId="0" fontId="19" fillId="0" borderId="0" xfId="58" applyFont="1" applyBorder="1">
      <alignment/>
      <protection/>
    </xf>
    <xf numFmtId="3" fontId="4" fillId="0" borderId="0" xfId="58" applyNumberFormat="1" applyFont="1" applyBorder="1">
      <alignment/>
      <protection/>
    </xf>
    <xf numFmtId="0" fontId="17" fillId="0" borderId="61" xfId="58" applyFont="1" applyBorder="1" applyAlignment="1">
      <alignment horizontal="right"/>
      <protection/>
    </xf>
    <xf numFmtId="49" fontId="4" fillId="0" borderId="61" xfId="58" applyNumberFormat="1" applyFont="1" applyBorder="1" applyAlignment="1">
      <alignment horizontal="right"/>
      <protection/>
    </xf>
    <xf numFmtId="0" fontId="2" fillId="0" borderId="61" xfId="58" applyFont="1" applyBorder="1" applyAlignment="1">
      <alignment/>
      <protection/>
    </xf>
    <xf numFmtId="0" fontId="0" fillId="0" borderId="61" xfId="58" applyBorder="1">
      <alignment/>
      <protection/>
    </xf>
    <xf numFmtId="0" fontId="19" fillId="0" borderId="61" xfId="58" applyFont="1" applyBorder="1">
      <alignment/>
      <protection/>
    </xf>
    <xf numFmtId="3" fontId="4" fillId="0" borderId="61" xfId="58" applyNumberFormat="1" applyFont="1" applyBorder="1">
      <alignment/>
      <protection/>
    </xf>
    <xf numFmtId="0" fontId="3" fillId="0" borderId="10" xfId="58" applyFont="1" applyBorder="1" applyAlignment="1">
      <alignment wrapText="1"/>
      <protection/>
    </xf>
    <xf numFmtId="0" fontId="39" fillId="0" borderId="10" xfId="58" applyFont="1" applyBorder="1" applyAlignment="1">
      <alignment wrapText="1"/>
      <protection/>
    </xf>
    <xf numFmtId="0" fontId="4" fillId="0" borderId="10" xfId="58" applyFont="1" applyBorder="1">
      <alignment/>
      <protection/>
    </xf>
    <xf numFmtId="0" fontId="4" fillId="0" borderId="27" xfId="58" applyFont="1" applyBorder="1">
      <alignment/>
      <protection/>
    </xf>
    <xf numFmtId="0" fontId="3" fillId="0" borderId="27" xfId="58" applyFont="1" applyBorder="1" applyAlignment="1">
      <alignment wrapText="1"/>
      <protection/>
    </xf>
    <xf numFmtId="0" fontId="39" fillId="0" borderId="27" xfId="58" applyFont="1" applyBorder="1" applyAlignment="1">
      <alignment wrapText="1"/>
      <protection/>
    </xf>
    <xf numFmtId="0" fontId="4" fillId="0" borderId="15" xfId="58" applyFont="1" applyBorder="1" applyAlignment="1">
      <alignment wrapText="1"/>
      <protection/>
    </xf>
    <xf numFmtId="0" fontId="3" fillId="0" borderId="15" xfId="58" applyFont="1" applyBorder="1" applyAlignment="1">
      <alignment wrapText="1"/>
      <protection/>
    </xf>
    <xf numFmtId="0" fontId="39" fillId="0" borderId="15" xfId="58" applyFont="1" applyBorder="1" applyAlignment="1">
      <alignment wrapText="1"/>
      <protection/>
    </xf>
    <xf numFmtId="3" fontId="19" fillId="0" borderId="15" xfId="58" applyNumberFormat="1" applyFont="1" applyBorder="1">
      <alignment/>
      <protection/>
    </xf>
    <xf numFmtId="3" fontId="19" fillId="0" borderId="15" xfId="58" applyNumberFormat="1" applyFont="1" applyBorder="1" applyAlignment="1">
      <alignment horizontal="right"/>
      <protection/>
    </xf>
    <xf numFmtId="0" fontId="4" fillId="0" borderId="0" xfId="58" applyFont="1" applyBorder="1">
      <alignment/>
      <protection/>
    </xf>
    <xf numFmtId="0" fontId="3" fillId="0" borderId="0" xfId="58" applyFont="1" applyBorder="1" applyAlignment="1">
      <alignment wrapText="1"/>
      <protection/>
    </xf>
    <xf numFmtId="0" fontId="39" fillId="0" borderId="0" xfId="58" applyFont="1" applyBorder="1" applyAlignment="1">
      <alignment wrapText="1"/>
      <protection/>
    </xf>
    <xf numFmtId="3" fontId="19" fillId="0" borderId="0" xfId="58" applyNumberFormat="1" applyFont="1" applyBorder="1">
      <alignment/>
      <protection/>
    </xf>
    <xf numFmtId="3" fontId="19" fillId="0" borderId="0" xfId="58" applyNumberFormat="1" applyFont="1" applyBorder="1" applyAlignment="1">
      <alignment horizontal="right"/>
      <protection/>
    </xf>
    <xf numFmtId="0" fontId="17" fillId="0" borderId="37" xfId="58" applyFont="1" applyBorder="1" applyAlignment="1">
      <alignment horizontal="right"/>
      <protection/>
    </xf>
    <xf numFmtId="49" fontId="17" fillId="0" borderId="35" xfId="58" applyNumberFormat="1" applyFont="1" applyBorder="1" applyAlignment="1">
      <alignment horizontal="right"/>
      <protection/>
    </xf>
    <xf numFmtId="0" fontId="2" fillId="0" borderId="35" xfId="58" applyFont="1" applyBorder="1">
      <alignment/>
      <protection/>
    </xf>
    <xf numFmtId="0" fontId="1" fillId="0" borderId="35" xfId="58" applyFont="1" applyBorder="1">
      <alignment/>
      <protection/>
    </xf>
    <xf numFmtId="3" fontId="1" fillId="0" borderId="15" xfId="58" applyNumberFormat="1" applyFont="1" applyFill="1" applyBorder="1">
      <alignment/>
      <protection/>
    </xf>
    <xf numFmtId="3" fontId="0" fillId="0" borderId="15" xfId="58" applyNumberFormat="1" applyBorder="1" applyAlignment="1">
      <alignment horizontal="right"/>
      <protection/>
    </xf>
    <xf numFmtId="0" fontId="17" fillId="0" borderId="0" xfId="58" applyFont="1" applyBorder="1" applyAlignment="1">
      <alignment horizontal="right"/>
      <protection/>
    </xf>
    <xf numFmtId="49" fontId="17" fillId="0" borderId="0" xfId="58" applyNumberFormat="1" applyFont="1" applyBorder="1" applyAlignment="1">
      <alignment horizontal="right"/>
      <protection/>
    </xf>
    <xf numFmtId="0" fontId="2" fillId="0" borderId="0" xfId="58" applyFont="1" applyBorder="1">
      <alignment/>
      <protection/>
    </xf>
    <xf numFmtId="3" fontId="1" fillId="0" borderId="0" xfId="58" applyNumberFormat="1" applyFont="1" applyFill="1" applyBorder="1">
      <alignment/>
      <protection/>
    </xf>
    <xf numFmtId="3" fontId="0" fillId="0" borderId="0" xfId="58" applyNumberFormat="1" applyBorder="1" applyAlignment="1">
      <alignment horizontal="right"/>
      <protection/>
    </xf>
    <xf numFmtId="49" fontId="4" fillId="0" borderId="35" xfId="58" applyNumberFormat="1" applyFont="1" applyBorder="1" applyAlignment="1">
      <alignment horizontal="right"/>
      <protection/>
    </xf>
    <xf numFmtId="0" fontId="2" fillId="0" borderId="35" xfId="58" applyFont="1" applyBorder="1" applyAlignment="1">
      <alignment/>
      <protection/>
    </xf>
    <xf numFmtId="0" fontId="18" fillId="0" borderId="35" xfId="58" applyFont="1" applyBorder="1" applyAlignment="1">
      <alignment wrapText="1"/>
      <protection/>
    </xf>
    <xf numFmtId="0" fontId="0" fillId="0" borderId="35" xfId="58" applyBorder="1">
      <alignment/>
      <protection/>
    </xf>
    <xf numFmtId="3" fontId="2" fillId="0" borderId="15" xfId="58" applyNumberFormat="1" applyFont="1" applyBorder="1" applyAlignment="1">
      <alignment horizontal="right"/>
      <protection/>
    </xf>
    <xf numFmtId="3" fontId="0" fillId="0" borderId="0" xfId="58" applyNumberFormat="1" applyFont="1" applyBorder="1">
      <alignment/>
      <protection/>
    </xf>
    <xf numFmtId="0" fontId="40" fillId="0" borderId="0" xfId="58" applyFont="1">
      <alignment/>
      <protection/>
    </xf>
    <xf numFmtId="0" fontId="2" fillId="0" borderId="0" xfId="58" applyFont="1" applyBorder="1" applyAlignment="1">
      <alignment/>
      <protection/>
    </xf>
    <xf numFmtId="0" fontId="1" fillId="0" borderId="62" xfId="58" applyFont="1" applyBorder="1" applyAlignment="1">
      <alignment horizontal="center"/>
      <protection/>
    </xf>
    <xf numFmtId="0" fontId="1" fillId="0" borderId="48" xfId="58" applyFont="1" applyBorder="1" applyAlignment="1">
      <alignment horizontal="center" vertical="center"/>
      <protection/>
    </xf>
    <xf numFmtId="0" fontId="1" fillId="0" borderId="38" xfId="58" applyFont="1" applyBorder="1" applyAlignment="1">
      <alignment horizontal="center" vertical="center"/>
      <protection/>
    </xf>
    <xf numFmtId="0" fontId="1" fillId="0" borderId="62" xfId="58" applyFont="1" applyBorder="1" applyAlignment="1">
      <alignment horizontal="center" vertical="center"/>
      <protection/>
    </xf>
    <xf numFmtId="0" fontId="1" fillId="0" borderId="49" xfId="58" applyFont="1" applyBorder="1" applyAlignment="1">
      <alignment horizontal="center" vertical="center"/>
      <protection/>
    </xf>
    <xf numFmtId="0" fontId="1" fillId="0" borderId="50" xfId="58" applyFont="1" applyBorder="1" applyAlignment="1">
      <alignment horizontal="center" vertical="center"/>
      <protection/>
    </xf>
    <xf numFmtId="0" fontId="0" fillId="0" borderId="63" xfId="58" applyBorder="1">
      <alignment/>
      <protection/>
    </xf>
    <xf numFmtId="0" fontId="4" fillId="0" borderId="43" xfId="58" applyFont="1" applyBorder="1" applyAlignment="1">
      <alignment horizontal="center"/>
      <protection/>
    </xf>
    <xf numFmtId="0" fontId="1" fillId="0" borderId="43" xfId="58" applyFont="1" applyBorder="1" applyAlignment="1">
      <alignment horizontal="center"/>
      <protection/>
    </xf>
    <xf numFmtId="0" fontId="1" fillId="0" borderId="64" xfId="58" applyFont="1" applyBorder="1" applyAlignment="1">
      <alignment horizontal="center"/>
      <protection/>
    </xf>
    <xf numFmtId="0" fontId="1" fillId="0" borderId="51" xfId="58" applyFont="1" applyBorder="1" applyAlignment="1">
      <alignment horizontal="center" vertical="center"/>
      <protection/>
    </xf>
    <xf numFmtId="0" fontId="3" fillId="0" borderId="60" xfId="57" applyBorder="1" applyAlignment="1">
      <alignment horizontal="center" vertical="center"/>
      <protection/>
    </xf>
    <xf numFmtId="3" fontId="1" fillId="0" borderId="51" xfId="58" applyNumberFormat="1" applyFont="1" applyBorder="1" applyAlignment="1">
      <alignment horizontal="center"/>
      <protection/>
    </xf>
    <xf numFmtId="3" fontId="1" fillId="0" borderId="60" xfId="58" applyNumberFormat="1" applyFont="1" applyBorder="1" applyAlignment="1">
      <alignment horizontal="center"/>
      <protection/>
    </xf>
    <xf numFmtId="0" fontId="3" fillId="0" borderId="53" xfId="57" applyBorder="1" applyAlignment="1">
      <alignment/>
      <protection/>
    </xf>
    <xf numFmtId="0" fontId="39" fillId="0" borderId="51" xfId="58" applyFont="1" applyBorder="1" applyAlignment="1">
      <alignment horizontal="center" vertical="center"/>
      <protection/>
    </xf>
    <xf numFmtId="0" fontId="39" fillId="0" borderId="31" xfId="57" applyFont="1" applyBorder="1" applyAlignment="1">
      <alignment horizontal="center" vertical="center"/>
      <protection/>
    </xf>
    <xf numFmtId="0" fontId="39" fillId="0" borderId="59" xfId="58" applyFont="1" applyBorder="1" applyAlignment="1">
      <alignment horizontal="center" vertical="center"/>
      <protection/>
    </xf>
    <xf numFmtId="0" fontId="39" fillId="0" borderId="60" xfId="57" applyFont="1" applyBorder="1" applyAlignment="1">
      <alignment horizontal="center" vertical="center"/>
      <protection/>
    </xf>
    <xf numFmtId="0" fontId="39" fillId="0" borderId="53" xfId="57" applyFont="1" applyBorder="1" applyAlignment="1">
      <alignment horizontal="center" vertical="center"/>
      <protection/>
    </xf>
    <xf numFmtId="0" fontId="2" fillId="0" borderId="59" xfId="58" applyFont="1" applyBorder="1" applyAlignment="1">
      <alignment horizontal="center"/>
      <protection/>
    </xf>
    <xf numFmtId="0" fontId="39" fillId="0" borderId="11" xfId="58" applyFont="1" applyBorder="1" applyAlignment="1">
      <alignment horizontal="center" wrapText="1"/>
      <protection/>
    </xf>
    <xf numFmtId="0" fontId="39" fillId="0" borderId="10" xfId="58" applyFont="1" applyBorder="1" applyAlignment="1">
      <alignment horizontal="center" wrapText="1"/>
      <protection/>
    </xf>
    <xf numFmtId="0" fontId="39" fillId="0" borderId="59" xfId="58" applyFont="1" applyBorder="1" applyAlignment="1">
      <alignment horizontal="center" wrapText="1"/>
      <protection/>
    </xf>
    <xf numFmtId="0" fontId="39" fillId="0" borderId="12" xfId="58" applyFont="1" applyBorder="1" applyAlignment="1">
      <alignment horizontal="center" wrapText="1"/>
      <protection/>
    </xf>
    <xf numFmtId="0" fontId="2" fillId="0" borderId="11" xfId="58" applyFont="1" applyBorder="1" applyAlignment="1">
      <alignment horizontal="center"/>
      <protection/>
    </xf>
    <xf numFmtId="3" fontId="0" fillId="0" borderId="11" xfId="58" applyNumberFormat="1" applyBorder="1" applyAlignment="1">
      <alignment horizontal="center"/>
      <protection/>
    </xf>
    <xf numFmtId="3" fontId="0" fillId="0" borderId="10" xfId="58" applyNumberFormat="1" applyFont="1" applyBorder="1" applyAlignment="1">
      <alignment horizontal="center" wrapText="1"/>
      <protection/>
    </xf>
    <xf numFmtId="0" fontId="0" fillId="0" borderId="28" xfId="58" applyBorder="1">
      <alignment/>
      <protection/>
    </xf>
    <xf numFmtId="0" fontId="0" fillId="0" borderId="59" xfId="58" applyBorder="1">
      <alignment/>
      <protection/>
    </xf>
    <xf numFmtId="3" fontId="1" fillId="0" borderId="11" xfId="58" applyNumberFormat="1" applyFont="1" applyBorder="1" applyAlignment="1">
      <alignment horizontal="right"/>
      <protection/>
    </xf>
    <xf numFmtId="3" fontId="1" fillId="0" borderId="59" xfId="58" applyNumberFormat="1" applyFont="1" applyBorder="1" applyAlignment="1">
      <alignment horizontal="right"/>
      <protection/>
    </xf>
    <xf numFmtId="3" fontId="1" fillId="0" borderId="12" xfId="58" applyNumberFormat="1" applyFont="1" applyBorder="1" applyAlignment="1">
      <alignment horizontal="right"/>
      <protection/>
    </xf>
    <xf numFmtId="3" fontId="0" fillId="0" borderId="11" xfId="58" applyNumberFormat="1" applyBorder="1" applyAlignment="1">
      <alignment horizontal="right"/>
      <protection/>
    </xf>
    <xf numFmtId="3" fontId="0" fillId="0" borderId="59" xfId="58" applyNumberFormat="1" applyBorder="1" applyAlignment="1">
      <alignment horizontal="right"/>
      <protection/>
    </xf>
    <xf numFmtId="0" fontId="0" fillId="0" borderId="12" xfId="58" applyBorder="1">
      <alignment/>
      <protection/>
    </xf>
    <xf numFmtId="0" fontId="19" fillId="0" borderId="59" xfId="58" applyFont="1" applyBorder="1" applyAlignment="1">
      <alignment wrapText="1"/>
      <protection/>
    </xf>
    <xf numFmtId="3" fontId="19" fillId="0" borderId="10" xfId="58" applyNumberFormat="1" applyFont="1" applyBorder="1" applyAlignment="1">
      <alignment wrapText="1"/>
      <protection/>
    </xf>
    <xf numFmtId="3" fontId="19" fillId="0" borderId="59" xfId="58" applyNumberFormat="1" applyFont="1" applyBorder="1" applyAlignment="1">
      <alignment wrapText="1"/>
      <protection/>
    </xf>
    <xf numFmtId="3" fontId="19" fillId="0" borderId="11" xfId="58" applyNumberFormat="1" applyFont="1" applyBorder="1" applyAlignment="1">
      <alignment horizontal="right"/>
      <protection/>
    </xf>
    <xf numFmtId="3" fontId="19" fillId="0" borderId="11" xfId="58" applyNumberFormat="1" applyFont="1" applyBorder="1" applyAlignment="1">
      <alignment wrapText="1"/>
      <protection/>
    </xf>
    <xf numFmtId="0" fontId="0" fillId="0" borderId="59" xfId="58" applyBorder="1" applyAlignment="1">
      <alignment wrapText="1"/>
      <protection/>
    </xf>
    <xf numFmtId="0" fontId="0" fillId="0" borderId="59" xfId="58" applyFont="1" applyBorder="1" applyAlignment="1">
      <alignment wrapText="1"/>
      <protection/>
    </xf>
    <xf numFmtId="3" fontId="0" fillId="0" borderId="11" xfId="58" applyNumberFormat="1" applyFont="1" applyBorder="1" applyAlignment="1">
      <alignment horizontal="right"/>
      <protection/>
    </xf>
    <xf numFmtId="3" fontId="0" fillId="0" borderId="59" xfId="58" applyNumberFormat="1" applyFont="1" applyBorder="1" applyAlignment="1">
      <alignment horizontal="right"/>
      <protection/>
    </xf>
    <xf numFmtId="3" fontId="0" fillId="0" borderId="12" xfId="58" applyNumberFormat="1" applyFont="1" applyBorder="1" applyAlignment="1">
      <alignment horizontal="right"/>
      <protection/>
    </xf>
    <xf numFmtId="0" fontId="19" fillId="0" borderId="59" xfId="58" applyFont="1" applyFill="1" applyBorder="1" applyAlignment="1">
      <alignment wrapText="1"/>
      <protection/>
    </xf>
    <xf numFmtId="3" fontId="19" fillId="0" borderId="11" xfId="58" applyNumberFormat="1" applyFont="1" applyFill="1" applyBorder="1" applyAlignment="1">
      <alignment wrapText="1"/>
      <protection/>
    </xf>
    <xf numFmtId="3" fontId="19" fillId="0" borderId="10" xfId="58" applyNumberFormat="1" applyFont="1" applyFill="1" applyBorder="1" applyAlignment="1">
      <alignment wrapText="1"/>
      <protection/>
    </xf>
    <xf numFmtId="3" fontId="19" fillId="0" borderId="59" xfId="58" applyNumberFormat="1" applyFont="1" applyFill="1" applyBorder="1" applyAlignment="1">
      <alignment wrapText="1"/>
      <protection/>
    </xf>
    <xf numFmtId="3" fontId="19" fillId="0" borderId="11" xfId="58" applyNumberFormat="1" applyFont="1" applyBorder="1">
      <alignment/>
      <protection/>
    </xf>
    <xf numFmtId="3" fontId="0" fillId="0" borderId="11" xfId="58" applyNumberFormat="1" applyBorder="1" applyAlignment="1">
      <alignment wrapText="1"/>
      <protection/>
    </xf>
    <xf numFmtId="3" fontId="0" fillId="0" borderId="10" xfId="58" applyNumberFormat="1" applyBorder="1" applyAlignment="1">
      <alignment wrapText="1"/>
      <protection/>
    </xf>
    <xf numFmtId="3" fontId="0" fillId="0" borderId="59" xfId="58" applyNumberFormat="1" applyBorder="1" applyAlignment="1">
      <alignment wrapText="1"/>
      <protection/>
    </xf>
    <xf numFmtId="3" fontId="0" fillId="0" borderId="11" xfId="58" applyNumberFormat="1" applyBorder="1">
      <alignment/>
      <protection/>
    </xf>
    <xf numFmtId="3" fontId="0" fillId="0" borderId="11" xfId="58" applyNumberFormat="1" applyFont="1" applyBorder="1">
      <alignment/>
      <protection/>
    </xf>
    <xf numFmtId="3" fontId="0" fillId="0" borderId="59" xfId="58" applyNumberFormat="1" applyFont="1" applyBorder="1">
      <alignment/>
      <protection/>
    </xf>
    <xf numFmtId="3" fontId="4" fillId="0" borderId="11" xfId="58" applyNumberFormat="1" applyFont="1" applyBorder="1">
      <alignment/>
      <protection/>
    </xf>
    <xf numFmtId="3" fontId="4" fillId="0" borderId="59" xfId="58" applyNumberFormat="1" applyFont="1" applyBorder="1">
      <alignment/>
      <protection/>
    </xf>
    <xf numFmtId="3" fontId="4" fillId="0" borderId="12" xfId="58" applyNumberFormat="1" applyFont="1" applyBorder="1">
      <alignment/>
      <protection/>
    </xf>
    <xf numFmtId="3" fontId="0" fillId="0" borderId="12" xfId="58" applyNumberFormat="1" applyFont="1" applyBorder="1">
      <alignment/>
      <protection/>
    </xf>
    <xf numFmtId="3" fontId="0" fillId="0" borderId="59" xfId="58" applyNumberFormat="1" applyBorder="1">
      <alignment/>
      <protection/>
    </xf>
    <xf numFmtId="3" fontId="0" fillId="0" borderId="12" xfId="58" applyNumberFormat="1" applyBorder="1">
      <alignment/>
      <protection/>
    </xf>
    <xf numFmtId="0" fontId="19" fillId="0" borderId="59" xfId="58" applyFont="1" applyBorder="1">
      <alignment/>
      <protection/>
    </xf>
    <xf numFmtId="3" fontId="19" fillId="0" borderId="59" xfId="58" applyNumberFormat="1" applyFont="1" applyBorder="1">
      <alignment/>
      <protection/>
    </xf>
    <xf numFmtId="0" fontId="19" fillId="0" borderId="65" xfId="58" applyFont="1" applyBorder="1">
      <alignment/>
      <protection/>
    </xf>
    <xf numFmtId="3" fontId="19" fillId="0" borderId="25" xfId="58" applyNumberFormat="1" applyFont="1" applyBorder="1">
      <alignment/>
      <protection/>
    </xf>
    <xf numFmtId="3" fontId="19" fillId="0" borderId="65" xfId="58" applyNumberFormat="1" applyFont="1" applyBorder="1">
      <alignment/>
      <protection/>
    </xf>
    <xf numFmtId="0" fontId="0" fillId="0" borderId="66" xfId="58" applyBorder="1">
      <alignment/>
      <protection/>
    </xf>
    <xf numFmtId="3" fontId="1" fillId="0" borderId="14" xfId="58" applyNumberFormat="1" applyFont="1" applyBorder="1" applyAlignment="1">
      <alignment horizontal="right"/>
      <protection/>
    </xf>
    <xf numFmtId="3" fontId="1" fillId="0" borderId="66" xfId="58" applyNumberFormat="1" applyFont="1" applyBorder="1" applyAlignment="1">
      <alignment horizontal="right"/>
      <protection/>
    </xf>
    <xf numFmtId="3" fontId="1" fillId="0" borderId="16" xfId="58" applyNumberFormat="1" applyFont="1" applyBorder="1" applyAlignment="1">
      <alignment horizontal="right"/>
      <protection/>
    </xf>
    <xf numFmtId="3" fontId="2" fillId="0" borderId="0" xfId="58" applyNumberFormat="1" applyFont="1" applyBorder="1" applyAlignment="1">
      <alignment horizontal="left"/>
      <protection/>
    </xf>
    <xf numFmtId="0" fontId="2" fillId="0" borderId="62" xfId="58" applyFont="1" applyBorder="1" applyAlignment="1">
      <alignment horizontal="center"/>
      <protection/>
    </xf>
    <xf numFmtId="3" fontId="1" fillId="0" borderId="48" xfId="58" applyNumberFormat="1" applyFont="1" applyBorder="1" applyAlignment="1">
      <alignment horizontal="center" vertical="center"/>
      <protection/>
    </xf>
    <xf numFmtId="3" fontId="1" fillId="0" borderId="38" xfId="58" applyNumberFormat="1" applyFont="1" applyBorder="1" applyAlignment="1">
      <alignment horizontal="center" vertical="center"/>
      <protection/>
    </xf>
    <xf numFmtId="3" fontId="1" fillId="0" borderId="62" xfId="58" applyNumberFormat="1" applyFont="1" applyBorder="1" applyAlignment="1">
      <alignment horizontal="center" vertical="center"/>
      <protection/>
    </xf>
    <xf numFmtId="3" fontId="1" fillId="0" borderId="50" xfId="58" applyNumberFormat="1" applyFont="1" applyBorder="1" applyAlignment="1">
      <alignment horizontal="center" vertical="center"/>
      <protection/>
    </xf>
    <xf numFmtId="2" fontId="4" fillId="0" borderId="43" xfId="58" applyNumberFormat="1" applyFont="1" applyBorder="1" applyAlignment="1">
      <alignment horizontal="center"/>
      <protection/>
    </xf>
    <xf numFmtId="0" fontId="2" fillId="0" borderId="43" xfId="58" applyFont="1" applyBorder="1" applyAlignment="1">
      <alignment horizontal="center"/>
      <protection/>
    </xf>
    <xf numFmtId="0" fontId="2" fillId="0" borderId="64" xfId="58" applyFont="1" applyBorder="1" applyAlignment="1">
      <alignment horizontal="center"/>
      <protection/>
    </xf>
    <xf numFmtId="3" fontId="1" fillId="0" borderId="51" xfId="58" applyNumberFormat="1" applyFont="1" applyBorder="1" applyAlignment="1">
      <alignment horizontal="center" vertical="center"/>
      <protection/>
    </xf>
    <xf numFmtId="0" fontId="3" fillId="0" borderId="53" xfId="57" applyBorder="1" applyAlignment="1">
      <alignment horizontal="center" vertical="center"/>
      <protection/>
    </xf>
    <xf numFmtId="0" fontId="2" fillId="0" borderId="59" xfId="58" applyFont="1" applyBorder="1" applyAlignment="1">
      <alignment horizontal="left"/>
      <protection/>
    </xf>
    <xf numFmtId="3" fontId="39" fillId="0" borderId="51" xfId="58" applyNumberFormat="1" applyFont="1" applyBorder="1" applyAlignment="1">
      <alignment horizontal="center" vertical="center"/>
      <protection/>
    </xf>
    <xf numFmtId="3" fontId="39" fillId="0" borderId="31" xfId="58" applyNumberFormat="1" applyFont="1" applyBorder="1" applyAlignment="1">
      <alignment horizontal="center" vertical="center"/>
      <protection/>
    </xf>
    <xf numFmtId="0" fontId="39" fillId="0" borderId="53" xfId="58" applyFont="1" applyBorder="1" applyAlignment="1">
      <alignment horizontal="center" vertical="center"/>
      <protection/>
    </xf>
    <xf numFmtId="3" fontId="39" fillId="0" borderId="11" xfId="58" applyNumberFormat="1" applyFont="1" applyBorder="1" applyAlignment="1">
      <alignment horizontal="center" wrapText="1"/>
      <protection/>
    </xf>
    <xf numFmtId="3" fontId="39" fillId="0" borderId="10" xfId="58" applyNumberFormat="1" applyFont="1" applyBorder="1" applyAlignment="1">
      <alignment horizontal="center" wrapText="1"/>
      <protection/>
    </xf>
    <xf numFmtId="0" fontId="39" fillId="0" borderId="28" xfId="58" applyFont="1" applyBorder="1" applyAlignment="1">
      <alignment horizontal="center" wrapText="1"/>
      <protection/>
    </xf>
    <xf numFmtId="3" fontId="19" fillId="0" borderId="59" xfId="58" applyNumberFormat="1" applyFont="1" applyBorder="1" applyAlignment="1">
      <alignment horizontal="right"/>
      <protection/>
    </xf>
    <xf numFmtId="3" fontId="19" fillId="0" borderId="12" xfId="58" applyNumberFormat="1" applyFont="1" applyBorder="1">
      <alignment/>
      <protection/>
    </xf>
    <xf numFmtId="3" fontId="38" fillId="0" borderId="11" xfId="58" applyNumberFormat="1" applyFont="1" applyBorder="1">
      <alignment/>
      <protection/>
    </xf>
    <xf numFmtId="3" fontId="19" fillId="0" borderId="12" xfId="58" applyNumberFormat="1" applyFont="1" applyBorder="1" applyAlignment="1">
      <alignment wrapText="1"/>
      <protection/>
    </xf>
    <xf numFmtId="3" fontId="37" fillId="0" borderId="59" xfId="58" applyNumberFormat="1" applyFont="1" applyBorder="1" applyAlignment="1">
      <alignment horizontal="right"/>
      <protection/>
    </xf>
    <xf numFmtId="3" fontId="39" fillId="0" borderId="59" xfId="58" applyNumberFormat="1" applyFont="1" applyBorder="1" applyAlignment="1">
      <alignment horizontal="right"/>
      <protection/>
    </xf>
    <xf numFmtId="0" fontId="0" fillId="0" borderId="59" xfId="58" applyFont="1" applyBorder="1">
      <alignment/>
      <protection/>
    </xf>
    <xf numFmtId="3" fontId="19" fillId="0" borderId="28" xfId="58" applyNumberFormat="1" applyFont="1" applyBorder="1">
      <alignment/>
      <protection/>
    </xf>
    <xf numFmtId="3" fontId="19" fillId="0" borderId="65" xfId="58" applyNumberFormat="1" applyFont="1" applyBorder="1" applyAlignment="1">
      <alignment horizontal="right"/>
      <protection/>
    </xf>
    <xf numFmtId="0" fontId="0" fillId="0" borderId="13" xfId="58" applyBorder="1">
      <alignment/>
      <protection/>
    </xf>
    <xf numFmtId="0" fontId="19" fillId="0" borderId="66" xfId="58" applyFont="1" applyBorder="1">
      <alignment/>
      <protection/>
    </xf>
    <xf numFmtId="3" fontId="4" fillId="0" borderId="14" xfId="58" applyNumberFormat="1" applyFont="1" applyBorder="1">
      <alignment/>
      <protection/>
    </xf>
    <xf numFmtId="3" fontId="4" fillId="0" borderId="16" xfId="58" applyNumberFormat="1" applyFont="1" applyBorder="1">
      <alignment/>
      <protection/>
    </xf>
    <xf numFmtId="3" fontId="4" fillId="0" borderId="66" xfId="58" applyNumberFormat="1" applyFont="1" applyBorder="1">
      <alignment/>
      <protection/>
    </xf>
    <xf numFmtId="3" fontId="4" fillId="0" borderId="67" xfId="58" applyNumberFormat="1" applyFont="1" applyBorder="1">
      <alignment/>
      <protection/>
    </xf>
    <xf numFmtId="0" fontId="4" fillId="0" borderId="61" xfId="58" applyFont="1" applyBorder="1" applyAlignment="1">
      <alignment horizontal="right"/>
      <protection/>
    </xf>
    <xf numFmtId="49" fontId="4" fillId="0" borderId="0" xfId="58" applyNumberFormat="1" applyFont="1" applyBorder="1" applyAlignment="1">
      <alignment horizontal="right"/>
      <protection/>
    </xf>
    <xf numFmtId="0" fontId="1" fillId="0" borderId="0" xfId="58" applyFont="1" applyBorder="1" applyAlignment="1">
      <alignment wrapText="1"/>
      <protection/>
    </xf>
    <xf numFmtId="0" fontId="0" fillId="0" borderId="0" xfId="58" applyBorder="1">
      <alignment/>
      <protection/>
    </xf>
    <xf numFmtId="0" fontId="19" fillId="0" borderId="0" xfId="58" applyFont="1" applyBorder="1">
      <alignment/>
      <protection/>
    </xf>
    <xf numFmtId="3" fontId="4" fillId="0" borderId="0" xfId="58" applyNumberFormat="1" applyFont="1" applyBorder="1">
      <alignment/>
      <protection/>
    </xf>
    <xf numFmtId="3" fontId="19" fillId="0" borderId="61" xfId="58" applyNumberFormat="1" applyFont="1" applyBorder="1">
      <alignment/>
      <protection/>
    </xf>
    <xf numFmtId="0" fontId="39" fillId="0" borderId="59" xfId="58" applyFont="1" applyBorder="1" applyAlignment="1">
      <alignment wrapText="1"/>
      <protection/>
    </xf>
    <xf numFmtId="3" fontId="39" fillId="0" borderId="11" xfId="58" applyNumberFormat="1" applyFont="1" applyBorder="1" applyAlignment="1">
      <alignment wrapText="1"/>
      <protection/>
    </xf>
    <xf numFmtId="3" fontId="39" fillId="0" borderId="10" xfId="58" applyNumberFormat="1" applyFont="1" applyBorder="1" applyAlignment="1">
      <alignment wrapText="1"/>
      <protection/>
    </xf>
    <xf numFmtId="3" fontId="39" fillId="0" borderId="12" xfId="58" applyNumberFormat="1" applyFont="1" applyBorder="1" applyAlignment="1">
      <alignment wrapText="1"/>
      <protection/>
    </xf>
    <xf numFmtId="0" fontId="0" fillId="0" borderId="68" xfId="58" applyBorder="1">
      <alignment/>
      <protection/>
    </xf>
    <xf numFmtId="0" fontId="39" fillId="0" borderId="65" xfId="58" applyFont="1" applyBorder="1" applyAlignment="1">
      <alignment wrapText="1"/>
      <protection/>
    </xf>
    <xf numFmtId="3" fontId="39" fillId="0" borderId="25" xfId="58" applyNumberFormat="1" applyFont="1" applyBorder="1" applyAlignment="1">
      <alignment wrapText="1"/>
      <protection/>
    </xf>
    <xf numFmtId="3" fontId="39" fillId="0" borderId="27" xfId="58" applyNumberFormat="1" applyFont="1" applyBorder="1" applyAlignment="1">
      <alignment wrapText="1"/>
      <protection/>
    </xf>
    <xf numFmtId="3" fontId="39" fillId="0" borderId="28" xfId="58" applyNumberFormat="1" applyFont="1" applyBorder="1" applyAlignment="1">
      <alignment wrapText="1"/>
      <protection/>
    </xf>
    <xf numFmtId="0" fontId="39" fillId="0" borderId="66" xfId="58" applyFont="1" applyBorder="1" applyAlignment="1">
      <alignment wrapText="1"/>
      <protection/>
    </xf>
    <xf numFmtId="3" fontId="39" fillId="0" borderId="0" xfId="58" applyNumberFormat="1" applyFont="1" applyBorder="1" applyAlignment="1">
      <alignment wrapText="1"/>
      <protection/>
    </xf>
    <xf numFmtId="3" fontId="1" fillId="0" borderId="14" xfId="58" applyNumberFormat="1" applyFont="1" applyBorder="1">
      <alignment/>
      <protection/>
    </xf>
    <xf numFmtId="3" fontId="1" fillId="0" borderId="15" xfId="58" applyNumberFormat="1" applyFont="1" applyBorder="1">
      <alignment/>
      <protection/>
    </xf>
    <xf numFmtId="3" fontId="1" fillId="0" borderId="16" xfId="58" applyNumberFormat="1" applyFont="1" applyBorder="1">
      <alignment/>
      <protection/>
    </xf>
    <xf numFmtId="3" fontId="1" fillId="0" borderId="69" xfId="58" applyNumberFormat="1" applyFont="1" applyFill="1" applyBorder="1">
      <alignment/>
      <protection/>
    </xf>
    <xf numFmtId="0" fontId="0" fillId="0" borderId="16" xfId="58" applyBorder="1">
      <alignment/>
      <protection/>
    </xf>
    <xf numFmtId="3" fontId="1" fillId="0" borderId="0" xfId="58" applyNumberFormat="1" applyFont="1" applyBorder="1">
      <alignment/>
      <protection/>
    </xf>
    <xf numFmtId="3" fontId="17" fillId="0" borderId="37" xfId="58" applyNumberFormat="1" applyFont="1" applyBorder="1" applyAlignment="1">
      <alignment horizontal="center" vertical="center"/>
      <protection/>
    </xf>
    <xf numFmtId="3" fontId="17" fillId="0" borderId="35" xfId="58" applyNumberFormat="1" applyFont="1" applyBorder="1" applyAlignment="1">
      <alignment horizontal="center" vertical="center"/>
      <protection/>
    </xf>
    <xf numFmtId="3" fontId="17" fillId="0" borderId="24" xfId="58" applyNumberFormat="1" applyFont="1" applyBorder="1" applyAlignment="1">
      <alignment horizontal="center" vertical="center"/>
      <protection/>
    </xf>
    <xf numFmtId="0" fontId="0" fillId="0" borderId="11" xfId="59" applyFont="1" applyBorder="1">
      <alignment/>
      <protection/>
    </xf>
    <xf numFmtId="164" fontId="1" fillId="0" borderId="10" xfId="59" applyNumberFormat="1" applyFont="1" applyBorder="1" applyAlignment="1">
      <alignment horizontal="right"/>
      <protection/>
    </xf>
    <xf numFmtId="164" fontId="1" fillId="0" borderId="10" xfId="59" applyNumberFormat="1" applyFont="1" applyBorder="1" applyAlignment="1">
      <alignment horizontal="right"/>
      <protection/>
    </xf>
    <xf numFmtId="164" fontId="0" fillId="0" borderId="10" xfId="59" applyNumberFormat="1" applyBorder="1" applyAlignment="1">
      <alignment horizontal="right"/>
      <protection/>
    </xf>
    <xf numFmtId="164" fontId="3" fillId="0" borderId="10" xfId="59" applyNumberFormat="1" applyFont="1" applyBorder="1" applyAlignment="1">
      <alignment horizontal="right"/>
      <protection/>
    </xf>
    <xf numFmtId="164" fontId="4" fillId="0" borderId="10" xfId="59" applyNumberFormat="1" applyFont="1" applyBorder="1" applyAlignment="1">
      <alignment horizontal="right"/>
      <protection/>
    </xf>
    <xf numFmtId="0" fontId="0" fillId="0" borderId="25" xfId="59" applyFont="1" applyBorder="1">
      <alignment/>
      <protection/>
    </xf>
    <xf numFmtId="0" fontId="0" fillId="0" borderId="27" xfId="59" applyBorder="1" applyAlignment="1">
      <alignment wrapText="1"/>
      <protection/>
    </xf>
    <xf numFmtId="164" fontId="0" fillId="0" borderId="27" xfId="59" applyNumberFormat="1" applyBorder="1" applyAlignment="1">
      <alignment horizontal="right"/>
      <protection/>
    </xf>
    <xf numFmtId="0" fontId="0" fillId="0" borderId="14" xfId="59" applyFont="1" applyBorder="1">
      <alignment/>
      <protection/>
    </xf>
    <xf numFmtId="0" fontId="1" fillId="0" borderId="15" xfId="59" applyFont="1" applyBorder="1" applyAlignment="1">
      <alignment wrapText="1"/>
      <protection/>
    </xf>
    <xf numFmtId="164" fontId="1" fillId="0" borderId="15" xfId="59" applyNumberFormat="1" applyFont="1" applyBorder="1" applyAlignment="1">
      <alignment horizontal="right"/>
      <protection/>
    </xf>
    <xf numFmtId="49" fontId="0" fillId="0" borderId="0" xfId="59" applyNumberFormat="1">
      <alignment/>
      <protection/>
    </xf>
    <xf numFmtId="49" fontId="15" fillId="0" borderId="18" xfId="59" applyNumberFormat="1" applyFont="1" applyBorder="1" applyAlignment="1">
      <alignment horizontal="center"/>
      <protection/>
    </xf>
    <xf numFmtId="3" fontId="0" fillId="0" borderId="10" xfId="59" applyNumberFormat="1" applyBorder="1">
      <alignment/>
      <protection/>
    </xf>
    <xf numFmtId="0" fontId="4" fillId="0" borderId="25" xfId="59" applyFont="1" applyBorder="1" applyAlignment="1">
      <alignment horizontal="right"/>
      <protection/>
    </xf>
    <xf numFmtId="0" fontId="0" fillId="0" borderId="15" xfId="59" applyBorder="1" applyAlignment="1">
      <alignment/>
      <protection/>
    </xf>
    <xf numFmtId="3" fontId="1" fillId="0" borderId="15" xfId="59" applyNumberFormat="1" applyFont="1" applyBorder="1" applyAlignment="1">
      <alignment horizontal="right"/>
      <protection/>
    </xf>
    <xf numFmtId="0" fontId="0" fillId="0" borderId="0" xfId="59" applyBorder="1" applyAlignment="1">
      <alignment/>
      <protection/>
    </xf>
    <xf numFmtId="3" fontId="1" fillId="0" borderId="0" xfId="59" applyNumberFormat="1" applyFont="1" applyBorder="1" applyAlignment="1">
      <alignment horizontal="right"/>
      <protection/>
    </xf>
    <xf numFmtId="49" fontId="17" fillId="0" borderId="0" xfId="59" applyNumberFormat="1" applyFont="1" applyBorder="1" applyAlignment="1">
      <alignment horizontal="right"/>
      <protection/>
    </xf>
    <xf numFmtId="3" fontId="1" fillId="0" borderId="10" xfId="59" applyNumberFormat="1" applyFont="1" applyBorder="1" applyAlignment="1">
      <alignment horizontal="right"/>
      <protection/>
    </xf>
    <xf numFmtId="3" fontId="3" fillId="0" borderId="10" xfId="59" applyNumberFormat="1" applyFont="1" applyBorder="1" applyAlignment="1">
      <alignment horizontal="right"/>
      <protection/>
    </xf>
    <xf numFmtId="0" fontId="4" fillId="0" borderId="15" xfId="59" applyFont="1" applyBorder="1" applyAlignment="1">
      <alignment horizontal="right"/>
      <protection/>
    </xf>
    <xf numFmtId="0" fontId="4" fillId="0" borderId="15" xfId="59" applyFont="1" applyBorder="1" applyAlignment="1">
      <alignment wrapText="1"/>
      <protection/>
    </xf>
    <xf numFmtId="0" fontId="4" fillId="0" borderId="15" xfId="59" applyFont="1" applyBorder="1">
      <alignment/>
      <protection/>
    </xf>
    <xf numFmtId="3" fontId="4" fillId="0" borderId="15" xfId="59" applyNumberFormat="1" applyFont="1" applyBorder="1">
      <alignment/>
      <protection/>
    </xf>
    <xf numFmtId="0" fontId="17" fillId="0" borderId="37" xfId="59" applyFont="1" applyBorder="1">
      <alignment/>
      <protection/>
    </xf>
    <xf numFmtId="0" fontId="17" fillId="0" borderId="35" xfId="59" applyFont="1" applyBorder="1">
      <alignment/>
      <protection/>
    </xf>
    <xf numFmtId="3" fontId="17" fillId="0" borderId="15" xfId="59" applyNumberFormat="1" applyFont="1" applyBorder="1" applyAlignment="1">
      <alignment horizontal="right"/>
      <protection/>
    </xf>
    <xf numFmtId="0" fontId="8" fillId="0" borderId="62" xfId="59" applyFont="1" applyBorder="1" applyAlignment="1">
      <alignment horizontal="center"/>
      <protection/>
    </xf>
    <xf numFmtId="0" fontId="1" fillId="0" borderId="17" xfId="59" applyFont="1" applyBorder="1" applyAlignment="1">
      <alignment horizontal="center" vertical="center"/>
      <protection/>
    </xf>
    <xf numFmtId="0" fontId="1" fillId="0" borderId="18" xfId="59" applyFont="1" applyBorder="1" applyAlignment="1">
      <alignment horizontal="center" vertical="center"/>
      <protection/>
    </xf>
    <xf numFmtId="0" fontId="1" fillId="0" borderId="20" xfId="59" applyFont="1" applyBorder="1" applyAlignment="1">
      <alignment horizontal="center" vertical="center"/>
      <protection/>
    </xf>
    <xf numFmtId="0" fontId="0" fillId="0" borderId="63" xfId="59" applyBorder="1">
      <alignment/>
      <protection/>
    </xf>
    <xf numFmtId="0" fontId="15" fillId="0" borderId="43" xfId="59" applyFont="1" applyBorder="1" applyAlignment="1">
      <alignment horizontal="center"/>
      <protection/>
    </xf>
    <xf numFmtId="0" fontId="8" fillId="0" borderId="43" xfId="59" applyFont="1" applyBorder="1" applyAlignment="1">
      <alignment horizontal="center"/>
      <protection/>
    </xf>
    <xf numFmtId="0" fontId="8" fillId="0" borderId="64" xfId="59" applyFont="1" applyBorder="1" applyAlignment="1">
      <alignment horizontal="center"/>
      <protection/>
    </xf>
    <xf numFmtId="0" fontId="1" fillId="0" borderId="11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0" fontId="19" fillId="0" borderId="11" xfId="59" applyFont="1" applyBorder="1" applyAlignment="1">
      <alignment horizontal="center" vertical="center"/>
      <protection/>
    </xf>
    <xf numFmtId="0" fontId="19" fillId="0" borderId="12" xfId="59" applyFont="1" applyBorder="1" applyAlignment="1">
      <alignment horizontal="center" vertical="center"/>
      <protection/>
    </xf>
    <xf numFmtId="0" fontId="0" fillId="0" borderId="43" xfId="59" applyFont="1" applyBorder="1" applyAlignment="1">
      <alignment horizontal="center" wrapText="1"/>
      <protection/>
    </xf>
    <xf numFmtId="0" fontId="19" fillId="0" borderId="11" xfId="59" applyFont="1" applyBorder="1" applyAlignment="1">
      <alignment horizontal="center" wrapText="1"/>
      <protection/>
    </xf>
    <xf numFmtId="0" fontId="19" fillId="0" borderId="12" xfId="59" applyFont="1" applyBorder="1" applyAlignment="1">
      <alignment horizontal="center" wrapText="1"/>
      <protection/>
    </xf>
    <xf numFmtId="164" fontId="1" fillId="0" borderId="39" xfId="59" applyNumberFormat="1" applyFont="1" applyBorder="1" applyAlignment="1">
      <alignment horizontal="right"/>
      <protection/>
    </xf>
    <xf numFmtId="164" fontId="1" fillId="0" borderId="12" xfId="59" applyNumberFormat="1" applyFont="1" applyBorder="1" applyAlignment="1">
      <alignment horizontal="right"/>
      <protection/>
    </xf>
    <xf numFmtId="164" fontId="1" fillId="0" borderId="31" xfId="59" applyNumberFormat="1" applyFont="1" applyBorder="1" applyAlignment="1">
      <alignment horizontal="right"/>
      <protection/>
    </xf>
    <xf numFmtId="0" fontId="0" fillId="0" borderId="12" xfId="59" applyFont="1" applyBorder="1" applyAlignment="1">
      <alignment wrapText="1"/>
      <protection/>
    </xf>
    <xf numFmtId="164" fontId="3" fillId="0" borderId="39" xfId="59" applyNumberFormat="1" applyFont="1" applyBorder="1" applyAlignment="1">
      <alignment horizontal="right"/>
      <protection/>
    </xf>
    <xf numFmtId="0" fontId="0" fillId="0" borderId="12" xfId="59" applyFont="1" applyBorder="1" applyAlignment="1">
      <alignment horizontal="left" wrapText="1"/>
      <protection/>
    </xf>
    <xf numFmtId="0" fontId="0" fillId="0" borderId="12" xfId="59" applyBorder="1">
      <alignment/>
      <protection/>
    </xf>
    <xf numFmtId="3" fontId="0" fillId="0" borderId="11" xfId="59" applyNumberFormat="1" applyBorder="1">
      <alignment/>
      <protection/>
    </xf>
    <xf numFmtId="0" fontId="0" fillId="0" borderId="59" xfId="59" applyFont="1" applyBorder="1" applyAlignment="1">
      <alignment horizontal="left" wrapText="1"/>
      <protection/>
    </xf>
    <xf numFmtId="164" fontId="4" fillId="0" borderId="11" xfId="59" applyNumberFormat="1" applyFont="1" applyBorder="1" applyAlignment="1">
      <alignment horizontal="right"/>
      <protection/>
    </xf>
    <xf numFmtId="164" fontId="4" fillId="0" borderId="12" xfId="59" applyNumberFormat="1" applyFont="1" applyBorder="1" applyAlignment="1">
      <alignment horizontal="right"/>
      <protection/>
    </xf>
    <xf numFmtId="164" fontId="4" fillId="0" borderId="31" xfId="59" applyNumberFormat="1" applyFont="1" applyBorder="1" applyAlignment="1">
      <alignment horizontal="right"/>
      <protection/>
    </xf>
    <xf numFmtId="0" fontId="0" fillId="0" borderId="59" xfId="59" applyBorder="1">
      <alignment/>
      <protection/>
    </xf>
    <xf numFmtId="164" fontId="0" fillId="0" borderId="11" xfId="59" applyNumberFormat="1" applyBorder="1" applyAlignment="1">
      <alignment horizontal="right"/>
      <protection/>
    </xf>
    <xf numFmtId="0" fontId="0" fillId="0" borderId="59" xfId="59" applyBorder="1" applyAlignment="1">
      <alignment wrapText="1"/>
      <protection/>
    </xf>
    <xf numFmtId="164" fontId="1" fillId="0" borderId="11" xfId="59" applyNumberFormat="1" applyFont="1" applyBorder="1" applyAlignment="1">
      <alignment horizontal="right"/>
      <protection/>
    </xf>
    <xf numFmtId="3" fontId="0" fillId="0" borderId="10" xfId="59" applyNumberFormat="1" applyBorder="1" applyAlignment="1">
      <alignment/>
      <protection/>
    </xf>
    <xf numFmtId="3" fontId="0" fillId="0" borderId="12" xfId="59" applyNumberFormat="1" applyBorder="1">
      <alignment/>
      <protection/>
    </xf>
    <xf numFmtId="0" fontId="0" fillId="0" borderId="12" xfId="59" applyBorder="1" applyAlignment="1">
      <alignment/>
      <protection/>
    </xf>
    <xf numFmtId="3" fontId="0" fillId="0" borderId="11" xfId="59" applyNumberFormat="1" applyBorder="1" applyAlignment="1">
      <alignment/>
      <protection/>
    </xf>
    <xf numFmtId="0" fontId="0" fillId="0" borderId="65" xfId="59" applyBorder="1" applyAlignment="1">
      <alignment wrapText="1"/>
      <protection/>
    </xf>
    <xf numFmtId="164" fontId="0" fillId="0" borderId="25" xfId="59" applyNumberFormat="1" applyBorder="1" applyAlignment="1">
      <alignment horizontal="right"/>
      <protection/>
    </xf>
    <xf numFmtId="3" fontId="19" fillId="0" borderId="27" xfId="59" applyNumberFormat="1" applyFont="1" applyBorder="1" applyAlignment="1">
      <alignment horizontal="right"/>
      <protection/>
    </xf>
    <xf numFmtId="0" fontId="0" fillId="0" borderId="28" xfId="59" applyBorder="1" applyAlignment="1">
      <alignment/>
      <protection/>
    </xf>
    <xf numFmtId="3" fontId="0" fillId="0" borderId="25" xfId="59" applyNumberFormat="1" applyBorder="1" applyAlignment="1">
      <alignment/>
      <protection/>
    </xf>
    <xf numFmtId="3" fontId="0" fillId="0" borderId="27" xfId="59" applyNumberFormat="1" applyBorder="1" applyAlignment="1">
      <alignment/>
      <protection/>
    </xf>
    <xf numFmtId="3" fontId="0" fillId="0" borderId="28" xfId="59" applyNumberFormat="1" applyBorder="1">
      <alignment/>
      <protection/>
    </xf>
    <xf numFmtId="0" fontId="0" fillId="0" borderId="66" xfId="59" applyBorder="1" applyAlignment="1">
      <alignment wrapText="1"/>
      <protection/>
    </xf>
    <xf numFmtId="164" fontId="1" fillId="0" borderId="14" xfId="59" applyNumberFormat="1" applyFont="1" applyBorder="1" applyAlignment="1">
      <alignment horizontal="right"/>
      <protection/>
    </xf>
    <xf numFmtId="164" fontId="1" fillId="0" borderId="16" xfId="59" applyNumberFormat="1" applyFont="1" applyBorder="1" applyAlignment="1">
      <alignment horizontal="right"/>
      <protection/>
    </xf>
    <xf numFmtId="164" fontId="1" fillId="0" borderId="69" xfId="59" applyNumberFormat="1" applyFont="1" applyBorder="1" applyAlignment="1">
      <alignment horizontal="right"/>
      <protection/>
    </xf>
    <xf numFmtId="164" fontId="0" fillId="0" borderId="0" xfId="59" applyNumberFormat="1" applyBorder="1" applyAlignment="1">
      <alignment horizontal="right"/>
      <protection/>
    </xf>
    <xf numFmtId="0" fontId="15" fillId="0" borderId="62" xfId="59" applyFont="1" applyBorder="1" applyAlignment="1">
      <alignment horizontal="center"/>
      <protection/>
    </xf>
    <xf numFmtId="49" fontId="15" fillId="0" borderId="43" xfId="59" applyNumberFormat="1" applyFont="1" applyBorder="1" applyAlignment="1">
      <alignment horizontal="center"/>
      <protection/>
    </xf>
    <xf numFmtId="0" fontId="15" fillId="0" borderId="64" xfId="59" applyFont="1" applyBorder="1" applyAlignment="1">
      <alignment horizontal="center"/>
      <protection/>
    </xf>
    <xf numFmtId="49" fontId="0" fillId="0" borderId="43" xfId="59" applyNumberFormat="1" applyFont="1" applyBorder="1" applyAlignment="1">
      <alignment horizontal="center" wrapText="1"/>
      <protection/>
    </xf>
    <xf numFmtId="0" fontId="0" fillId="0" borderId="59" xfId="59" applyBorder="1" applyAlignment="1">
      <alignment/>
      <protection/>
    </xf>
    <xf numFmtId="0" fontId="1" fillId="0" borderId="11" xfId="59" applyFont="1" applyBorder="1">
      <alignment/>
      <protection/>
    </xf>
    <xf numFmtId="0" fontId="1" fillId="0" borderId="12" xfId="59" applyFont="1" applyBorder="1">
      <alignment/>
      <protection/>
    </xf>
    <xf numFmtId="0" fontId="1" fillId="0" borderId="59" xfId="59" applyFont="1" applyBorder="1" applyAlignment="1">
      <alignment/>
      <protection/>
    </xf>
    <xf numFmtId="3" fontId="1" fillId="0" borderId="11" xfId="59" applyNumberFormat="1" applyFont="1" applyBorder="1">
      <alignment/>
      <protection/>
    </xf>
    <xf numFmtId="3" fontId="1" fillId="0" borderId="12" xfId="59" applyNumberFormat="1" applyFont="1" applyBorder="1">
      <alignment/>
      <protection/>
    </xf>
    <xf numFmtId="0" fontId="0" fillId="0" borderId="66" xfId="59" applyBorder="1" applyAlignment="1">
      <alignment/>
      <protection/>
    </xf>
    <xf numFmtId="3" fontId="1" fillId="0" borderId="14" xfId="59" applyNumberFormat="1" applyFont="1" applyBorder="1" applyAlignment="1">
      <alignment horizontal="right"/>
      <protection/>
    </xf>
    <xf numFmtId="3" fontId="1" fillId="0" borderId="16" xfId="59" applyNumberFormat="1" applyFont="1" applyBorder="1" applyAlignment="1">
      <alignment horizontal="right"/>
      <protection/>
    </xf>
    <xf numFmtId="3" fontId="1" fillId="0" borderId="11" xfId="59" applyNumberFormat="1" applyFont="1" applyBorder="1" applyAlignment="1">
      <alignment horizontal="right"/>
      <protection/>
    </xf>
    <xf numFmtId="3" fontId="1" fillId="0" borderId="12" xfId="59" applyNumberFormat="1" applyFont="1" applyBorder="1" applyAlignment="1">
      <alignment horizontal="right"/>
      <protection/>
    </xf>
    <xf numFmtId="0" fontId="0" fillId="0" borderId="59" xfId="59" applyFont="1" applyBorder="1" applyAlignment="1">
      <alignment wrapText="1"/>
      <protection/>
    </xf>
    <xf numFmtId="3" fontId="3" fillId="0" borderId="11" xfId="59" applyNumberFormat="1" applyFont="1" applyBorder="1" applyAlignment="1">
      <alignment horizontal="right"/>
      <protection/>
    </xf>
    <xf numFmtId="0" fontId="4" fillId="0" borderId="66" xfId="59" applyFont="1" applyBorder="1">
      <alignment/>
      <protection/>
    </xf>
    <xf numFmtId="3" fontId="4" fillId="0" borderId="14" xfId="59" applyNumberFormat="1" applyFont="1" applyBorder="1">
      <alignment/>
      <protection/>
    </xf>
    <xf numFmtId="3" fontId="4" fillId="0" borderId="16" xfId="59" applyNumberFormat="1" applyFont="1" applyBorder="1">
      <alignment/>
      <protection/>
    </xf>
    <xf numFmtId="3" fontId="17" fillId="0" borderId="66" xfId="59" applyNumberFormat="1" applyFont="1" applyBorder="1" applyAlignment="1">
      <alignment horizontal="center" vertical="center"/>
      <protection/>
    </xf>
    <xf numFmtId="0" fontId="3" fillId="0" borderId="35" xfId="57" applyBorder="1" applyAlignment="1">
      <alignment horizontal="center" vertical="center"/>
      <protection/>
    </xf>
    <xf numFmtId="0" fontId="3" fillId="0" borderId="69" xfId="57" applyBorder="1" applyAlignment="1">
      <alignment horizontal="center" vertical="center"/>
      <protection/>
    </xf>
    <xf numFmtId="0" fontId="17" fillId="0" borderId="37" xfId="56" applyFont="1" applyBorder="1" applyAlignment="1">
      <alignment horizontal="center"/>
      <protection/>
    </xf>
    <xf numFmtId="0" fontId="17" fillId="0" borderId="35" xfId="56" applyFont="1" applyBorder="1" applyAlignment="1">
      <alignment horizontal="center"/>
      <protection/>
    </xf>
    <xf numFmtId="0" fontId="17" fillId="0" borderId="0" xfId="56" applyFont="1" applyBorder="1" applyAlignment="1">
      <alignment horizontal="center"/>
      <protection/>
    </xf>
    <xf numFmtId="0" fontId="5" fillId="0" borderId="59" xfId="58" applyFont="1" applyBorder="1" applyAlignment="1">
      <alignment horizontal="center"/>
      <protection/>
    </xf>
    <xf numFmtId="0" fontId="5" fillId="0" borderId="6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12" fillId="0" borderId="0" xfId="56" applyFont="1" applyBorder="1">
      <alignment/>
      <protection/>
    </xf>
    <xf numFmtId="0" fontId="5" fillId="0" borderId="0" xfId="56" applyFont="1" applyBorder="1">
      <alignment/>
      <protection/>
    </xf>
    <xf numFmtId="3" fontId="13" fillId="0" borderId="0" xfId="56" applyNumberFormat="1" applyFont="1" applyBorder="1">
      <alignment/>
      <protection/>
    </xf>
    <xf numFmtId="0" fontId="0" fillId="0" borderId="0" xfId="56" applyBorder="1">
      <alignment/>
      <protection/>
    </xf>
    <xf numFmtId="3" fontId="0" fillId="0" borderId="0" xfId="56" applyNumberFormat="1" applyBorder="1">
      <alignment/>
      <protection/>
    </xf>
    <xf numFmtId="0" fontId="4" fillId="0" borderId="0" xfId="56" applyFont="1" applyBorder="1">
      <alignment/>
      <protection/>
    </xf>
    <xf numFmtId="3" fontId="4" fillId="0" borderId="0" xfId="56" applyNumberFormat="1" applyFont="1" applyBorder="1">
      <alignment/>
      <protection/>
    </xf>
    <xf numFmtId="3" fontId="0" fillId="0" borderId="0" xfId="56" applyNumberFormat="1" applyFont="1" applyBorder="1">
      <alignment/>
      <protection/>
    </xf>
    <xf numFmtId="0" fontId="5" fillId="0" borderId="0" xfId="56" applyFont="1">
      <alignment/>
      <protection/>
    </xf>
    <xf numFmtId="0" fontId="0" fillId="0" borderId="0" xfId="56">
      <alignment/>
      <protection/>
    </xf>
    <xf numFmtId="0" fontId="5" fillId="0" borderId="0" xfId="56" applyFont="1">
      <alignment/>
      <protection/>
    </xf>
    <xf numFmtId="0" fontId="6" fillId="0" borderId="0" xfId="56" applyFont="1">
      <alignment/>
      <protection/>
    </xf>
    <xf numFmtId="3" fontId="6" fillId="0" borderId="0" xfId="56" applyNumberFormat="1" applyFont="1">
      <alignment/>
      <protection/>
    </xf>
    <xf numFmtId="0" fontId="0" fillId="0" borderId="0" xfId="56" applyFont="1" applyBorder="1">
      <alignment/>
      <protection/>
    </xf>
    <xf numFmtId="0" fontId="8" fillId="0" borderId="0" xfId="56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3" fontId="4" fillId="0" borderId="0" xfId="56" applyNumberFormat="1" applyFont="1" applyBorder="1" applyAlignment="1">
      <alignment horizontal="right"/>
      <protection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0" fillId="0" borderId="0" xfId="56" applyFill="1" applyBorder="1">
      <alignment/>
      <protection/>
    </xf>
    <xf numFmtId="3" fontId="0" fillId="0" borderId="0" xfId="56" applyNumberFormat="1" applyFill="1" applyBorder="1">
      <alignment/>
      <protection/>
    </xf>
    <xf numFmtId="3" fontId="0" fillId="0" borderId="0" xfId="56" applyNumberFormat="1" applyBorder="1" applyAlignment="1">
      <alignment vertical="top" wrapText="1"/>
      <protection/>
    </xf>
    <xf numFmtId="3" fontId="0" fillId="0" borderId="0" xfId="0" applyNumberFormat="1" applyAlignment="1">
      <alignment vertical="top" wrapText="1"/>
    </xf>
    <xf numFmtId="0" fontId="4" fillId="0" borderId="0" xfId="56" applyFont="1">
      <alignment/>
      <protection/>
    </xf>
    <xf numFmtId="0" fontId="0" fillId="0" borderId="0" xfId="56" applyFont="1" applyBorder="1" applyAlignment="1">
      <alignment wrapText="1"/>
      <protection/>
    </xf>
    <xf numFmtId="0" fontId="3" fillId="0" borderId="0" xfId="0" applyFont="1" applyAlignment="1">
      <alignment wrapText="1"/>
    </xf>
    <xf numFmtId="0" fontId="0" fillId="0" borderId="0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19" fillId="0" borderId="0" xfId="56" applyFont="1" applyFill="1" applyBorder="1">
      <alignment/>
      <protection/>
    </xf>
    <xf numFmtId="0" fontId="6" fillId="0" borderId="0" xfId="56" applyFont="1" applyBorder="1">
      <alignment/>
      <protection/>
    </xf>
    <xf numFmtId="3" fontId="6" fillId="0" borderId="0" xfId="56" applyNumberFormat="1" applyFont="1" applyBorder="1">
      <alignment/>
      <protection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0" applyFont="1" applyFill="1" applyBorder="1">
      <alignment/>
      <protection/>
    </xf>
    <xf numFmtId="3" fontId="5" fillId="0" borderId="0" xfId="56" applyNumberFormat="1" applyFont="1" applyBorder="1">
      <alignment/>
      <protection/>
    </xf>
    <xf numFmtId="0" fontId="0" fillId="0" borderId="0" xfId="56" applyBorder="1" applyAlignment="1">
      <alignment wrapText="1"/>
      <protection/>
    </xf>
    <xf numFmtId="0" fontId="0" fillId="0" borderId="0" xfId="56" applyAlignment="1">
      <alignment wrapText="1"/>
      <protection/>
    </xf>
    <xf numFmtId="3" fontId="1" fillId="0" borderId="0" xfId="56" applyNumberFormat="1" applyFont="1" applyBorder="1">
      <alignment/>
      <protection/>
    </xf>
    <xf numFmtId="3" fontId="0" fillId="0" borderId="0" xfId="56" applyNumberFormat="1">
      <alignment/>
      <protection/>
    </xf>
    <xf numFmtId="0" fontId="0" fillId="0" borderId="0" xfId="56" applyFill="1" applyBorder="1" applyAlignment="1">
      <alignment wrapText="1"/>
      <protection/>
    </xf>
    <xf numFmtId="0" fontId="1" fillId="0" borderId="0" xfId="56" applyFont="1" applyBorder="1">
      <alignment/>
      <protection/>
    </xf>
    <xf numFmtId="0" fontId="12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left"/>
      <protection/>
    </xf>
    <xf numFmtId="3" fontId="5" fillId="0" borderId="0" xfId="56" applyNumberFormat="1" applyFont="1" applyBorder="1" applyAlignment="1">
      <alignment horizontal="right"/>
      <protection/>
    </xf>
    <xf numFmtId="0" fontId="5" fillId="0" borderId="0" xfId="58" applyFont="1" applyBorder="1">
      <alignment/>
      <protection/>
    </xf>
    <xf numFmtId="0" fontId="3" fillId="0" borderId="0" xfId="56" applyFont="1" applyBorder="1">
      <alignment/>
      <protection/>
    </xf>
    <xf numFmtId="0" fontId="5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4" fillId="0" borderId="37" xfId="56" applyFont="1" applyBorder="1">
      <alignment/>
      <protection/>
    </xf>
    <xf numFmtId="0" fontId="0" fillId="0" borderId="35" xfId="56" applyBorder="1">
      <alignment/>
      <protection/>
    </xf>
    <xf numFmtId="3" fontId="4" fillId="0" borderId="24" xfId="56" applyNumberFormat="1" applyFont="1" applyBorder="1">
      <alignment/>
      <protection/>
    </xf>
    <xf numFmtId="0" fontId="0" fillId="0" borderId="0" xfId="59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12" xfId="59" applyFont="1" applyBorder="1" applyAlignment="1">
      <alignment horizontal="center"/>
      <protection/>
    </xf>
    <xf numFmtId="0" fontId="0" fillId="0" borderId="31" xfId="59" applyFont="1" applyBorder="1">
      <alignment/>
      <protection/>
    </xf>
    <xf numFmtId="164" fontId="1" fillId="0" borderId="30" xfId="59" applyNumberFormat="1" applyFont="1" applyBorder="1" applyAlignment="1">
      <alignment horizontal="right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_...2013 (....) Költségvetés Orci 2013" xfId="58"/>
    <cellStyle name="Normál_...-2013.(....) Orci 2013. költségvetés mellékletek" xfId="59"/>
    <cellStyle name="Normál_2010.évi besz Orci" xfId="60"/>
    <cellStyle name="Normál_2010.ktg.vetés Patalom" xfId="61"/>
    <cellStyle name="Normál_Patalom költségvetés 2013.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J27" sqref="J27"/>
    </sheetView>
  </sheetViews>
  <sheetFormatPr defaultColWidth="9.00390625" defaultRowHeight="12.75"/>
  <cols>
    <col min="1" max="1" width="4.875" style="81" customWidth="1"/>
    <col min="2" max="2" width="18.25390625" style="81" customWidth="1"/>
    <col min="3" max="6" width="9.125" style="81" customWidth="1"/>
    <col min="7" max="7" width="33.875" style="81" customWidth="1"/>
    <col min="8" max="8" width="18.25390625" style="81" customWidth="1"/>
    <col min="9" max="9" width="30.00390625" style="81" customWidth="1"/>
    <col min="10" max="10" width="11.375" style="81" customWidth="1"/>
    <col min="11" max="11" width="9.125" style="81" customWidth="1"/>
    <col min="12" max="12" width="9.00390625" style="81" customWidth="1"/>
    <col min="13" max="14" width="9.125" style="81" customWidth="1"/>
    <col min="15" max="15" width="11.875" style="81" customWidth="1"/>
    <col min="16" max="16384" width="9.125" style="81" customWidth="1"/>
  </cols>
  <sheetData>
    <row r="1" spans="1:10" ht="12.75">
      <c r="A1" s="265" t="s">
        <v>134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2.75">
      <c r="A2" s="266" t="s">
        <v>225</v>
      </c>
      <c r="B2" s="266"/>
      <c r="C2" s="266"/>
      <c r="D2" s="266"/>
      <c r="E2" s="266"/>
      <c r="F2" s="266"/>
      <c r="G2" s="266"/>
      <c r="H2" s="266"/>
      <c r="I2" s="266"/>
      <c r="J2" s="266"/>
    </row>
    <row r="4" spans="1:10" ht="12.75">
      <c r="A4" s="266" t="s">
        <v>83</v>
      </c>
      <c r="B4" s="266"/>
      <c r="C4" s="266"/>
      <c r="D4" s="266"/>
      <c r="E4" s="266"/>
      <c r="F4" s="266"/>
      <c r="G4" s="266"/>
      <c r="H4" s="266"/>
      <c r="I4" s="266"/>
      <c r="J4" s="266"/>
    </row>
    <row r="5" ht="13.5" thickBot="1">
      <c r="B5" s="82"/>
    </row>
    <row r="6" spans="1:9" ht="15">
      <c r="A6" s="83"/>
      <c r="B6" s="84" t="s">
        <v>135</v>
      </c>
      <c r="C6" s="267" t="s">
        <v>136</v>
      </c>
      <c r="D6" s="267"/>
      <c r="E6" s="267"/>
      <c r="F6" s="267"/>
      <c r="G6" s="267"/>
      <c r="H6" s="85" t="s">
        <v>137</v>
      </c>
      <c r="I6" s="86" t="s">
        <v>138</v>
      </c>
    </row>
    <row r="7" spans="1:9" ht="12.75">
      <c r="A7" s="87"/>
      <c r="B7" s="88" t="s">
        <v>84</v>
      </c>
      <c r="C7" s="268" t="s">
        <v>85</v>
      </c>
      <c r="D7" s="254"/>
      <c r="E7" s="254"/>
      <c r="F7" s="254"/>
      <c r="G7" s="254"/>
      <c r="H7" s="89" t="s">
        <v>86</v>
      </c>
      <c r="I7" s="90" t="s">
        <v>87</v>
      </c>
    </row>
    <row r="8" spans="1:9" ht="12.75">
      <c r="A8" s="91" t="s">
        <v>20</v>
      </c>
      <c r="B8" s="252" t="s">
        <v>219</v>
      </c>
      <c r="C8" s="260" t="s">
        <v>102</v>
      </c>
      <c r="D8" s="260"/>
      <c r="E8" s="260"/>
      <c r="F8" s="260"/>
      <c r="G8" s="260"/>
      <c r="H8" s="258" t="s">
        <v>89</v>
      </c>
      <c r="I8" s="93" t="s">
        <v>103</v>
      </c>
    </row>
    <row r="9" spans="1:9" ht="12.75">
      <c r="A9" s="91" t="s">
        <v>21</v>
      </c>
      <c r="B9" s="259"/>
      <c r="C9" s="260" t="s">
        <v>338</v>
      </c>
      <c r="D9" s="260"/>
      <c r="E9" s="260"/>
      <c r="F9" s="260"/>
      <c r="G9" s="260"/>
      <c r="H9" s="259"/>
      <c r="I9" s="93" t="s">
        <v>88</v>
      </c>
    </row>
    <row r="10" spans="1:9" ht="12.75">
      <c r="A10" s="91" t="s">
        <v>22</v>
      </c>
      <c r="B10" s="259"/>
      <c r="C10" s="260" t="s">
        <v>105</v>
      </c>
      <c r="D10" s="260"/>
      <c r="E10" s="260"/>
      <c r="F10" s="260"/>
      <c r="G10" s="260"/>
      <c r="H10" s="259"/>
      <c r="I10" s="93" t="s">
        <v>104</v>
      </c>
    </row>
    <row r="11" spans="1:9" ht="12.75">
      <c r="A11" s="91" t="s">
        <v>144</v>
      </c>
      <c r="B11" s="259"/>
      <c r="C11" s="260" t="s">
        <v>132</v>
      </c>
      <c r="D11" s="260"/>
      <c r="E11" s="260"/>
      <c r="F11" s="260"/>
      <c r="G11" s="260"/>
      <c r="H11" s="259"/>
      <c r="I11" s="93" t="s">
        <v>106</v>
      </c>
    </row>
    <row r="12" spans="1:9" ht="12.75">
      <c r="A12" s="91" t="s">
        <v>23</v>
      </c>
      <c r="B12" s="259"/>
      <c r="C12" s="260" t="s">
        <v>133</v>
      </c>
      <c r="D12" s="260"/>
      <c r="E12" s="260"/>
      <c r="F12" s="260"/>
      <c r="G12" s="260"/>
      <c r="H12" s="251"/>
      <c r="I12" s="93" t="s">
        <v>90</v>
      </c>
    </row>
    <row r="13" spans="1:9" ht="12.75">
      <c r="A13" s="91" t="s">
        <v>41</v>
      </c>
      <c r="B13" s="259"/>
      <c r="C13" s="260" t="s">
        <v>108</v>
      </c>
      <c r="D13" s="260"/>
      <c r="E13" s="260"/>
      <c r="F13" s="260"/>
      <c r="G13" s="260"/>
      <c r="H13" s="269" t="s">
        <v>91</v>
      </c>
      <c r="I13" s="255" t="s">
        <v>107</v>
      </c>
    </row>
    <row r="14" spans="1:9" ht="12.75">
      <c r="A14" s="91" t="s">
        <v>24</v>
      </c>
      <c r="B14" s="259"/>
      <c r="C14" s="260" t="s">
        <v>109</v>
      </c>
      <c r="D14" s="260"/>
      <c r="E14" s="260"/>
      <c r="F14" s="260"/>
      <c r="G14" s="260"/>
      <c r="H14" s="259"/>
      <c r="I14" s="256"/>
    </row>
    <row r="15" spans="1:9" ht="12.75" customHeight="1">
      <c r="A15" s="91" t="s">
        <v>147</v>
      </c>
      <c r="B15" s="259"/>
      <c r="C15" s="260" t="s">
        <v>110</v>
      </c>
      <c r="D15" s="260"/>
      <c r="E15" s="260"/>
      <c r="F15" s="260"/>
      <c r="G15" s="260"/>
      <c r="H15" s="259"/>
      <c r="I15" s="256"/>
    </row>
    <row r="16" spans="1:9" ht="12.75">
      <c r="A16" s="91" t="s">
        <v>148</v>
      </c>
      <c r="B16" s="259"/>
      <c r="C16" s="260" t="s">
        <v>66</v>
      </c>
      <c r="D16" s="260"/>
      <c r="E16" s="260"/>
      <c r="F16" s="260"/>
      <c r="G16" s="260"/>
      <c r="H16" s="259"/>
      <c r="I16" s="256"/>
    </row>
    <row r="17" spans="1:9" ht="12.75">
      <c r="A17" s="91" t="s">
        <v>150</v>
      </c>
      <c r="B17" s="259"/>
      <c r="C17" s="260" t="s">
        <v>111</v>
      </c>
      <c r="D17" s="260"/>
      <c r="E17" s="260"/>
      <c r="F17" s="260"/>
      <c r="G17" s="260"/>
      <c r="H17" s="259"/>
      <c r="I17" s="256"/>
    </row>
    <row r="18" spans="1:9" ht="12.75">
      <c r="A18" s="91" t="s">
        <v>152</v>
      </c>
      <c r="B18" s="259"/>
      <c r="C18" s="260" t="s">
        <v>112</v>
      </c>
      <c r="D18" s="260"/>
      <c r="E18" s="260"/>
      <c r="F18" s="260"/>
      <c r="G18" s="260"/>
      <c r="H18" s="259"/>
      <c r="I18" s="256"/>
    </row>
    <row r="19" spans="1:9" ht="12.75">
      <c r="A19" s="91" t="s">
        <v>154</v>
      </c>
      <c r="B19" s="259"/>
      <c r="C19" s="260" t="s">
        <v>69</v>
      </c>
      <c r="D19" s="260"/>
      <c r="E19" s="260"/>
      <c r="F19" s="260"/>
      <c r="G19" s="260"/>
      <c r="H19" s="259"/>
      <c r="I19" s="256"/>
    </row>
    <row r="20" spans="1:9" ht="12.75">
      <c r="A20" s="91" t="s">
        <v>156</v>
      </c>
      <c r="B20" s="259"/>
      <c r="C20" s="260" t="s">
        <v>70</v>
      </c>
      <c r="D20" s="260"/>
      <c r="E20" s="260"/>
      <c r="F20" s="260"/>
      <c r="G20" s="260"/>
      <c r="H20" s="259"/>
      <c r="I20" s="257"/>
    </row>
    <row r="21" spans="1:9" ht="12.75">
      <c r="A21" s="91" t="s">
        <v>158</v>
      </c>
      <c r="B21" s="259"/>
      <c r="C21" s="260" t="s">
        <v>114</v>
      </c>
      <c r="D21" s="260"/>
      <c r="E21" s="260"/>
      <c r="F21" s="260"/>
      <c r="G21" s="260"/>
      <c r="H21" s="259"/>
      <c r="I21" s="253" t="s">
        <v>74</v>
      </c>
    </row>
    <row r="22" spans="1:9" ht="12.75">
      <c r="A22" s="91" t="s">
        <v>159</v>
      </c>
      <c r="B22" s="259"/>
      <c r="C22" s="260" t="s">
        <v>339</v>
      </c>
      <c r="D22" s="260"/>
      <c r="E22" s="260"/>
      <c r="F22" s="260"/>
      <c r="G22" s="260"/>
      <c r="H22" s="259"/>
      <c r="I22" s="245"/>
    </row>
    <row r="23" spans="1:9" ht="12.75">
      <c r="A23" s="91" t="s">
        <v>160</v>
      </c>
      <c r="B23" s="259"/>
      <c r="C23" s="260" t="s">
        <v>340</v>
      </c>
      <c r="D23" s="260"/>
      <c r="E23" s="260"/>
      <c r="F23" s="260"/>
      <c r="G23" s="260"/>
      <c r="H23" s="259"/>
      <c r="I23" s="245"/>
    </row>
    <row r="24" spans="1:9" ht="12.75">
      <c r="A24" s="91" t="s">
        <v>161</v>
      </c>
      <c r="B24" s="259"/>
      <c r="C24" s="260" t="s">
        <v>115</v>
      </c>
      <c r="D24" s="260"/>
      <c r="E24" s="260"/>
      <c r="F24" s="260"/>
      <c r="G24" s="260"/>
      <c r="H24" s="259"/>
      <c r="I24" s="245"/>
    </row>
    <row r="25" spans="1:9" ht="12.75">
      <c r="A25" s="91" t="s">
        <v>162</v>
      </c>
      <c r="B25" s="259"/>
      <c r="C25" s="260" t="s">
        <v>71</v>
      </c>
      <c r="D25" s="260"/>
      <c r="E25" s="260"/>
      <c r="F25" s="260"/>
      <c r="G25" s="260"/>
      <c r="H25" s="259"/>
      <c r="I25" s="245"/>
    </row>
    <row r="26" spans="1:9" ht="12.75">
      <c r="A26" s="91" t="s">
        <v>163</v>
      </c>
      <c r="B26" s="259"/>
      <c r="C26" s="260" t="s">
        <v>117</v>
      </c>
      <c r="D26" s="260"/>
      <c r="E26" s="260"/>
      <c r="F26" s="260"/>
      <c r="G26" s="260"/>
      <c r="H26" s="259"/>
      <c r="I26" s="245"/>
    </row>
    <row r="27" spans="1:9" ht="12.75">
      <c r="A27" s="91" t="s">
        <v>165</v>
      </c>
      <c r="B27" s="251"/>
      <c r="C27" s="263" t="s">
        <v>116</v>
      </c>
      <c r="D27" s="263"/>
      <c r="E27" s="263"/>
      <c r="F27" s="263"/>
      <c r="G27" s="263"/>
      <c r="H27" s="259"/>
      <c r="I27" s="245"/>
    </row>
    <row r="28" spans="1:9" ht="12.75">
      <c r="A28" s="91" t="s">
        <v>166</v>
      </c>
      <c r="B28" s="271" t="s">
        <v>341</v>
      </c>
      <c r="C28" s="262" t="s">
        <v>102</v>
      </c>
      <c r="D28" s="263"/>
      <c r="E28" s="263"/>
      <c r="F28" s="263"/>
      <c r="G28" s="263"/>
      <c r="H28" s="259"/>
      <c r="I28" s="245"/>
    </row>
    <row r="29" spans="1:9" ht="12.75">
      <c r="A29" s="91" t="s">
        <v>168</v>
      </c>
      <c r="B29" s="272"/>
      <c r="C29" s="264" t="s">
        <v>113</v>
      </c>
      <c r="D29" s="260"/>
      <c r="E29" s="260"/>
      <c r="F29" s="260"/>
      <c r="G29" s="260"/>
      <c r="H29" s="259"/>
      <c r="I29" s="245"/>
    </row>
    <row r="30" spans="1:9" ht="13.5" thickBot="1">
      <c r="A30" s="91" t="s">
        <v>169</v>
      </c>
      <c r="B30" s="273"/>
      <c r="C30" s="261" t="s">
        <v>115</v>
      </c>
      <c r="D30" s="261"/>
      <c r="E30" s="261"/>
      <c r="F30" s="261"/>
      <c r="G30" s="261"/>
      <c r="H30" s="270"/>
      <c r="I30" s="246"/>
    </row>
  </sheetData>
  <sheetProtection/>
  <mergeCells count="34">
    <mergeCell ref="I13:I20"/>
    <mergeCell ref="H8:H12"/>
    <mergeCell ref="B8:B27"/>
    <mergeCell ref="I21:I30"/>
    <mergeCell ref="C27:G27"/>
    <mergeCell ref="C24:G24"/>
    <mergeCell ref="C23:G23"/>
    <mergeCell ref="C26:G26"/>
    <mergeCell ref="H13:H30"/>
    <mergeCell ref="B28:B30"/>
    <mergeCell ref="A4:J4"/>
    <mergeCell ref="C19:G19"/>
    <mergeCell ref="C10:G10"/>
    <mergeCell ref="C18:G18"/>
    <mergeCell ref="C13:G13"/>
    <mergeCell ref="C6:G6"/>
    <mergeCell ref="C16:G16"/>
    <mergeCell ref="C14:G14"/>
    <mergeCell ref="C7:G7"/>
    <mergeCell ref="C8:G8"/>
    <mergeCell ref="C30:G30"/>
    <mergeCell ref="C28:G28"/>
    <mergeCell ref="C29:G29"/>
    <mergeCell ref="A1:J1"/>
    <mergeCell ref="A2:J2"/>
    <mergeCell ref="C21:G21"/>
    <mergeCell ref="C20:G20"/>
    <mergeCell ref="C17:G17"/>
    <mergeCell ref="C22:G22"/>
    <mergeCell ref="C25:G25"/>
    <mergeCell ref="C9:G9"/>
    <mergeCell ref="C12:G12"/>
    <mergeCell ref="C11:G11"/>
    <mergeCell ref="C15:G15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&amp;C1. melléklet     Zimány Községi Önkormányzat  2/2013.(III. 12.) önkormányzati rendeletéhez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K7" sqref="K7"/>
    </sheetView>
  </sheetViews>
  <sheetFormatPr defaultColWidth="9.00390625" defaultRowHeight="12.75"/>
  <cols>
    <col min="1" max="1" width="10.00390625" style="0" customWidth="1"/>
  </cols>
  <sheetData>
    <row r="1" spans="1:9" ht="15.75">
      <c r="A1" s="289" t="s">
        <v>134</v>
      </c>
      <c r="B1" s="289"/>
      <c r="C1" s="289"/>
      <c r="D1" s="289"/>
      <c r="E1" s="289"/>
      <c r="F1" s="289"/>
      <c r="G1" s="289"/>
      <c r="H1" s="289"/>
      <c r="I1" s="289"/>
    </row>
    <row r="2" spans="1:9" ht="15.75">
      <c r="A2" s="289" t="s">
        <v>421</v>
      </c>
      <c r="B2" s="289"/>
      <c r="C2" s="289"/>
      <c r="D2" s="289"/>
      <c r="E2" s="289"/>
      <c r="F2" s="289"/>
      <c r="G2" s="289"/>
      <c r="H2" s="289"/>
      <c r="I2" s="289"/>
    </row>
    <row r="3" spans="1:9" ht="24.75" customHeight="1">
      <c r="A3" s="290" t="s">
        <v>422</v>
      </c>
      <c r="B3" s="290"/>
      <c r="C3" s="290"/>
      <c r="D3" s="290"/>
      <c r="E3" s="290"/>
      <c r="F3" s="290"/>
      <c r="G3" s="290"/>
      <c r="H3" s="290"/>
      <c r="I3" s="290"/>
    </row>
    <row r="4" ht="13.5" thickBot="1"/>
    <row r="5" spans="1:9" ht="13.5" thickBot="1">
      <c r="A5" s="291" t="s">
        <v>423</v>
      </c>
      <c r="B5" s="292"/>
      <c r="C5" s="292"/>
      <c r="D5" s="292"/>
      <c r="E5" s="292"/>
      <c r="F5" s="292"/>
      <c r="G5" s="226">
        <v>2013</v>
      </c>
      <c r="H5" s="226">
        <v>2014</v>
      </c>
      <c r="I5" s="227">
        <v>2015</v>
      </c>
    </row>
    <row r="6" spans="1:9" ht="12.75">
      <c r="A6" s="293" t="s">
        <v>424</v>
      </c>
      <c r="B6" s="294"/>
      <c r="C6" s="294"/>
      <c r="D6" s="294"/>
      <c r="E6" s="294"/>
      <c r="F6" s="295"/>
      <c r="G6" s="237">
        <v>4161</v>
      </c>
      <c r="H6" s="238">
        <v>4200</v>
      </c>
      <c r="I6" s="239">
        <v>4200</v>
      </c>
    </row>
    <row r="7" spans="1:9" ht="25.5" customHeight="1">
      <c r="A7" s="296" t="s">
        <v>425</v>
      </c>
      <c r="B7" s="297"/>
      <c r="C7" s="297"/>
      <c r="D7" s="297"/>
      <c r="E7" s="297"/>
      <c r="F7" s="298"/>
      <c r="G7" s="240">
        <v>250</v>
      </c>
      <c r="H7" s="241">
        <v>250</v>
      </c>
      <c r="I7" s="51">
        <v>250</v>
      </c>
    </row>
    <row r="8" spans="1:9" ht="12.75" customHeight="1">
      <c r="A8" s="299" t="s">
        <v>426</v>
      </c>
      <c r="B8" s="300"/>
      <c r="C8" s="300"/>
      <c r="D8" s="300"/>
      <c r="E8" s="300"/>
      <c r="F8" s="301"/>
      <c r="G8" s="240">
        <v>1500</v>
      </c>
      <c r="H8" s="241">
        <v>1500</v>
      </c>
      <c r="I8" s="51">
        <v>1500</v>
      </c>
    </row>
    <row r="9" spans="1:9" ht="24" customHeight="1">
      <c r="A9" s="296" t="s">
        <v>427</v>
      </c>
      <c r="B9" s="297"/>
      <c r="C9" s="297"/>
      <c r="D9" s="297"/>
      <c r="E9" s="297"/>
      <c r="F9" s="298"/>
      <c r="G9" s="240">
        <v>3500</v>
      </c>
      <c r="H9" s="241">
        <v>3600</v>
      </c>
      <c r="I9" s="51">
        <v>3700</v>
      </c>
    </row>
    <row r="10" spans="1:9" ht="12.75">
      <c r="A10" s="299" t="s">
        <v>428</v>
      </c>
      <c r="B10" s="300"/>
      <c r="C10" s="300"/>
      <c r="D10" s="300"/>
      <c r="E10" s="300"/>
      <c r="F10" s="301"/>
      <c r="G10" s="240">
        <v>89</v>
      </c>
      <c r="H10" s="241">
        <v>80</v>
      </c>
      <c r="I10" s="51">
        <v>80</v>
      </c>
    </row>
    <row r="11" spans="1:9" ht="13.5" thickBot="1">
      <c r="A11" s="302" t="s">
        <v>429</v>
      </c>
      <c r="B11" s="303"/>
      <c r="C11" s="303"/>
      <c r="D11" s="303"/>
      <c r="E11" s="303"/>
      <c r="F11" s="304"/>
      <c r="G11" s="242"/>
      <c r="H11" s="243"/>
      <c r="I11" s="244"/>
    </row>
    <row r="12" spans="1:9" ht="13.5" thickBot="1">
      <c r="A12" s="305" t="s">
        <v>430</v>
      </c>
      <c r="B12" s="306"/>
      <c r="C12" s="306"/>
      <c r="D12" s="306"/>
      <c r="E12" s="306"/>
      <c r="F12" s="307"/>
      <c r="G12" s="247">
        <f>SUM(G6:G11)</f>
        <v>9500</v>
      </c>
      <c r="H12" s="248">
        <f>SUM(H6:H11)</f>
        <v>9630</v>
      </c>
      <c r="I12" s="249">
        <f>SUM(I6:I11)</f>
        <v>9730</v>
      </c>
    </row>
    <row r="13" spans="1:9" ht="13.5" thickBot="1">
      <c r="A13" s="305" t="s">
        <v>431</v>
      </c>
      <c r="B13" s="306"/>
      <c r="C13" s="306"/>
      <c r="D13" s="306"/>
      <c r="E13" s="306"/>
      <c r="F13" s="307"/>
      <c r="G13" s="247">
        <f>SUM(G12)/2</f>
        <v>4750</v>
      </c>
      <c r="H13" s="248">
        <f>SUM(H12)/2</f>
        <v>4815</v>
      </c>
      <c r="I13" s="249">
        <f>SUM(I12)/2</f>
        <v>4865</v>
      </c>
    </row>
    <row r="14" spans="1:9" ht="13.5" thickBot="1">
      <c r="A14" s="231"/>
      <c r="B14" s="232"/>
      <c r="C14" s="232"/>
      <c r="D14" s="232"/>
      <c r="E14" s="232"/>
      <c r="F14" s="232"/>
      <c r="G14" s="233"/>
      <c r="H14" s="233"/>
      <c r="I14" s="234"/>
    </row>
    <row r="15" spans="1:9" ht="13.5" thickBot="1">
      <c r="A15" s="291" t="s">
        <v>432</v>
      </c>
      <c r="B15" s="292"/>
      <c r="C15" s="292"/>
      <c r="D15" s="292"/>
      <c r="E15" s="292"/>
      <c r="F15" s="292"/>
      <c r="G15" s="226">
        <v>2013</v>
      </c>
      <c r="H15" s="226">
        <v>2014</v>
      </c>
      <c r="I15" s="227">
        <v>2015</v>
      </c>
    </row>
    <row r="16" spans="1:9" ht="25.5" customHeight="1">
      <c r="A16" s="308" t="s">
        <v>433</v>
      </c>
      <c r="B16" s="309"/>
      <c r="C16" s="309"/>
      <c r="D16" s="309"/>
      <c r="E16" s="309"/>
      <c r="F16" s="309"/>
      <c r="G16" s="44">
        <v>0</v>
      </c>
      <c r="H16" s="228">
        <v>0</v>
      </c>
      <c r="I16" s="229">
        <v>0</v>
      </c>
    </row>
    <row r="17" spans="1:9" ht="27" customHeight="1">
      <c r="A17" s="296" t="s">
        <v>434</v>
      </c>
      <c r="B17" s="297"/>
      <c r="C17" s="297"/>
      <c r="D17" s="297"/>
      <c r="E17" s="297"/>
      <c r="F17" s="297"/>
      <c r="G17" s="46"/>
      <c r="H17" s="12"/>
      <c r="I17" s="35"/>
    </row>
    <row r="18" spans="1:9" ht="12.75">
      <c r="A18" s="299" t="s">
        <v>435</v>
      </c>
      <c r="B18" s="300"/>
      <c r="C18" s="300"/>
      <c r="D18" s="300"/>
      <c r="E18" s="300"/>
      <c r="F18" s="300"/>
      <c r="G18" s="46"/>
      <c r="H18" s="12"/>
      <c r="I18" s="35"/>
    </row>
    <row r="19" spans="1:9" ht="12.75">
      <c r="A19" s="299" t="s">
        <v>436</v>
      </c>
      <c r="B19" s="300"/>
      <c r="C19" s="300"/>
      <c r="D19" s="300"/>
      <c r="E19" s="300"/>
      <c r="F19" s="300"/>
      <c r="G19" s="46"/>
      <c r="H19" s="12"/>
      <c r="I19" s="35"/>
    </row>
    <row r="20" spans="1:9" ht="24.75" customHeight="1">
      <c r="A20" s="296" t="s">
        <v>437</v>
      </c>
      <c r="B20" s="297"/>
      <c r="C20" s="297"/>
      <c r="D20" s="297"/>
      <c r="E20" s="297"/>
      <c r="F20" s="297"/>
      <c r="G20" s="46"/>
      <c r="H20" s="12"/>
      <c r="I20" s="35"/>
    </row>
    <row r="21" spans="1:9" ht="24.75" customHeight="1">
      <c r="A21" s="310" t="s">
        <v>438</v>
      </c>
      <c r="B21" s="311"/>
      <c r="C21" s="311"/>
      <c r="D21" s="311"/>
      <c r="E21" s="311"/>
      <c r="F21" s="311"/>
      <c r="G21" s="46"/>
      <c r="H21" s="12"/>
      <c r="I21" s="35"/>
    </row>
    <row r="22" spans="1:9" ht="36.75" customHeight="1" thickBot="1">
      <c r="A22" s="312" t="s">
        <v>439</v>
      </c>
      <c r="B22" s="313"/>
      <c r="C22" s="313"/>
      <c r="D22" s="313"/>
      <c r="E22" s="313"/>
      <c r="F22" s="313"/>
      <c r="G22" s="235"/>
      <c r="H22" s="230"/>
      <c r="I22" s="37"/>
    </row>
    <row r="23" spans="1:9" ht="13.5" thickBot="1">
      <c r="A23" s="305" t="s">
        <v>440</v>
      </c>
      <c r="B23" s="306"/>
      <c r="C23" s="306"/>
      <c r="D23" s="306"/>
      <c r="E23" s="306"/>
      <c r="F23" s="306"/>
      <c r="G23" s="41">
        <f>SUM(G16:G22)</f>
        <v>0</v>
      </c>
      <c r="H23" s="42">
        <f>SUM(H16:H22)</f>
        <v>0</v>
      </c>
      <c r="I23" s="43">
        <f>SUM(I16:I22)</f>
        <v>0</v>
      </c>
    </row>
    <row r="24" spans="1:9" ht="13.5" thickBot="1">
      <c r="A24" s="236"/>
      <c r="B24" s="233"/>
      <c r="C24" s="233"/>
      <c r="D24" s="233"/>
      <c r="E24" s="233"/>
      <c r="F24" s="233"/>
      <c r="G24" s="233"/>
      <c r="H24" s="233"/>
      <c r="I24" s="234"/>
    </row>
  </sheetData>
  <mergeCells count="21">
    <mergeCell ref="A23:F23"/>
    <mergeCell ref="A19:F19"/>
    <mergeCell ref="A20:F20"/>
    <mergeCell ref="A21:F21"/>
    <mergeCell ref="A22:F22"/>
    <mergeCell ref="A15:F15"/>
    <mergeCell ref="A16:F16"/>
    <mergeCell ref="A17:F17"/>
    <mergeCell ref="A18:F18"/>
    <mergeCell ref="A10:F10"/>
    <mergeCell ref="A11:F11"/>
    <mergeCell ref="A12:F12"/>
    <mergeCell ref="A13:F13"/>
    <mergeCell ref="A6:F6"/>
    <mergeCell ref="A7:F7"/>
    <mergeCell ref="A8:F8"/>
    <mergeCell ref="A9:F9"/>
    <mergeCell ref="A1:I1"/>
    <mergeCell ref="A2:I2"/>
    <mergeCell ref="A3:I3"/>
    <mergeCell ref="A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&amp;C10. melléklet Zimány Községi Önkormányzat 2/2013. (III. 12.)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G15" sqref="F15:G17"/>
    </sheetView>
  </sheetViews>
  <sheetFormatPr defaultColWidth="9.00390625" defaultRowHeight="12.75"/>
  <cols>
    <col min="1" max="1" width="4.00390625" style="0" customWidth="1"/>
    <col min="3" max="3" width="19.375" style="0" customWidth="1"/>
    <col min="4" max="4" width="9.00390625" style="0" customWidth="1"/>
  </cols>
  <sheetData>
    <row r="2" ht="12.75">
      <c r="B2" s="2" t="s">
        <v>134</v>
      </c>
    </row>
    <row r="3" spans="2:5" ht="12.75">
      <c r="B3" s="9" t="s">
        <v>225</v>
      </c>
      <c r="C3" s="9"/>
      <c r="D3" s="9"/>
      <c r="E3" s="9"/>
    </row>
    <row r="4" spans="2:5" ht="12.75">
      <c r="B4" s="9"/>
      <c r="C4" s="9"/>
      <c r="D4" s="9"/>
      <c r="E4" s="9"/>
    </row>
    <row r="5" spans="2:4" ht="12.75">
      <c r="B5" t="s">
        <v>371</v>
      </c>
      <c r="C5" s="9"/>
      <c r="D5" s="9"/>
    </row>
    <row r="6" ht="13.5" thickBot="1"/>
    <row r="7" spans="1:4" ht="13.5" thickBot="1">
      <c r="A7" s="180"/>
      <c r="B7" s="317" t="s">
        <v>135</v>
      </c>
      <c r="C7" s="317"/>
      <c r="D7" s="181" t="s">
        <v>136</v>
      </c>
    </row>
    <row r="8" spans="1:4" ht="13.5" thickBot="1">
      <c r="A8" s="180"/>
      <c r="B8" s="315"/>
      <c r="C8" s="316"/>
      <c r="D8" s="181" t="s">
        <v>131</v>
      </c>
    </row>
    <row r="9" spans="1:4" ht="13.5" thickBot="1">
      <c r="A9" s="182" t="s">
        <v>20</v>
      </c>
      <c r="B9" s="314" t="s">
        <v>374</v>
      </c>
      <c r="C9" s="314"/>
      <c r="D9" s="183">
        <v>1</v>
      </c>
    </row>
    <row r="10" spans="1:4" ht="13.5" thickBot="1">
      <c r="A10" s="182" t="s">
        <v>21</v>
      </c>
      <c r="B10" s="314" t="s">
        <v>375</v>
      </c>
      <c r="C10" s="314"/>
      <c r="D10" s="183">
        <v>1</v>
      </c>
    </row>
    <row r="11" spans="1:4" ht="13.5" thickBot="1">
      <c r="A11" s="182" t="s">
        <v>22</v>
      </c>
      <c r="B11" s="184" t="s">
        <v>82</v>
      </c>
      <c r="C11" s="184"/>
      <c r="D11" s="185">
        <f>SUM(D9:D10)</f>
        <v>2</v>
      </c>
    </row>
    <row r="13" ht="12.75">
      <c r="B13" t="s">
        <v>372</v>
      </c>
    </row>
    <row r="14" ht="13.5" thickBot="1"/>
    <row r="15" spans="1:4" ht="13.5" thickBot="1">
      <c r="A15" s="180"/>
      <c r="B15" s="317" t="s">
        <v>135</v>
      </c>
      <c r="C15" s="317"/>
      <c r="D15" s="181" t="s">
        <v>136</v>
      </c>
    </row>
    <row r="16" spans="1:4" ht="13.5" thickBot="1">
      <c r="A16" s="180"/>
      <c r="B16" s="315"/>
      <c r="C16" s="316"/>
      <c r="D16" s="181" t="s">
        <v>131</v>
      </c>
    </row>
    <row r="17" spans="1:4" ht="13.5" thickBot="1">
      <c r="A17" s="182" t="s">
        <v>20</v>
      </c>
      <c r="B17" s="314" t="s">
        <v>373</v>
      </c>
      <c r="C17" s="314"/>
      <c r="D17" s="183">
        <v>16</v>
      </c>
    </row>
    <row r="18" spans="1:4" ht="13.5" thickBot="1">
      <c r="A18" s="182" t="s">
        <v>21</v>
      </c>
      <c r="B18" s="184" t="s">
        <v>82</v>
      </c>
      <c r="C18" s="184"/>
      <c r="D18" s="185">
        <f>SUM(D17:D17)</f>
        <v>16</v>
      </c>
    </row>
  </sheetData>
  <sheetProtection/>
  <mergeCells count="7">
    <mergeCell ref="B17:C17"/>
    <mergeCell ref="B8:C8"/>
    <mergeCell ref="B7:C7"/>
    <mergeCell ref="B9:C9"/>
    <mergeCell ref="B10:C10"/>
    <mergeCell ref="B15:C15"/>
    <mergeCell ref="B16:C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&amp;L&amp;P&amp;C 11. melléklet Zimány Községi Önkormányzat  2/2013. (III. 12.) 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O30"/>
  <sheetViews>
    <sheetView workbookViewId="0" topLeftCell="E1">
      <selection activeCell="M29" sqref="M29"/>
    </sheetView>
  </sheetViews>
  <sheetFormatPr defaultColWidth="9.00390625" defaultRowHeight="12.75"/>
  <cols>
    <col min="1" max="1" width="5.25390625" style="0" customWidth="1"/>
    <col min="2" max="2" width="33.25390625" style="0" customWidth="1"/>
    <col min="10" max="10" width="10.75390625" style="0" customWidth="1"/>
    <col min="11" max="11" width="10.875" style="0" customWidth="1"/>
    <col min="13" max="14" width="10.125" style="0" customWidth="1"/>
  </cols>
  <sheetData>
    <row r="3" spans="1:15" ht="16.5" customHeight="1">
      <c r="A3" s="278" t="s">
        <v>134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 ht="19.5" customHeight="1">
      <c r="A4" s="278" t="s">
        <v>225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12.75">
      <c r="A6" s="278" t="s">
        <v>376</v>
      </c>
      <c r="B6" s="285"/>
      <c r="C6" s="285" t="s">
        <v>377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ht="13.5" thickBot="1"/>
    <row r="8" spans="1:15" ht="12.75">
      <c r="A8" s="186"/>
      <c r="B8" s="187" t="s">
        <v>135</v>
      </c>
      <c r="C8" s="187" t="s">
        <v>136</v>
      </c>
      <c r="D8" s="187" t="s">
        <v>137</v>
      </c>
      <c r="E8" s="187" t="s">
        <v>138</v>
      </c>
      <c r="F8" s="187" t="s">
        <v>139</v>
      </c>
      <c r="G8" s="187" t="s">
        <v>224</v>
      </c>
      <c r="H8" s="187" t="s">
        <v>378</v>
      </c>
      <c r="I8" s="187" t="s">
        <v>379</v>
      </c>
      <c r="J8" s="187" t="s">
        <v>380</v>
      </c>
      <c r="K8" s="187" t="s">
        <v>381</v>
      </c>
      <c r="L8" s="187" t="s">
        <v>382</v>
      </c>
      <c r="M8" s="187" t="s">
        <v>383</v>
      </c>
      <c r="N8" s="187" t="s">
        <v>384</v>
      </c>
      <c r="O8" s="188" t="s">
        <v>385</v>
      </c>
    </row>
    <row r="9" spans="1:15" ht="12.75">
      <c r="A9" s="189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</row>
    <row r="10" spans="1:15" ht="12.75">
      <c r="A10" s="192" t="s">
        <v>20</v>
      </c>
      <c r="B10" s="193" t="s">
        <v>386</v>
      </c>
      <c r="C10" s="194" t="s">
        <v>387</v>
      </c>
      <c r="D10" s="194" t="s">
        <v>388</v>
      </c>
      <c r="E10" s="194" t="s">
        <v>389</v>
      </c>
      <c r="F10" s="194" t="s">
        <v>390</v>
      </c>
      <c r="G10" s="194" t="s">
        <v>391</v>
      </c>
      <c r="H10" s="194" t="s">
        <v>392</v>
      </c>
      <c r="I10" s="194" t="s">
        <v>393</v>
      </c>
      <c r="J10" s="194" t="s">
        <v>394</v>
      </c>
      <c r="K10" s="194" t="s">
        <v>395</v>
      </c>
      <c r="L10" s="194" t="s">
        <v>396</v>
      </c>
      <c r="M10" s="194" t="s">
        <v>397</v>
      </c>
      <c r="N10" s="194" t="s">
        <v>398</v>
      </c>
      <c r="O10" s="195" t="s">
        <v>399</v>
      </c>
    </row>
    <row r="11" spans="1:15" ht="12.75">
      <c r="A11" s="192" t="s">
        <v>21</v>
      </c>
      <c r="B11" s="318" t="s">
        <v>400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20"/>
    </row>
    <row r="12" spans="1:15" ht="12.75">
      <c r="A12" s="192" t="s">
        <v>22</v>
      </c>
      <c r="B12" s="196" t="s">
        <v>401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8"/>
    </row>
    <row r="13" spans="1:15" ht="12.75">
      <c r="A13" s="192" t="s">
        <v>144</v>
      </c>
      <c r="B13" s="196" t="s">
        <v>0</v>
      </c>
      <c r="C13" s="197">
        <v>1595</v>
      </c>
      <c r="D13" s="197">
        <v>1595</v>
      </c>
      <c r="E13" s="197">
        <v>1595</v>
      </c>
      <c r="F13" s="197">
        <v>1595</v>
      </c>
      <c r="G13" s="197">
        <v>1595</v>
      </c>
      <c r="H13" s="197">
        <v>1595</v>
      </c>
      <c r="I13" s="197">
        <v>9019</v>
      </c>
      <c r="J13" s="197">
        <v>1594</v>
      </c>
      <c r="K13" s="197">
        <v>1594</v>
      </c>
      <c r="L13" s="197">
        <v>1594</v>
      </c>
      <c r="M13" s="197">
        <v>1594</v>
      </c>
      <c r="N13" s="197">
        <v>1594</v>
      </c>
      <c r="O13" s="198">
        <f>SUM(C13:N13)</f>
        <v>26559</v>
      </c>
    </row>
    <row r="14" spans="1:15" ht="12.75">
      <c r="A14" s="192" t="s">
        <v>23</v>
      </c>
      <c r="B14" s="196" t="s">
        <v>402</v>
      </c>
      <c r="C14" s="197">
        <v>1663</v>
      </c>
      <c r="D14" s="197">
        <v>1663</v>
      </c>
      <c r="E14" s="197">
        <v>1663</v>
      </c>
      <c r="F14" s="197">
        <v>1663</v>
      </c>
      <c r="G14" s="197">
        <v>1663</v>
      </c>
      <c r="H14" s="197">
        <v>1663</v>
      </c>
      <c r="I14" s="197">
        <v>1662</v>
      </c>
      <c r="J14" s="197">
        <v>1662</v>
      </c>
      <c r="K14" s="197">
        <v>1662</v>
      </c>
      <c r="L14" s="197">
        <v>1662</v>
      </c>
      <c r="M14" s="197">
        <v>1662</v>
      </c>
      <c r="N14" s="197">
        <v>1662</v>
      </c>
      <c r="O14" s="198">
        <f>SUM(C14:N14)</f>
        <v>19950</v>
      </c>
    </row>
    <row r="15" spans="1:15" ht="12.75">
      <c r="A15" s="192" t="s">
        <v>41</v>
      </c>
      <c r="B15" s="196" t="s">
        <v>3</v>
      </c>
      <c r="C15" s="197">
        <v>503</v>
      </c>
      <c r="D15" s="197">
        <v>503</v>
      </c>
      <c r="E15" s="197">
        <v>503</v>
      </c>
      <c r="F15" s="197">
        <v>503</v>
      </c>
      <c r="G15" s="197">
        <v>503</v>
      </c>
      <c r="H15" s="197">
        <v>503</v>
      </c>
      <c r="I15" s="197">
        <v>503</v>
      </c>
      <c r="J15" s="197">
        <v>503</v>
      </c>
      <c r="K15" s="197">
        <v>503</v>
      </c>
      <c r="L15" s="197">
        <v>503</v>
      </c>
      <c r="M15" s="197">
        <v>503</v>
      </c>
      <c r="N15" s="197">
        <v>503</v>
      </c>
      <c r="O15" s="198">
        <f>SUM(C15:N15)</f>
        <v>6036</v>
      </c>
    </row>
    <row r="16" spans="1:15" ht="12.75">
      <c r="A16" s="192" t="s">
        <v>24</v>
      </c>
      <c r="B16" s="199" t="s">
        <v>403</v>
      </c>
      <c r="C16" s="200">
        <f aca="true" t="shared" si="0" ref="C16:O16">SUM(C13:C15)</f>
        <v>3761</v>
      </c>
      <c r="D16" s="200">
        <f t="shared" si="0"/>
        <v>3761</v>
      </c>
      <c r="E16" s="200">
        <f t="shared" si="0"/>
        <v>3761</v>
      </c>
      <c r="F16" s="200">
        <f t="shared" si="0"/>
        <v>3761</v>
      </c>
      <c r="G16" s="200">
        <f t="shared" si="0"/>
        <v>3761</v>
      </c>
      <c r="H16" s="200">
        <f t="shared" si="0"/>
        <v>3761</v>
      </c>
      <c r="I16" s="200">
        <f t="shared" si="0"/>
        <v>11184</v>
      </c>
      <c r="J16" s="200">
        <f t="shared" si="0"/>
        <v>3759</v>
      </c>
      <c r="K16" s="200">
        <f t="shared" si="0"/>
        <v>3759</v>
      </c>
      <c r="L16" s="200">
        <f t="shared" si="0"/>
        <v>3759</v>
      </c>
      <c r="M16" s="200">
        <f t="shared" si="0"/>
        <v>3759</v>
      </c>
      <c r="N16" s="200">
        <f t="shared" si="0"/>
        <v>3759</v>
      </c>
      <c r="O16" s="201">
        <f t="shared" si="0"/>
        <v>52545</v>
      </c>
    </row>
    <row r="17" spans="1:15" ht="12.75">
      <c r="A17" s="192" t="s">
        <v>147</v>
      </c>
      <c r="B17" s="196" t="s">
        <v>404</v>
      </c>
      <c r="C17" s="196">
        <v>125</v>
      </c>
      <c r="D17" s="196">
        <v>125</v>
      </c>
      <c r="E17" s="196">
        <v>125</v>
      </c>
      <c r="F17" s="196">
        <v>125</v>
      </c>
      <c r="G17" s="196">
        <v>125</v>
      </c>
      <c r="H17" s="196">
        <v>125</v>
      </c>
      <c r="I17" s="196">
        <v>125</v>
      </c>
      <c r="J17" s="196">
        <v>125</v>
      </c>
      <c r="K17" s="196">
        <v>125</v>
      </c>
      <c r="L17" s="196">
        <v>125</v>
      </c>
      <c r="M17" s="196">
        <v>125</v>
      </c>
      <c r="N17" s="196">
        <v>125</v>
      </c>
      <c r="O17" s="202">
        <f>SUM(C17:N17)</f>
        <v>1500</v>
      </c>
    </row>
    <row r="18" spans="1:15" ht="12.75">
      <c r="A18" s="192" t="s">
        <v>148</v>
      </c>
      <c r="B18" s="196" t="s">
        <v>405</v>
      </c>
      <c r="C18" s="196">
        <v>21</v>
      </c>
      <c r="D18" s="196">
        <v>21</v>
      </c>
      <c r="E18" s="196">
        <v>21</v>
      </c>
      <c r="F18" s="196">
        <v>21</v>
      </c>
      <c r="G18" s="196">
        <v>21</v>
      </c>
      <c r="H18" s="196">
        <v>21</v>
      </c>
      <c r="I18" s="196">
        <v>21</v>
      </c>
      <c r="J18" s="196">
        <v>21</v>
      </c>
      <c r="K18" s="196">
        <v>21</v>
      </c>
      <c r="L18" s="196">
        <v>21</v>
      </c>
      <c r="M18" s="196">
        <v>20</v>
      </c>
      <c r="N18" s="196">
        <v>20</v>
      </c>
      <c r="O18" s="202">
        <f>SUM(C18:N18)</f>
        <v>250</v>
      </c>
    </row>
    <row r="19" spans="1:15" ht="12.75">
      <c r="A19" s="192" t="s">
        <v>150</v>
      </c>
      <c r="B19" s="196" t="s">
        <v>406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202">
        <f>SUM(C19:N19)</f>
        <v>0</v>
      </c>
    </row>
    <row r="20" spans="1:15" ht="12.75">
      <c r="A20" s="192" t="s">
        <v>152</v>
      </c>
      <c r="B20" s="199" t="s">
        <v>42</v>
      </c>
      <c r="C20" s="203">
        <f aca="true" t="shared" si="1" ref="C20:O20">SUM(C17:C19)</f>
        <v>146</v>
      </c>
      <c r="D20" s="203">
        <f t="shared" si="1"/>
        <v>146</v>
      </c>
      <c r="E20" s="203">
        <f t="shared" si="1"/>
        <v>146</v>
      </c>
      <c r="F20" s="203">
        <f t="shared" si="1"/>
        <v>146</v>
      </c>
      <c r="G20" s="203">
        <f t="shared" si="1"/>
        <v>146</v>
      </c>
      <c r="H20" s="203">
        <f t="shared" si="1"/>
        <v>146</v>
      </c>
      <c r="I20" s="203">
        <f t="shared" si="1"/>
        <v>146</v>
      </c>
      <c r="J20" s="203">
        <f t="shared" si="1"/>
        <v>146</v>
      </c>
      <c r="K20" s="203">
        <f t="shared" si="1"/>
        <v>146</v>
      </c>
      <c r="L20" s="203">
        <f t="shared" si="1"/>
        <v>146</v>
      </c>
      <c r="M20" s="203">
        <f t="shared" si="1"/>
        <v>145</v>
      </c>
      <c r="N20" s="203">
        <f t="shared" si="1"/>
        <v>145</v>
      </c>
      <c r="O20" s="204">
        <f t="shared" si="1"/>
        <v>1750</v>
      </c>
    </row>
    <row r="21" spans="1:15" ht="12.75">
      <c r="A21" s="192" t="s">
        <v>154</v>
      </c>
      <c r="B21" s="205" t="s">
        <v>43</v>
      </c>
      <c r="C21" s="205">
        <f>SUM(C20,C16)</f>
        <v>3907</v>
      </c>
      <c r="D21" s="205">
        <f>SUM(D20,D16)</f>
        <v>3907</v>
      </c>
      <c r="E21" s="205">
        <f aca="true" t="shared" si="2" ref="E21:O21">SUM(E16,E20)</f>
        <v>3907</v>
      </c>
      <c r="F21" s="205">
        <f t="shared" si="2"/>
        <v>3907</v>
      </c>
      <c r="G21" s="205">
        <f t="shared" si="2"/>
        <v>3907</v>
      </c>
      <c r="H21" s="205">
        <f t="shared" si="2"/>
        <v>3907</v>
      </c>
      <c r="I21" s="205">
        <f t="shared" si="2"/>
        <v>11330</v>
      </c>
      <c r="J21" s="205">
        <f t="shared" si="2"/>
        <v>3905</v>
      </c>
      <c r="K21" s="205">
        <f t="shared" si="2"/>
        <v>3905</v>
      </c>
      <c r="L21" s="205">
        <f t="shared" si="2"/>
        <v>3905</v>
      </c>
      <c r="M21" s="205">
        <f t="shared" si="2"/>
        <v>3904</v>
      </c>
      <c r="N21" s="205">
        <f t="shared" si="2"/>
        <v>3904</v>
      </c>
      <c r="O21" s="204">
        <f t="shared" si="2"/>
        <v>54295</v>
      </c>
    </row>
    <row r="22" spans="1:15" ht="12.75">
      <c r="A22" s="192" t="s">
        <v>156</v>
      </c>
      <c r="B22" s="318" t="s">
        <v>407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20"/>
    </row>
    <row r="23" spans="1:15" ht="12.75">
      <c r="A23" s="192" t="s">
        <v>158</v>
      </c>
      <c r="B23" s="196" t="s">
        <v>28</v>
      </c>
      <c r="C23" s="196">
        <v>1045</v>
      </c>
      <c r="D23" s="196">
        <v>1045</v>
      </c>
      <c r="E23" s="196">
        <v>1045</v>
      </c>
      <c r="F23" s="196">
        <v>1045</v>
      </c>
      <c r="G23" s="196">
        <v>1045</v>
      </c>
      <c r="H23" s="196">
        <v>1045</v>
      </c>
      <c r="I23" s="196">
        <v>1045</v>
      </c>
      <c r="J23" s="196">
        <v>1045</v>
      </c>
      <c r="K23" s="196">
        <v>1045</v>
      </c>
      <c r="L23" s="196">
        <v>1045</v>
      </c>
      <c r="M23" s="196">
        <v>1045</v>
      </c>
      <c r="N23" s="196">
        <v>1046</v>
      </c>
      <c r="O23" s="206">
        <f aca="true" t="shared" si="3" ref="O23:O29">SUM(C23:N23)</f>
        <v>12541</v>
      </c>
    </row>
    <row r="24" spans="1:15" ht="12.75">
      <c r="A24" s="192" t="s">
        <v>159</v>
      </c>
      <c r="B24" s="196" t="s">
        <v>344</v>
      </c>
      <c r="C24" s="207">
        <v>139</v>
      </c>
      <c r="D24" s="207">
        <v>139</v>
      </c>
      <c r="E24" s="207">
        <v>140</v>
      </c>
      <c r="F24" s="207">
        <v>140</v>
      </c>
      <c r="G24" s="207">
        <v>140</v>
      </c>
      <c r="H24" s="207">
        <v>140</v>
      </c>
      <c r="I24" s="207">
        <v>140</v>
      </c>
      <c r="J24" s="207">
        <v>140</v>
      </c>
      <c r="K24" s="207">
        <v>140</v>
      </c>
      <c r="L24" s="207">
        <v>140</v>
      </c>
      <c r="M24" s="207">
        <v>140</v>
      </c>
      <c r="N24" s="207">
        <v>140</v>
      </c>
      <c r="O24" s="206">
        <f t="shared" si="3"/>
        <v>1678</v>
      </c>
    </row>
    <row r="25" spans="1:15" ht="12.75">
      <c r="A25" s="192" t="s">
        <v>160</v>
      </c>
      <c r="B25" s="196" t="s">
        <v>31</v>
      </c>
      <c r="C25" s="207">
        <v>3194</v>
      </c>
      <c r="D25" s="207">
        <v>3194</v>
      </c>
      <c r="E25" s="207">
        <v>3194</v>
      </c>
      <c r="F25" s="207">
        <v>3194</v>
      </c>
      <c r="G25" s="207">
        <v>3194</v>
      </c>
      <c r="H25" s="207">
        <v>3194</v>
      </c>
      <c r="I25" s="207">
        <v>3194</v>
      </c>
      <c r="J25" s="207">
        <v>3194</v>
      </c>
      <c r="K25" s="207">
        <v>3194</v>
      </c>
      <c r="L25" s="207">
        <v>3194</v>
      </c>
      <c r="M25" s="207">
        <v>3193</v>
      </c>
      <c r="N25" s="207">
        <v>3193</v>
      </c>
      <c r="O25" s="206">
        <f t="shared" si="3"/>
        <v>38326</v>
      </c>
    </row>
    <row r="26" spans="1:15" ht="12.75">
      <c r="A26" s="192" t="s">
        <v>161</v>
      </c>
      <c r="B26" s="199" t="s">
        <v>408</v>
      </c>
      <c r="C26" s="200">
        <f aca="true" t="shared" si="4" ref="C26:N26">SUM(C23:C25)</f>
        <v>4378</v>
      </c>
      <c r="D26" s="200">
        <f t="shared" si="4"/>
        <v>4378</v>
      </c>
      <c r="E26" s="200">
        <f t="shared" si="4"/>
        <v>4379</v>
      </c>
      <c r="F26" s="200">
        <f t="shared" si="4"/>
        <v>4379</v>
      </c>
      <c r="G26" s="200">
        <f t="shared" si="4"/>
        <v>4379</v>
      </c>
      <c r="H26" s="200">
        <f t="shared" si="4"/>
        <v>4379</v>
      </c>
      <c r="I26" s="200">
        <f t="shared" si="4"/>
        <v>4379</v>
      </c>
      <c r="J26" s="200">
        <f t="shared" si="4"/>
        <v>4379</v>
      </c>
      <c r="K26" s="200">
        <f t="shared" si="4"/>
        <v>4379</v>
      </c>
      <c r="L26" s="200">
        <f t="shared" si="4"/>
        <v>4379</v>
      </c>
      <c r="M26" s="200">
        <f t="shared" si="4"/>
        <v>4378</v>
      </c>
      <c r="N26" s="200">
        <f t="shared" si="4"/>
        <v>4379</v>
      </c>
      <c r="O26" s="208">
        <f t="shared" si="3"/>
        <v>52545</v>
      </c>
    </row>
    <row r="27" spans="1:15" ht="12.75">
      <c r="A27" s="192" t="s">
        <v>162</v>
      </c>
      <c r="B27" s="190" t="s">
        <v>80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0</v>
      </c>
      <c r="N27" s="209">
        <v>0</v>
      </c>
      <c r="O27" s="201">
        <f t="shared" si="3"/>
        <v>0</v>
      </c>
    </row>
    <row r="28" spans="1:15" ht="12.75">
      <c r="A28" s="192" t="s">
        <v>163</v>
      </c>
      <c r="B28" s="196" t="s">
        <v>35</v>
      </c>
      <c r="C28" s="196">
        <v>146</v>
      </c>
      <c r="D28" s="196">
        <v>146</v>
      </c>
      <c r="E28" s="196">
        <v>146</v>
      </c>
      <c r="F28" s="196">
        <v>146</v>
      </c>
      <c r="G28" s="196">
        <v>146</v>
      </c>
      <c r="H28" s="196">
        <v>146</v>
      </c>
      <c r="I28" s="196">
        <v>146</v>
      </c>
      <c r="J28" s="196">
        <v>146</v>
      </c>
      <c r="K28" s="196">
        <v>146</v>
      </c>
      <c r="L28" s="196">
        <v>146</v>
      </c>
      <c r="M28" s="196">
        <v>145</v>
      </c>
      <c r="N28" s="196">
        <v>145</v>
      </c>
      <c r="O28" s="206">
        <f t="shared" si="3"/>
        <v>1750</v>
      </c>
    </row>
    <row r="29" spans="1:15" ht="12.75">
      <c r="A29" s="192" t="s">
        <v>165</v>
      </c>
      <c r="B29" s="205" t="s">
        <v>409</v>
      </c>
      <c r="C29" s="205">
        <f aca="true" t="shared" si="5" ref="C29:N29">SUM(C28)</f>
        <v>146</v>
      </c>
      <c r="D29" s="205">
        <f t="shared" si="5"/>
        <v>146</v>
      </c>
      <c r="E29" s="205">
        <f t="shared" si="5"/>
        <v>146</v>
      </c>
      <c r="F29" s="205">
        <f t="shared" si="5"/>
        <v>146</v>
      </c>
      <c r="G29" s="205">
        <f t="shared" si="5"/>
        <v>146</v>
      </c>
      <c r="H29" s="205">
        <f t="shared" si="5"/>
        <v>146</v>
      </c>
      <c r="I29" s="205">
        <f t="shared" si="5"/>
        <v>146</v>
      </c>
      <c r="J29" s="205">
        <f t="shared" si="5"/>
        <v>146</v>
      </c>
      <c r="K29" s="205">
        <f t="shared" si="5"/>
        <v>146</v>
      </c>
      <c r="L29" s="205">
        <f t="shared" si="5"/>
        <v>146</v>
      </c>
      <c r="M29" s="205">
        <f t="shared" si="5"/>
        <v>145</v>
      </c>
      <c r="N29" s="205">
        <f t="shared" si="5"/>
        <v>145</v>
      </c>
      <c r="O29" s="204">
        <f t="shared" si="3"/>
        <v>1750</v>
      </c>
    </row>
    <row r="30" spans="1:15" ht="13.5" thickBot="1">
      <c r="A30" s="210" t="s">
        <v>166</v>
      </c>
      <c r="B30" s="211" t="s">
        <v>410</v>
      </c>
      <c r="C30" s="212">
        <f>SUM(C29,C26)</f>
        <v>4524</v>
      </c>
      <c r="D30" s="212">
        <f>SUM(D29,D26)</f>
        <v>4524</v>
      </c>
      <c r="E30" s="212">
        <f aca="true" t="shared" si="6" ref="E30:O30">SUM(E26,E29)</f>
        <v>4525</v>
      </c>
      <c r="F30" s="212">
        <f t="shared" si="6"/>
        <v>4525</v>
      </c>
      <c r="G30" s="212">
        <f t="shared" si="6"/>
        <v>4525</v>
      </c>
      <c r="H30" s="212">
        <f t="shared" si="6"/>
        <v>4525</v>
      </c>
      <c r="I30" s="212">
        <f t="shared" si="6"/>
        <v>4525</v>
      </c>
      <c r="J30" s="212">
        <f t="shared" si="6"/>
        <v>4525</v>
      </c>
      <c r="K30" s="212">
        <f t="shared" si="6"/>
        <v>4525</v>
      </c>
      <c r="L30" s="212">
        <f t="shared" si="6"/>
        <v>4525</v>
      </c>
      <c r="M30" s="212">
        <f t="shared" si="6"/>
        <v>4523</v>
      </c>
      <c r="N30" s="212">
        <f t="shared" si="6"/>
        <v>4524</v>
      </c>
      <c r="O30" s="213">
        <f t="shared" si="6"/>
        <v>54295</v>
      </c>
    </row>
  </sheetData>
  <sheetProtection/>
  <mergeCells count="5">
    <mergeCell ref="B11:O11"/>
    <mergeCell ref="B22:O22"/>
    <mergeCell ref="A3:O3"/>
    <mergeCell ref="A4:O4"/>
    <mergeCell ref="A6:O6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&amp;C12. melléklet Zimány Községi Önkormányzat 2/2013. (III. 12.) 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F23"/>
  <sheetViews>
    <sheetView workbookViewId="0" topLeftCell="A1">
      <selection activeCell="C13" sqref="C13"/>
    </sheetView>
  </sheetViews>
  <sheetFormatPr defaultColWidth="9.00390625" defaultRowHeight="12.75"/>
  <cols>
    <col min="1" max="1" width="4.125" style="0" customWidth="1"/>
    <col min="2" max="2" width="42.00390625" style="0" customWidth="1"/>
  </cols>
  <sheetData>
    <row r="3" spans="1:6" ht="15">
      <c r="A3" s="321" t="s">
        <v>134</v>
      </c>
      <c r="B3" s="321"/>
      <c r="C3" s="321"/>
      <c r="D3" s="321"/>
      <c r="E3" s="321"/>
      <c r="F3" s="321"/>
    </row>
    <row r="4" spans="1:6" ht="15">
      <c r="A4" s="321" t="s">
        <v>316</v>
      </c>
      <c r="B4" s="321"/>
      <c r="C4" s="321"/>
      <c r="D4" s="321"/>
      <c r="E4" s="321"/>
      <c r="F4" s="321"/>
    </row>
    <row r="5" spans="1:3" ht="12.75">
      <c r="A5" s="9"/>
      <c r="B5" s="9"/>
      <c r="C5" s="9"/>
    </row>
    <row r="6" spans="1:6" ht="12.75" customHeight="1">
      <c r="A6" s="321" t="s">
        <v>411</v>
      </c>
      <c r="B6" s="321"/>
      <c r="C6" s="321"/>
      <c r="D6" s="321"/>
      <c r="E6" s="321"/>
      <c r="F6" s="321"/>
    </row>
    <row r="7" ht="15">
      <c r="B7" s="214"/>
    </row>
    <row r="8" spans="1:3" ht="15">
      <c r="A8" s="215" t="s">
        <v>412</v>
      </c>
      <c r="B8" s="216" t="s">
        <v>413</v>
      </c>
      <c r="C8" s="9"/>
    </row>
    <row r="9" spans="1:3" ht="13.5" thickBot="1">
      <c r="A9" s="9"/>
      <c r="B9" s="9"/>
      <c r="C9" s="9"/>
    </row>
    <row r="10" spans="1:3" ht="12.75">
      <c r="A10" s="217"/>
      <c r="B10" s="187" t="s">
        <v>135</v>
      </c>
      <c r="C10" s="188" t="s">
        <v>136</v>
      </c>
    </row>
    <row r="11" spans="1:3" ht="12.75">
      <c r="A11" s="218" t="s">
        <v>20</v>
      </c>
      <c r="B11" s="190" t="s">
        <v>220</v>
      </c>
      <c r="C11" s="219">
        <v>642</v>
      </c>
    </row>
    <row r="12" spans="1:3" ht="12.75">
      <c r="A12" s="218" t="s">
        <v>21</v>
      </c>
      <c r="B12" s="190" t="s">
        <v>419</v>
      </c>
      <c r="C12" s="219">
        <v>1337</v>
      </c>
    </row>
    <row r="13" spans="1:3" ht="12.75">
      <c r="A13" s="218" t="s">
        <v>22</v>
      </c>
      <c r="B13" s="190" t="s">
        <v>94</v>
      </c>
      <c r="C13" s="220">
        <v>50</v>
      </c>
    </row>
    <row r="14" spans="1:4" ht="13.5" thickBot="1">
      <c r="A14" s="221" t="s">
        <v>23</v>
      </c>
      <c r="B14" s="222" t="s">
        <v>93</v>
      </c>
      <c r="C14" s="223">
        <f>SUM(C11:C13)</f>
        <v>2029</v>
      </c>
      <c r="D14" s="9"/>
    </row>
    <row r="17" spans="1:2" ht="15">
      <c r="A17" s="224" t="s">
        <v>414</v>
      </c>
      <c r="B17" s="216" t="s">
        <v>415</v>
      </c>
    </row>
    <row r="18" ht="13.5" thickBot="1"/>
    <row r="19" spans="1:3" ht="12.75">
      <c r="A19" s="217"/>
      <c r="B19" s="187" t="s">
        <v>135</v>
      </c>
      <c r="C19" s="188" t="s">
        <v>136</v>
      </c>
    </row>
    <row r="20" spans="1:3" ht="12.75">
      <c r="A20" s="218" t="s">
        <v>20</v>
      </c>
      <c r="B20" s="190" t="s">
        <v>130</v>
      </c>
      <c r="C20" s="219">
        <v>50</v>
      </c>
    </row>
    <row r="21" spans="1:3" ht="13.5" thickBot="1">
      <c r="A21" s="221" t="s">
        <v>21</v>
      </c>
      <c r="B21" s="222" t="s">
        <v>416</v>
      </c>
      <c r="C21" s="223">
        <f>SUM(C20:C20)</f>
        <v>50</v>
      </c>
    </row>
    <row r="23" spans="1:3" ht="12.75">
      <c r="A23" s="225" t="s">
        <v>417</v>
      </c>
      <c r="B23" s="9" t="s">
        <v>418</v>
      </c>
      <c r="C23" s="14">
        <f>SUM(C14+C21)</f>
        <v>2079</v>
      </c>
    </row>
  </sheetData>
  <sheetProtection/>
  <mergeCells count="3">
    <mergeCell ref="A6:F6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melléklet    Zimány Községi Önkormányzat 2/2013. (III. 12.)  önkormányzati rendeletéhez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D22" sqref="D22"/>
    </sheetView>
  </sheetViews>
  <sheetFormatPr defaultColWidth="9.00390625" defaultRowHeight="12.75"/>
  <cols>
    <col min="1" max="1" width="4.125" style="81" customWidth="1"/>
    <col min="2" max="2" width="5.625" style="81" customWidth="1"/>
    <col min="3" max="3" width="34.375" style="81" customWidth="1"/>
    <col min="4" max="4" width="13.00390625" style="81" customWidth="1"/>
    <col min="5" max="5" width="11.75390625" style="81" customWidth="1"/>
    <col min="6" max="16384" width="9.125" style="81" customWidth="1"/>
  </cols>
  <sheetData>
    <row r="2" spans="1:9" ht="12.75">
      <c r="A2" s="250"/>
      <c r="B2" s="265" t="s">
        <v>134</v>
      </c>
      <c r="C2" s="265"/>
      <c r="D2" s="265"/>
      <c r="E2" s="265"/>
      <c r="F2" s="250"/>
      <c r="G2" s="250"/>
      <c r="H2" s="250"/>
      <c r="I2" s="250"/>
    </row>
    <row r="3" spans="1:9" ht="12.75">
      <c r="A3" s="250"/>
      <c r="B3" s="265" t="s">
        <v>225</v>
      </c>
      <c r="C3" s="265"/>
      <c r="D3" s="265"/>
      <c r="E3" s="265"/>
      <c r="F3" s="250"/>
      <c r="G3" s="250"/>
      <c r="H3" s="250"/>
      <c r="I3" s="250"/>
    </row>
    <row r="5" spans="2:9" ht="12.75">
      <c r="B5" s="265" t="s">
        <v>578</v>
      </c>
      <c r="C5" s="726"/>
      <c r="D5" s="265"/>
      <c r="E5" s="265"/>
      <c r="F5" s="250"/>
      <c r="G5" s="250"/>
      <c r="H5" s="250"/>
      <c r="I5" s="250"/>
    </row>
    <row r="8" ht="13.5" thickBot="1"/>
    <row r="9" spans="1:5" ht="12.75">
      <c r="A9" s="148"/>
      <c r="B9" s="164" t="s">
        <v>135</v>
      </c>
      <c r="C9" s="165" t="s">
        <v>136</v>
      </c>
      <c r="D9" s="165" t="s">
        <v>137</v>
      </c>
      <c r="E9" s="166" t="s">
        <v>138</v>
      </c>
    </row>
    <row r="10" spans="1:5" ht="16.5" customHeight="1">
      <c r="A10" s="148"/>
      <c r="B10" s="167"/>
      <c r="C10" s="121"/>
      <c r="D10" s="121"/>
      <c r="E10" s="93"/>
    </row>
    <row r="11" spans="1:5" ht="22.5" customHeight="1">
      <c r="A11" s="148"/>
      <c r="B11" s="167"/>
      <c r="C11" s="168" t="s">
        <v>579</v>
      </c>
      <c r="D11" s="727" t="s">
        <v>367</v>
      </c>
      <c r="E11" s="728" t="s">
        <v>509</v>
      </c>
    </row>
    <row r="12" spans="1:7" ht="12.75">
      <c r="A12" s="170"/>
      <c r="B12" s="171" t="s">
        <v>20</v>
      </c>
      <c r="C12" s="729" t="s">
        <v>580</v>
      </c>
      <c r="D12" s="120">
        <v>0</v>
      </c>
      <c r="E12" s="173">
        <v>2220</v>
      </c>
      <c r="G12" s="149"/>
    </row>
    <row r="13" spans="1:7" ht="13.5" thickBot="1">
      <c r="A13" s="170"/>
      <c r="B13" s="176" t="s">
        <v>21</v>
      </c>
      <c r="C13" s="177" t="s">
        <v>361</v>
      </c>
      <c r="D13" s="730">
        <f>SUM(D12:D12)</f>
        <v>0</v>
      </c>
      <c r="E13" s="178">
        <f>SUM(E12:E12)</f>
        <v>2220</v>
      </c>
      <c r="G13" s="179"/>
    </row>
    <row r="16" spans="1:8" ht="14.25">
      <c r="A16" s="432" t="s">
        <v>581</v>
      </c>
      <c r="B16" s="323"/>
      <c r="C16" s="323"/>
      <c r="D16" s="323"/>
      <c r="E16" s="323"/>
      <c r="F16" s="374"/>
      <c r="G16" s="323"/>
      <c r="H16"/>
    </row>
  </sheetData>
  <sheetProtection/>
  <mergeCells count="3">
    <mergeCell ref="B2:E2"/>
    <mergeCell ref="B3:E3"/>
    <mergeCell ref="B5:E5"/>
  </mergeCells>
  <printOptions/>
  <pageMargins left="0.29" right="0.27" top="1" bottom="1" header="0.5" footer="0.5"/>
  <pageSetup horizontalDpi="600" verticalDpi="600" orientation="portrait" paperSize="9" r:id="rId1"/>
  <headerFooter alignWithMargins="0">
    <oddHeader>&amp;C 
&amp;X6 &amp;X14. melléklet Zimány Községi Önkormányzat 2/2013. (III.12.) önkormányzati rendeletéhez"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D26" sqref="D26"/>
    </sheetView>
  </sheetViews>
  <sheetFormatPr defaultColWidth="9.00390625" defaultRowHeight="12.75"/>
  <cols>
    <col min="1" max="1" width="4.75390625" style="81" customWidth="1"/>
    <col min="2" max="2" width="5.625" style="81" customWidth="1"/>
    <col min="3" max="3" width="57.125" style="81" customWidth="1"/>
    <col min="4" max="4" width="12.375" style="81" customWidth="1"/>
    <col min="5" max="5" width="34.125" style="81" customWidth="1"/>
    <col min="6" max="16384" width="9.125" style="81" customWidth="1"/>
  </cols>
  <sheetData>
    <row r="1" spans="1:6" ht="18" customHeight="1">
      <c r="A1" s="274" t="s">
        <v>134</v>
      </c>
      <c r="B1" s="274"/>
      <c r="C1" s="274"/>
      <c r="D1" s="274"/>
      <c r="E1" s="274"/>
      <c r="F1" s="274"/>
    </row>
    <row r="2" spans="1:6" ht="18" customHeight="1">
      <c r="A2" s="274" t="s">
        <v>342</v>
      </c>
      <c r="B2" s="274"/>
      <c r="C2" s="274"/>
      <c r="D2" s="274"/>
      <c r="E2" s="274"/>
      <c r="F2" s="274"/>
    </row>
    <row r="3" spans="3:6" ht="12.75">
      <c r="C3" s="10"/>
      <c r="D3" s="11"/>
      <c r="E3" s="11"/>
      <c r="F3" s="11"/>
    </row>
    <row r="4" spans="1:6" ht="12.75">
      <c r="A4" s="275" t="s">
        <v>343</v>
      </c>
      <c r="B4" s="275"/>
      <c r="C4" s="275"/>
      <c r="D4" s="275"/>
      <c r="E4" s="275"/>
      <c r="F4" s="275"/>
    </row>
    <row r="5" spans="1:6" ht="13.5" thickBot="1">
      <c r="A5" s="94"/>
      <c r="B5" s="94"/>
      <c r="C5" s="94"/>
      <c r="D5" s="94"/>
      <c r="E5" s="94"/>
      <c r="F5" s="94"/>
    </row>
    <row r="6" spans="1:6" ht="15">
      <c r="A6" s="83"/>
      <c r="B6" s="85" t="s">
        <v>135</v>
      </c>
      <c r="C6" s="95" t="s">
        <v>136</v>
      </c>
      <c r="D6" s="95" t="s">
        <v>137</v>
      </c>
      <c r="E6" s="95" t="s">
        <v>138</v>
      </c>
      <c r="F6" s="96" t="s">
        <v>139</v>
      </c>
    </row>
    <row r="7" spans="1:6" ht="25.5">
      <c r="A7" s="87"/>
      <c r="B7" s="97" t="s">
        <v>140</v>
      </c>
      <c r="C7" s="98"/>
      <c r="D7" s="99"/>
      <c r="E7" s="99"/>
      <c r="F7" s="100"/>
    </row>
    <row r="8" spans="1:6" ht="12.75">
      <c r="A8" s="91" t="s">
        <v>20</v>
      </c>
      <c r="B8" s="101" t="s">
        <v>20</v>
      </c>
      <c r="C8" s="102" t="s">
        <v>336</v>
      </c>
      <c r="D8" s="103">
        <f>SUM(D9:D12)</f>
        <v>45121</v>
      </c>
      <c r="E8" s="102" t="s">
        <v>329</v>
      </c>
      <c r="F8" s="104">
        <f>SUM(F10:F12)</f>
        <v>52545</v>
      </c>
    </row>
    <row r="9" spans="1:6" ht="12.75">
      <c r="A9" s="91" t="s">
        <v>21</v>
      </c>
      <c r="B9" s="101" t="s">
        <v>142</v>
      </c>
      <c r="C9" s="99" t="s">
        <v>14</v>
      </c>
      <c r="D9" s="105">
        <v>19135</v>
      </c>
      <c r="E9" s="99"/>
      <c r="F9" s="106"/>
    </row>
    <row r="10" spans="1:6" ht="12.75">
      <c r="A10" s="91" t="s">
        <v>22</v>
      </c>
      <c r="B10" s="101" t="s">
        <v>143</v>
      </c>
      <c r="C10" s="99" t="s">
        <v>45</v>
      </c>
      <c r="D10" s="105">
        <v>19950</v>
      </c>
      <c r="E10" s="99" t="s">
        <v>28</v>
      </c>
      <c r="F10" s="106">
        <v>12541</v>
      </c>
    </row>
    <row r="11" spans="1:6" ht="12.75">
      <c r="A11" s="91" t="s">
        <v>144</v>
      </c>
      <c r="B11" s="101" t="s">
        <v>145</v>
      </c>
      <c r="C11" s="99" t="s">
        <v>46</v>
      </c>
      <c r="D11" s="105">
        <v>6036</v>
      </c>
      <c r="E11" s="99" t="s">
        <v>44</v>
      </c>
      <c r="F11" s="106">
        <v>38326</v>
      </c>
    </row>
    <row r="12" spans="1:6" ht="12.75">
      <c r="A12" s="91" t="s">
        <v>23</v>
      </c>
      <c r="B12" s="101" t="s">
        <v>146</v>
      </c>
      <c r="C12" s="99" t="s">
        <v>77</v>
      </c>
      <c r="D12" s="107"/>
      <c r="E12" s="108" t="s">
        <v>344</v>
      </c>
      <c r="F12" s="106">
        <v>1678</v>
      </c>
    </row>
    <row r="13" spans="1:6" ht="12.75">
      <c r="A13" s="91"/>
      <c r="B13" s="101"/>
      <c r="C13" s="98"/>
      <c r="D13" s="109"/>
      <c r="E13" s="98"/>
      <c r="F13" s="110"/>
    </row>
    <row r="14" spans="1:6" ht="12.75">
      <c r="A14" s="91" t="s">
        <v>41</v>
      </c>
      <c r="B14" s="101" t="s">
        <v>21</v>
      </c>
      <c r="C14" s="98" t="s">
        <v>345</v>
      </c>
      <c r="D14" s="111">
        <f>F8-D8</f>
        <v>7424</v>
      </c>
      <c r="E14" s="112"/>
      <c r="F14" s="106"/>
    </row>
    <row r="15" spans="1:6" ht="28.5" customHeight="1">
      <c r="A15" s="91" t="s">
        <v>24</v>
      </c>
      <c r="B15" s="101" t="s">
        <v>149</v>
      </c>
      <c r="C15" s="113" t="s">
        <v>351</v>
      </c>
      <c r="D15" s="114">
        <v>0</v>
      </c>
      <c r="E15" s="111"/>
      <c r="F15" s="110"/>
    </row>
    <row r="16" spans="1:6" ht="25.5">
      <c r="A16" s="91" t="s">
        <v>147</v>
      </c>
      <c r="B16" s="101" t="s">
        <v>151</v>
      </c>
      <c r="C16" s="113" t="s">
        <v>352</v>
      </c>
      <c r="D16" s="115">
        <v>7424</v>
      </c>
      <c r="E16" s="111"/>
      <c r="F16" s="110"/>
    </row>
    <row r="17" spans="1:6" ht="25.5">
      <c r="A17" s="91" t="s">
        <v>148</v>
      </c>
      <c r="B17" s="101" t="s">
        <v>153</v>
      </c>
      <c r="C17" s="113" t="s">
        <v>353</v>
      </c>
      <c r="D17" s="116">
        <f>D18</f>
        <v>0</v>
      </c>
      <c r="E17" s="111"/>
      <c r="F17" s="110"/>
    </row>
    <row r="18" spans="1:6" ht="12.75">
      <c r="A18" s="91" t="s">
        <v>150</v>
      </c>
      <c r="B18" s="101" t="s">
        <v>346</v>
      </c>
      <c r="C18" s="114" t="s">
        <v>78</v>
      </c>
      <c r="D18" s="116">
        <v>0</v>
      </c>
      <c r="E18" s="111"/>
      <c r="F18" s="110"/>
    </row>
    <row r="19" spans="1:6" ht="12.75">
      <c r="A19" s="91"/>
      <c r="B19" s="101"/>
      <c r="C19" s="98"/>
      <c r="D19" s="109"/>
      <c r="E19" s="111"/>
      <c r="F19" s="110"/>
    </row>
    <row r="20" spans="1:6" ht="12.75">
      <c r="A20" s="91" t="s">
        <v>152</v>
      </c>
      <c r="B20" s="101" t="s">
        <v>22</v>
      </c>
      <c r="C20" s="98" t="s">
        <v>204</v>
      </c>
      <c r="D20" s="109">
        <f>D8+D15+D16+D17</f>
        <v>52545</v>
      </c>
      <c r="E20" s="111"/>
      <c r="F20" s="110"/>
    </row>
    <row r="21" spans="1:6" ht="12.75">
      <c r="A21" s="91"/>
      <c r="B21" s="101"/>
      <c r="C21" s="98"/>
      <c r="D21" s="109"/>
      <c r="E21" s="111"/>
      <c r="F21" s="110"/>
    </row>
    <row r="22" spans="1:6" ht="12.75">
      <c r="A22" s="91" t="s">
        <v>154</v>
      </c>
      <c r="B22" s="101" t="s">
        <v>144</v>
      </c>
      <c r="C22" s="102" t="s">
        <v>347</v>
      </c>
      <c r="D22" s="103">
        <f>SUM(D23:D26)</f>
        <v>1750</v>
      </c>
      <c r="E22" s="117" t="s">
        <v>330</v>
      </c>
      <c r="F22" s="110">
        <f>SUM(F23:F24)</f>
        <v>1750</v>
      </c>
    </row>
    <row r="23" spans="1:6" ht="12.75">
      <c r="A23" s="91" t="s">
        <v>156</v>
      </c>
      <c r="B23" s="101" t="s">
        <v>199</v>
      </c>
      <c r="C23" s="114" t="s">
        <v>79</v>
      </c>
      <c r="D23" s="116">
        <v>0</v>
      </c>
      <c r="E23" s="99" t="s">
        <v>80</v>
      </c>
      <c r="F23" s="118">
        <v>0</v>
      </c>
    </row>
    <row r="24" spans="1:6" ht="12.75">
      <c r="A24" s="91" t="s">
        <v>158</v>
      </c>
      <c r="B24" s="101" t="s">
        <v>201</v>
      </c>
      <c r="C24" s="99" t="s">
        <v>15</v>
      </c>
      <c r="D24" s="105">
        <v>0</v>
      </c>
      <c r="E24" s="99" t="s">
        <v>35</v>
      </c>
      <c r="F24" s="106">
        <v>1750</v>
      </c>
    </row>
    <row r="25" spans="1:6" ht="12.75">
      <c r="A25" s="91" t="s">
        <v>159</v>
      </c>
      <c r="B25" s="101" t="s">
        <v>202</v>
      </c>
      <c r="C25" s="99" t="s">
        <v>81</v>
      </c>
      <c r="D25" s="105">
        <v>250</v>
      </c>
      <c r="E25" s="99"/>
      <c r="F25" s="100"/>
    </row>
    <row r="26" spans="1:6" ht="12.75">
      <c r="A26" s="91" t="s">
        <v>160</v>
      </c>
      <c r="B26" s="101" t="s">
        <v>203</v>
      </c>
      <c r="C26" s="99" t="s">
        <v>16</v>
      </c>
      <c r="D26" s="105">
        <v>1500</v>
      </c>
      <c r="E26" s="99"/>
      <c r="F26" s="106"/>
    </row>
    <row r="27" spans="1:6" ht="12.75">
      <c r="A27" s="91"/>
      <c r="B27" s="101"/>
      <c r="C27" s="99"/>
      <c r="D27" s="99"/>
      <c r="E27" s="112"/>
      <c r="F27" s="106"/>
    </row>
    <row r="28" spans="1:6" ht="12.75">
      <c r="A28" s="91" t="s">
        <v>161</v>
      </c>
      <c r="B28" s="101" t="s">
        <v>23</v>
      </c>
      <c r="C28" s="89" t="s">
        <v>348</v>
      </c>
      <c r="D28" s="119">
        <f>F22-D22</f>
        <v>0</v>
      </c>
      <c r="E28" s="112"/>
      <c r="F28" s="106"/>
    </row>
    <row r="29" spans="1:6" ht="25.5">
      <c r="A29" s="91" t="s">
        <v>162</v>
      </c>
      <c r="B29" s="101" t="s">
        <v>206</v>
      </c>
      <c r="C29" s="113" t="s">
        <v>354</v>
      </c>
      <c r="D29" s="120">
        <v>0</v>
      </c>
      <c r="E29" s="111"/>
      <c r="F29" s="110"/>
    </row>
    <row r="30" spans="1:6" ht="25.5">
      <c r="A30" s="91" t="s">
        <v>163</v>
      </c>
      <c r="B30" s="101" t="s">
        <v>207</v>
      </c>
      <c r="C30" s="113" t="s">
        <v>355</v>
      </c>
      <c r="D30" s="121">
        <f>SUM(D31)</f>
        <v>0</v>
      </c>
      <c r="E30" s="99"/>
      <c r="F30" s="100"/>
    </row>
    <row r="31" spans="1:6" ht="12.75">
      <c r="A31" s="91" t="s">
        <v>165</v>
      </c>
      <c r="B31" s="101" t="s">
        <v>349</v>
      </c>
      <c r="C31" s="122" t="s">
        <v>221</v>
      </c>
      <c r="D31" s="121">
        <v>0</v>
      </c>
      <c r="E31" s="99"/>
      <c r="F31" s="100"/>
    </row>
    <row r="32" spans="1:6" ht="12.75">
      <c r="A32" s="91"/>
      <c r="B32" s="101"/>
      <c r="C32" s="121"/>
      <c r="D32" s="121"/>
      <c r="E32" s="99"/>
      <c r="F32" s="100"/>
    </row>
    <row r="33" spans="1:6" ht="12.75">
      <c r="A33" s="123" t="s">
        <v>166</v>
      </c>
      <c r="B33" s="124" t="s">
        <v>41</v>
      </c>
      <c r="C33" s="125" t="s">
        <v>42</v>
      </c>
      <c r="D33" s="126">
        <f>D22+D29+D30</f>
        <v>1750</v>
      </c>
      <c r="E33" s="127"/>
      <c r="F33" s="128"/>
    </row>
    <row r="34" spans="1:6" ht="12.75">
      <c r="A34" s="91"/>
      <c r="B34" s="101"/>
      <c r="C34" s="89"/>
      <c r="D34" s="129"/>
      <c r="E34" s="99"/>
      <c r="F34" s="100"/>
    </row>
    <row r="35" spans="1:6" ht="13.5" thickBot="1">
      <c r="A35" s="130" t="s">
        <v>168</v>
      </c>
      <c r="B35" s="131" t="s">
        <v>24</v>
      </c>
      <c r="C35" s="132" t="s">
        <v>43</v>
      </c>
      <c r="D35" s="133">
        <f>D33+D20</f>
        <v>54295</v>
      </c>
      <c r="E35" s="133" t="s">
        <v>350</v>
      </c>
      <c r="F35" s="134">
        <f>F22+F8</f>
        <v>54295</v>
      </c>
    </row>
    <row r="36" spans="3:6" ht="12.75">
      <c r="C36" s="11"/>
      <c r="D36" s="11"/>
      <c r="E36" s="11"/>
      <c r="F36" s="11"/>
    </row>
    <row r="37" spans="3:6" ht="12.75">
      <c r="C37" s="11"/>
      <c r="D37" s="11"/>
      <c r="E37" s="11"/>
      <c r="F37" s="11"/>
    </row>
    <row r="38" spans="3:6" ht="12.75">
      <c r="C38" s="11"/>
      <c r="D38" s="11"/>
      <c r="E38" s="11"/>
      <c r="F38" s="11"/>
    </row>
    <row r="39" spans="3:6" ht="12.75">
      <c r="C39" s="11"/>
      <c r="D39" s="11"/>
      <c r="E39" s="11"/>
      <c r="F39" s="11"/>
    </row>
    <row r="40" spans="3:6" ht="12.75">
      <c r="C40" s="11"/>
      <c r="D40" s="11"/>
      <c r="E40" s="11"/>
      <c r="F40" s="11"/>
    </row>
    <row r="41" spans="3:6" ht="12.75">
      <c r="C41" s="11"/>
      <c r="D41" s="11"/>
      <c r="E41" s="11"/>
      <c r="F41" s="11"/>
    </row>
    <row r="42" spans="3:6" ht="12.75">
      <c r="C42" s="11"/>
      <c r="D42" s="11"/>
      <c r="E42" s="11"/>
      <c r="F42" s="11"/>
    </row>
    <row r="43" spans="3:6" ht="12.75">
      <c r="C43" s="11"/>
      <c r="D43" s="11"/>
      <c r="E43" s="11"/>
      <c r="F43" s="11"/>
    </row>
    <row r="44" spans="3:6" ht="12.75">
      <c r="C44" s="11"/>
      <c r="D44" s="11"/>
      <c r="E44" s="11"/>
      <c r="F44" s="11"/>
    </row>
    <row r="45" spans="3:6" ht="12.75">
      <c r="C45" s="11"/>
      <c r="D45" s="11"/>
      <c r="E45" s="11"/>
      <c r="F45" s="11"/>
    </row>
    <row r="46" spans="3:6" ht="12.75">
      <c r="C46" s="11"/>
      <c r="D46" s="11"/>
      <c r="E46" s="11"/>
      <c r="F46" s="11"/>
    </row>
    <row r="47" spans="3:6" ht="12.75">
      <c r="C47" s="11"/>
      <c r="D47" s="11"/>
      <c r="E47" s="11"/>
      <c r="F47" s="11"/>
    </row>
    <row r="48" spans="3:6" ht="12.75">
      <c r="C48" s="11"/>
      <c r="D48" s="11"/>
      <c r="E48" s="11"/>
      <c r="F48" s="11"/>
    </row>
  </sheetData>
  <sheetProtection/>
  <mergeCells count="3">
    <mergeCell ref="A1:F1"/>
    <mergeCell ref="A2:F2"/>
    <mergeCell ref="A4:F4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&amp;C2.melléklet      Zimány Községi Önkormányzat  2/2013.(III. 12.) önkormányzati rendeletéhez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85">
      <selection activeCell="D104" sqref="D104:D105"/>
    </sheetView>
  </sheetViews>
  <sheetFormatPr defaultColWidth="9.00390625" defaultRowHeight="12.75"/>
  <cols>
    <col min="1" max="1" width="4.25390625" style="0" customWidth="1"/>
    <col min="2" max="2" width="5.375" style="0" customWidth="1"/>
    <col min="3" max="3" width="22.625" style="0" customWidth="1"/>
    <col min="4" max="4" width="26.875" style="0" customWidth="1"/>
    <col min="5" max="5" width="27.25390625" style="0" customWidth="1"/>
    <col min="6" max="6" width="11.625" style="0" customWidth="1"/>
  </cols>
  <sheetData>
    <row r="1" spans="3:7" ht="18">
      <c r="C1" s="276" t="s">
        <v>134</v>
      </c>
      <c r="D1" s="276"/>
      <c r="E1" s="276"/>
      <c r="F1" s="276"/>
      <c r="G1" s="276"/>
    </row>
    <row r="2" spans="2:7" ht="18">
      <c r="B2" s="13"/>
      <c r="C2" s="276" t="s">
        <v>225</v>
      </c>
      <c r="D2" s="276"/>
      <c r="E2" s="276"/>
      <c r="F2" s="276"/>
      <c r="G2" s="276"/>
    </row>
    <row r="3" spans="3:7" ht="15">
      <c r="C3" s="13"/>
      <c r="D3" s="31"/>
      <c r="E3" s="32"/>
      <c r="F3" s="32"/>
      <c r="G3" s="13"/>
    </row>
    <row r="4" spans="1:7" ht="16.5" thickBot="1">
      <c r="A4" s="322" t="s">
        <v>20</v>
      </c>
      <c r="B4" s="323"/>
      <c r="C4" s="324" t="s">
        <v>336</v>
      </c>
      <c r="D4" s="324"/>
      <c r="E4" s="324"/>
      <c r="F4" s="325"/>
      <c r="G4" s="325"/>
    </row>
    <row r="5" spans="1:7" ht="12.75">
      <c r="A5" s="326"/>
      <c r="B5" s="327" t="s">
        <v>135</v>
      </c>
      <c r="C5" s="328" t="s">
        <v>136</v>
      </c>
      <c r="D5" s="328" t="s">
        <v>137</v>
      </c>
      <c r="E5" s="328" t="s">
        <v>138</v>
      </c>
      <c r="F5" s="329" t="s">
        <v>139</v>
      </c>
      <c r="G5" s="329" t="s">
        <v>224</v>
      </c>
    </row>
    <row r="6" spans="1:7" ht="39">
      <c r="A6" s="330"/>
      <c r="B6" s="331" t="s">
        <v>140</v>
      </c>
      <c r="C6" s="332"/>
      <c r="D6" s="332"/>
      <c r="E6" s="332"/>
      <c r="F6" s="333" t="s">
        <v>141</v>
      </c>
      <c r="G6" s="334" t="s">
        <v>441</v>
      </c>
    </row>
    <row r="7" spans="1:7" ht="12.75">
      <c r="A7" s="335" t="s">
        <v>20</v>
      </c>
      <c r="B7" s="336">
        <v>1</v>
      </c>
      <c r="C7" s="337" t="s">
        <v>0</v>
      </c>
      <c r="D7" s="338"/>
      <c r="E7" s="338"/>
      <c r="F7" s="339">
        <f>SUM(F8)</f>
        <v>26237</v>
      </c>
      <c r="G7" s="339">
        <f>SUM(G8)</f>
        <v>25543</v>
      </c>
    </row>
    <row r="8" spans="1:7" ht="25.5">
      <c r="A8" s="335" t="s">
        <v>21</v>
      </c>
      <c r="B8" s="336" t="s">
        <v>142</v>
      </c>
      <c r="C8" s="337"/>
      <c r="D8" s="340" t="s">
        <v>442</v>
      </c>
      <c r="E8" s="338"/>
      <c r="F8" s="341">
        <f>SUM(F9:F15)</f>
        <v>26237</v>
      </c>
      <c r="G8" s="341">
        <f>SUM(G9:G15)</f>
        <v>25543</v>
      </c>
    </row>
    <row r="9" spans="1:7" ht="25.5">
      <c r="A9" s="335" t="s">
        <v>22</v>
      </c>
      <c r="B9" s="336" t="s">
        <v>443</v>
      </c>
      <c r="C9" s="337"/>
      <c r="D9" s="338"/>
      <c r="E9" s="342" t="s">
        <v>227</v>
      </c>
      <c r="F9" s="343">
        <v>13552</v>
      </c>
      <c r="G9" s="343">
        <v>13897</v>
      </c>
    </row>
    <row r="10" spans="1:7" ht="25.5">
      <c r="A10" s="335" t="s">
        <v>144</v>
      </c>
      <c r="B10" s="336" t="s">
        <v>211</v>
      </c>
      <c r="C10" s="337"/>
      <c r="D10" s="338"/>
      <c r="E10" s="342" t="s">
        <v>228</v>
      </c>
      <c r="F10" s="343">
        <v>4574</v>
      </c>
      <c r="G10" s="343">
        <v>4574</v>
      </c>
    </row>
    <row r="11" spans="1:7" ht="25.5">
      <c r="A11" s="335" t="s">
        <v>23</v>
      </c>
      <c r="B11" s="336" t="s">
        <v>212</v>
      </c>
      <c r="C11" s="337"/>
      <c r="D11" s="338"/>
      <c r="E11" s="342" t="s">
        <v>229</v>
      </c>
      <c r="F11" s="343">
        <v>687</v>
      </c>
      <c r="G11" s="343">
        <v>687</v>
      </c>
    </row>
    <row r="12" spans="1:7" ht="25.5">
      <c r="A12" s="335" t="s">
        <v>41</v>
      </c>
      <c r="B12" s="336" t="s">
        <v>444</v>
      </c>
      <c r="C12" s="337"/>
      <c r="D12" s="338"/>
      <c r="E12" s="342" t="s">
        <v>445</v>
      </c>
      <c r="F12" s="343"/>
      <c r="G12" s="343">
        <v>588</v>
      </c>
    </row>
    <row r="13" spans="1:7" ht="12.75">
      <c r="A13" s="335" t="s">
        <v>24</v>
      </c>
      <c r="B13" s="336" t="s">
        <v>446</v>
      </c>
      <c r="C13" s="337"/>
      <c r="D13" s="338"/>
      <c r="E13" s="342" t="s">
        <v>447</v>
      </c>
      <c r="F13" s="343"/>
      <c r="G13" s="343">
        <v>461</v>
      </c>
    </row>
    <row r="14" spans="1:7" ht="25.5">
      <c r="A14" s="335" t="s">
        <v>147</v>
      </c>
      <c r="B14" s="336" t="s">
        <v>448</v>
      </c>
      <c r="C14" s="337"/>
      <c r="D14" s="338"/>
      <c r="E14" s="342" t="s">
        <v>449</v>
      </c>
      <c r="F14" s="343"/>
      <c r="G14" s="343">
        <v>125</v>
      </c>
    </row>
    <row r="15" spans="1:7" ht="12.75">
      <c r="A15" s="335" t="s">
        <v>148</v>
      </c>
      <c r="B15" s="336" t="s">
        <v>450</v>
      </c>
      <c r="C15" s="337"/>
      <c r="D15" s="338"/>
      <c r="E15" s="342" t="s">
        <v>335</v>
      </c>
      <c r="F15" s="343">
        <v>7424</v>
      </c>
      <c r="G15" s="343">
        <v>5211</v>
      </c>
    </row>
    <row r="16" spans="1:7" ht="25.5">
      <c r="A16" s="335" t="s">
        <v>150</v>
      </c>
      <c r="B16" s="344">
        <v>2</v>
      </c>
      <c r="C16" s="345" t="s">
        <v>451</v>
      </c>
      <c r="D16" s="340"/>
      <c r="E16" s="340"/>
      <c r="F16" s="339">
        <f>SUM(F17:F21)</f>
        <v>20272</v>
      </c>
      <c r="G16" s="339">
        <f>SUM(G17:G21)</f>
        <v>20327</v>
      </c>
    </row>
    <row r="17" spans="1:7" ht="12.75">
      <c r="A17" s="335" t="s">
        <v>152</v>
      </c>
      <c r="B17" s="344" t="s">
        <v>149</v>
      </c>
      <c r="C17" s="337"/>
      <c r="D17" s="346" t="s">
        <v>1</v>
      </c>
      <c r="E17" s="342"/>
      <c r="F17" s="343">
        <v>1792</v>
      </c>
      <c r="G17" s="343">
        <v>1792</v>
      </c>
    </row>
    <row r="18" spans="1:7" ht="12.75">
      <c r="A18" s="335" t="s">
        <v>154</v>
      </c>
      <c r="B18" s="344" t="s">
        <v>151</v>
      </c>
      <c r="C18" s="337"/>
      <c r="D18" s="346" t="s">
        <v>2</v>
      </c>
      <c r="E18" s="342"/>
      <c r="F18" s="343"/>
      <c r="G18" s="343"/>
    </row>
    <row r="19" spans="1:7" ht="12.75">
      <c r="A19" s="335" t="s">
        <v>156</v>
      </c>
      <c r="B19" s="344" t="s">
        <v>153</v>
      </c>
      <c r="C19" s="337"/>
      <c r="D19" s="346" t="s">
        <v>452</v>
      </c>
      <c r="E19" s="342"/>
      <c r="F19" s="343"/>
      <c r="G19" s="343">
        <v>7</v>
      </c>
    </row>
    <row r="20" spans="1:7" ht="12.75">
      <c r="A20" s="335" t="s">
        <v>158</v>
      </c>
      <c r="B20" s="344" t="s">
        <v>155</v>
      </c>
      <c r="C20" s="337"/>
      <c r="D20" s="346" t="s">
        <v>453</v>
      </c>
      <c r="E20" s="342"/>
      <c r="F20" s="343">
        <v>18480</v>
      </c>
      <c r="G20" s="343">
        <v>18480</v>
      </c>
    </row>
    <row r="21" spans="1:7" ht="25.5">
      <c r="A21" s="335" t="s">
        <v>159</v>
      </c>
      <c r="B21" s="344" t="s">
        <v>157</v>
      </c>
      <c r="C21" s="337"/>
      <c r="D21" s="342" t="s">
        <v>454</v>
      </c>
      <c r="E21" s="342"/>
      <c r="F21" s="343"/>
      <c r="G21" s="343">
        <v>48</v>
      </c>
    </row>
    <row r="22" spans="1:7" ht="12.75">
      <c r="A22" s="335" t="s">
        <v>160</v>
      </c>
      <c r="B22" s="336">
        <v>3</v>
      </c>
      <c r="C22" s="337" t="s">
        <v>455</v>
      </c>
      <c r="D22" s="338"/>
      <c r="E22" s="340"/>
      <c r="F22" s="339">
        <f>F23+F24+F27+F33+F34</f>
        <v>4870</v>
      </c>
      <c r="G22" s="339">
        <f>G23+G24+G27+G33+G34</f>
        <v>4905</v>
      </c>
    </row>
    <row r="23" spans="1:7" ht="12.75">
      <c r="A23" s="335" t="s">
        <v>161</v>
      </c>
      <c r="B23" s="336" t="s">
        <v>164</v>
      </c>
      <c r="C23" s="337"/>
      <c r="D23" s="342" t="s">
        <v>4</v>
      </c>
      <c r="E23" s="342"/>
      <c r="F23" s="343">
        <v>2</v>
      </c>
      <c r="G23" s="343">
        <v>2</v>
      </c>
    </row>
    <row r="24" spans="1:7" ht="25.5">
      <c r="A24" s="335" t="s">
        <v>162</v>
      </c>
      <c r="B24" s="336" t="s">
        <v>167</v>
      </c>
      <c r="C24" s="337"/>
      <c r="D24" s="347" t="s">
        <v>456</v>
      </c>
      <c r="E24" s="347"/>
      <c r="F24" s="348">
        <f>SUM(F25:F26)</f>
        <v>602</v>
      </c>
      <c r="G24" s="348">
        <f>SUM(G25:G26)</f>
        <v>602</v>
      </c>
    </row>
    <row r="25" spans="1:7" ht="12.75">
      <c r="A25" s="335" t="s">
        <v>163</v>
      </c>
      <c r="B25" s="336" t="s">
        <v>457</v>
      </c>
      <c r="C25" s="337"/>
      <c r="D25" s="338"/>
      <c r="E25" s="342" t="s">
        <v>5</v>
      </c>
      <c r="F25" s="343">
        <v>600</v>
      </c>
      <c r="G25" s="343">
        <v>600</v>
      </c>
    </row>
    <row r="26" spans="1:7" ht="25.5">
      <c r="A26" s="335" t="s">
        <v>165</v>
      </c>
      <c r="B26" s="336" t="s">
        <v>458</v>
      </c>
      <c r="C26" s="337"/>
      <c r="D26" s="338"/>
      <c r="E26" s="342" t="s">
        <v>226</v>
      </c>
      <c r="F26" s="343">
        <v>2</v>
      </c>
      <c r="G26" s="343">
        <v>2</v>
      </c>
    </row>
    <row r="27" spans="1:7" ht="25.5">
      <c r="A27" s="335" t="s">
        <v>166</v>
      </c>
      <c r="B27" s="336">
        <v>3.3</v>
      </c>
      <c r="C27" s="337"/>
      <c r="D27" s="347" t="s">
        <v>459</v>
      </c>
      <c r="E27" s="347"/>
      <c r="F27" s="348">
        <f>SUM(F28:F32)</f>
        <v>4187</v>
      </c>
      <c r="G27" s="348">
        <f>SUM(G28:G32)</f>
        <v>4222</v>
      </c>
    </row>
    <row r="28" spans="1:7" ht="12.75">
      <c r="A28" s="335" t="s">
        <v>168</v>
      </c>
      <c r="B28" s="336" t="s">
        <v>173</v>
      </c>
      <c r="C28" s="337"/>
      <c r="D28" s="338"/>
      <c r="E28" s="342" t="s">
        <v>460</v>
      </c>
      <c r="F28" s="343"/>
      <c r="G28" s="343"/>
    </row>
    <row r="29" spans="1:7" ht="25.5">
      <c r="A29" s="335" t="s">
        <v>169</v>
      </c>
      <c r="B29" s="336" t="s">
        <v>175</v>
      </c>
      <c r="C29" s="337"/>
      <c r="D29" s="338"/>
      <c r="E29" s="349" t="s">
        <v>19</v>
      </c>
      <c r="F29" s="343">
        <v>919</v>
      </c>
      <c r="G29" s="343">
        <v>919</v>
      </c>
    </row>
    <row r="30" spans="1:7" ht="12.75">
      <c r="A30" s="335" t="s">
        <v>170</v>
      </c>
      <c r="B30" s="336" t="s">
        <v>177</v>
      </c>
      <c r="C30" s="337"/>
      <c r="D30" s="338"/>
      <c r="E30" s="342" t="s">
        <v>6</v>
      </c>
      <c r="F30" s="343">
        <v>3242</v>
      </c>
      <c r="G30" s="343">
        <v>3242</v>
      </c>
    </row>
    <row r="31" spans="1:7" ht="12.75">
      <c r="A31" s="335" t="s">
        <v>171</v>
      </c>
      <c r="B31" s="336" t="s">
        <v>461</v>
      </c>
      <c r="C31" s="337"/>
      <c r="D31" s="338"/>
      <c r="E31" s="342" t="s">
        <v>7</v>
      </c>
      <c r="F31" s="350"/>
      <c r="G31" s="350"/>
    </row>
    <row r="32" spans="1:7" ht="12.75">
      <c r="A32" s="335" t="s">
        <v>172</v>
      </c>
      <c r="B32" s="336" t="s">
        <v>462</v>
      </c>
      <c r="C32" s="337"/>
      <c r="D32" s="338"/>
      <c r="E32" s="342" t="s">
        <v>8</v>
      </c>
      <c r="F32" s="350">
        <v>26</v>
      </c>
      <c r="G32" s="350">
        <v>61</v>
      </c>
    </row>
    <row r="33" spans="1:7" ht="12.75">
      <c r="A33" s="335" t="s">
        <v>174</v>
      </c>
      <c r="B33" s="336" t="s">
        <v>182</v>
      </c>
      <c r="C33" s="337"/>
      <c r="D33" s="338" t="s">
        <v>463</v>
      </c>
      <c r="E33" s="340"/>
      <c r="F33" s="351">
        <v>79</v>
      </c>
      <c r="G33" s="351">
        <v>79</v>
      </c>
    </row>
    <row r="34" spans="1:7" ht="12.75">
      <c r="A34" s="335" t="s">
        <v>176</v>
      </c>
      <c r="B34" s="336" t="s">
        <v>184</v>
      </c>
      <c r="C34" s="337"/>
      <c r="D34" s="338" t="s">
        <v>464</v>
      </c>
      <c r="E34" s="340"/>
      <c r="F34" s="352">
        <f>SUM(F35)</f>
        <v>0</v>
      </c>
      <c r="G34" s="352">
        <f>SUM(G35)</f>
        <v>0</v>
      </c>
    </row>
    <row r="35" spans="1:7" ht="12.75">
      <c r="A35" s="335" t="s">
        <v>178</v>
      </c>
      <c r="B35" s="336" t="s">
        <v>186</v>
      </c>
      <c r="C35" s="337"/>
      <c r="D35" s="338"/>
      <c r="E35" s="342" t="s">
        <v>465</v>
      </c>
      <c r="F35" s="350">
        <v>0</v>
      </c>
      <c r="G35" s="350">
        <v>0</v>
      </c>
    </row>
    <row r="36" spans="1:7" ht="25.5">
      <c r="A36" s="335" t="s">
        <v>179</v>
      </c>
      <c r="B36" s="336" t="s">
        <v>334</v>
      </c>
      <c r="C36" s="345" t="s">
        <v>466</v>
      </c>
      <c r="D36" s="338"/>
      <c r="E36" s="340"/>
      <c r="F36" s="353">
        <f>F37+F44</f>
        <v>1166</v>
      </c>
      <c r="G36" s="353">
        <f>G37+G44</f>
        <v>2785</v>
      </c>
    </row>
    <row r="37" spans="1:7" ht="12.75">
      <c r="A37" s="335" t="s">
        <v>180</v>
      </c>
      <c r="B37" s="336" t="s">
        <v>199</v>
      </c>
      <c r="C37" s="345"/>
      <c r="D37" s="338" t="s">
        <v>467</v>
      </c>
      <c r="E37" s="340"/>
      <c r="F37" s="352">
        <f>SUM(F38:F43)</f>
        <v>1153</v>
      </c>
      <c r="G37" s="352">
        <f>SUM(G38:G43)</f>
        <v>2772</v>
      </c>
    </row>
    <row r="38" spans="1:7" ht="12.75">
      <c r="A38" s="335" t="s">
        <v>181</v>
      </c>
      <c r="B38" s="336" t="s">
        <v>468</v>
      </c>
      <c r="C38" s="337"/>
      <c r="D38" s="338"/>
      <c r="E38" s="342" t="s">
        <v>118</v>
      </c>
      <c r="F38" s="350">
        <v>587</v>
      </c>
      <c r="G38" s="350">
        <v>2206</v>
      </c>
    </row>
    <row r="39" spans="1:7" ht="25.5">
      <c r="A39" s="335" t="s">
        <v>183</v>
      </c>
      <c r="B39" s="336" t="s">
        <v>469</v>
      </c>
      <c r="C39" s="337"/>
      <c r="D39" s="338"/>
      <c r="E39" s="342" t="s">
        <v>9</v>
      </c>
      <c r="F39" s="350"/>
      <c r="G39" s="350"/>
    </row>
    <row r="40" spans="1:7" ht="12.75">
      <c r="A40" s="335" t="s">
        <v>185</v>
      </c>
      <c r="B40" s="336" t="s">
        <v>470</v>
      </c>
      <c r="C40" s="337"/>
      <c r="D40" s="338"/>
      <c r="E40" s="342" t="s">
        <v>10</v>
      </c>
      <c r="F40" s="350"/>
      <c r="G40" s="350"/>
    </row>
    <row r="41" spans="1:7" ht="12.75">
      <c r="A41" s="335" t="s">
        <v>187</v>
      </c>
      <c r="B41" s="336" t="s">
        <v>471</v>
      </c>
      <c r="C41" s="337"/>
      <c r="D41" s="338"/>
      <c r="E41" s="342" t="s">
        <v>11</v>
      </c>
      <c r="F41" s="350">
        <v>566</v>
      </c>
      <c r="G41" s="350">
        <v>566</v>
      </c>
    </row>
    <row r="42" spans="1:7" ht="12.75">
      <c r="A42" s="335" t="s">
        <v>188</v>
      </c>
      <c r="B42" s="336" t="s">
        <v>472</v>
      </c>
      <c r="C42" s="337"/>
      <c r="D42" s="338"/>
      <c r="E42" s="342" t="s">
        <v>473</v>
      </c>
      <c r="F42" s="350"/>
      <c r="G42" s="350"/>
    </row>
    <row r="43" spans="1:7" ht="12.75">
      <c r="A43" s="335" t="s">
        <v>189</v>
      </c>
      <c r="B43" s="336" t="s">
        <v>474</v>
      </c>
      <c r="C43" s="337"/>
      <c r="D43" s="338"/>
      <c r="E43" s="342" t="s">
        <v>12</v>
      </c>
      <c r="F43" s="350"/>
      <c r="G43" s="350"/>
    </row>
    <row r="44" spans="1:7" ht="25.5">
      <c r="A44" s="335" t="s">
        <v>190</v>
      </c>
      <c r="B44" s="336" t="s">
        <v>201</v>
      </c>
      <c r="C44" s="345"/>
      <c r="D44" s="340" t="s">
        <v>475</v>
      </c>
      <c r="E44" s="338"/>
      <c r="F44" s="351">
        <f>SUM(F45:F46)</f>
        <v>13</v>
      </c>
      <c r="G44" s="351">
        <f>SUM(G45:G46)</f>
        <v>13</v>
      </c>
    </row>
    <row r="45" spans="1:7" ht="12.75">
      <c r="A45" s="335" t="s">
        <v>191</v>
      </c>
      <c r="B45" s="336" t="s">
        <v>476</v>
      </c>
      <c r="C45" s="337"/>
      <c r="D45" s="338"/>
      <c r="E45" s="346" t="s">
        <v>477</v>
      </c>
      <c r="F45" s="350">
        <v>13</v>
      </c>
      <c r="G45" s="350">
        <v>13</v>
      </c>
    </row>
    <row r="46" spans="1:7" ht="25.5">
      <c r="A46" s="335" t="s">
        <v>192</v>
      </c>
      <c r="B46" s="336" t="s">
        <v>478</v>
      </c>
      <c r="C46" s="337"/>
      <c r="D46" s="338"/>
      <c r="E46" s="342" t="s">
        <v>479</v>
      </c>
      <c r="F46" s="350"/>
      <c r="G46" s="350"/>
    </row>
    <row r="47" spans="1:7" ht="38.25">
      <c r="A47" s="335" t="s">
        <v>193</v>
      </c>
      <c r="B47" s="336" t="s">
        <v>23</v>
      </c>
      <c r="C47" s="345" t="s">
        <v>480</v>
      </c>
      <c r="D47" s="340"/>
      <c r="E47" s="340"/>
      <c r="F47" s="353"/>
      <c r="G47" s="353"/>
    </row>
    <row r="48" spans="1:7" ht="12.75">
      <c r="A48" s="335" t="s">
        <v>195</v>
      </c>
      <c r="B48" s="336" t="s">
        <v>206</v>
      </c>
      <c r="C48" s="337"/>
      <c r="D48" s="346" t="s">
        <v>481</v>
      </c>
      <c r="E48" s="346"/>
      <c r="F48" s="350"/>
      <c r="G48" s="350"/>
    </row>
    <row r="49" spans="1:7" ht="12.75">
      <c r="A49" s="335" t="s">
        <v>197</v>
      </c>
      <c r="B49" s="336" t="s">
        <v>207</v>
      </c>
      <c r="C49" s="337"/>
      <c r="D49" s="346" t="s">
        <v>13</v>
      </c>
      <c r="E49" s="346"/>
      <c r="F49" s="350"/>
      <c r="G49" s="350"/>
    </row>
    <row r="50" spans="1:7" ht="26.25" thickBot="1">
      <c r="A50" s="354" t="s">
        <v>198</v>
      </c>
      <c r="B50" s="355" t="s">
        <v>208</v>
      </c>
      <c r="C50" s="356"/>
      <c r="D50" s="357" t="s">
        <v>482</v>
      </c>
      <c r="E50" s="358"/>
      <c r="F50" s="359"/>
      <c r="G50" s="359"/>
    </row>
    <row r="51" spans="1:7" ht="26.25" thickBot="1">
      <c r="A51" s="360" t="s">
        <v>200</v>
      </c>
      <c r="B51" s="361" t="s">
        <v>483</v>
      </c>
      <c r="C51" s="362" t="s">
        <v>204</v>
      </c>
      <c r="D51" s="363"/>
      <c r="E51" s="364"/>
      <c r="F51" s="365">
        <f>F7+F16+F22+F36+F47</f>
        <v>52545</v>
      </c>
      <c r="G51" s="365">
        <f>G7+G16+G22+G36+G47</f>
        <v>53560</v>
      </c>
    </row>
    <row r="52" spans="1:7" ht="12.75">
      <c r="A52" s="366"/>
      <c r="B52" s="367"/>
      <c r="C52" s="368"/>
      <c r="D52" s="369"/>
      <c r="E52" s="370"/>
      <c r="F52" s="371"/>
      <c r="G52" s="371"/>
    </row>
    <row r="53" spans="1:7" ht="12.75">
      <c r="A53" s="366"/>
      <c r="B53" s="367"/>
      <c r="C53" s="368"/>
      <c r="D53" s="369"/>
      <c r="E53" s="370"/>
      <c r="F53" s="371"/>
      <c r="G53" s="371"/>
    </row>
    <row r="54" spans="1:7" ht="12.75">
      <c r="A54" s="366"/>
      <c r="B54" s="367"/>
      <c r="C54" s="368"/>
      <c r="D54" s="369"/>
      <c r="E54" s="370"/>
      <c r="F54" s="371"/>
      <c r="G54" s="371"/>
    </row>
    <row r="55" spans="1:7" ht="12.75">
      <c r="A55" s="323"/>
      <c r="B55" s="372"/>
      <c r="C55" s="373"/>
      <c r="D55" s="323"/>
      <c r="E55" s="323"/>
      <c r="F55" s="374"/>
      <c r="G55" s="374"/>
    </row>
    <row r="56" spans="1:7" ht="16.5" thickBot="1">
      <c r="A56" s="322" t="s">
        <v>21</v>
      </c>
      <c r="B56" s="372"/>
      <c r="C56" s="375" t="s">
        <v>347</v>
      </c>
      <c r="D56" s="375"/>
      <c r="E56" s="375"/>
      <c r="F56" s="376"/>
      <c r="G56" s="376"/>
    </row>
    <row r="57" spans="1:7" ht="15.75">
      <c r="A57" s="326"/>
      <c r="B57" s="377" t="s">
        <v>135</v>
      </c>
      <c r="C57" s="378" t="s">
        <v>136</v>
      </c>
      <c r="D57" s="378" t="s">
        <v>137</v>
      </c>
      <c r="E57" s="378" t="s">
        <v>138</v>
      </c>
      <c r="F57" s="379" t="s">
        <v>139</v>
      </c>
      <c r="G57" s="329" t="s">
        <v>224</v>
      </c>
    </row>
    <row r="58" spans="1:7" ht="24.75">
      <c r="A58" s="330"/>
      <c r="B58" s="380" t="s">
        <v>140</v>
      </c>
      <c r="C58" s="381"/>
      <c r="D58" s="382"/>
      <c r="E58" s="382"/>
      <c r="F58" s="351" t="s">
        <v>141</v>
      </c>
      <c r="G58" s="334" t="s">
        <v>441</v>
      </c>
    </row>
    <row r="59" spans="1:7" ht="38.25">
      <c r="A59" s="335" t="s">
        <v>20</v>
      </c>
      <c r="B59" s="336" t="s">
        <v>210</v>
      </c>
      <c r="C59" s="345" t="s">
        <v>484</v>
      </c>
      <c r="D59" s="340"/>
      <c r="E59" s="338"/>
      <c r="F59" s="353">
        <f>SUM(F60:F64)</f>
        <v>0</v>
      </c>
      <c r="G59" s="353">
        <f>SUM(G60:G64)</f>
        <v>0</v>
      </c>
    </row>
    <row r="60" spans="1:7" ht="25.5">
      <c r="A60" s="335" t="s">
        <v>21</v>
      </c>
      <c r="B60" s="336" t="s">
        <v>142</v>
      </c>
      <c r="C60" s="337"/>
      <c r="D60" s="342" t="s">
        <v>485</v>
      </c>
      <c r="E60" s="342"/>
      <c r="F60" s="383"/>
      <c r="G60" s="343"/>
    </row>
    <row r="61" spans="1:7" ht="12.75">
      <c r="A61" s="335" t="s">
        <v>22</v>
      </c>
      <c r="B61" s="336" t="s">
        <v>143</v>
      </c>
      <c r="C61" s="337"/>
      <c r="D61" s="346" t="s">
        <v>2</v>
      </c>
      <c r="E61" s="346"/>
      <c r="F61" s="383"/>
      <c r="G61" s="343"/>
    </row>
    <row r="62" spans="1:7" ht="12.75">
      <c r="A62" s="335" t="s">
        <v>144</v>
      </c>
      <c r="B62" s="336" t="s">
        <v>145</v>
      </c>
      <c r="C62" s="337"/>
      <c r="D62" s="346" t="s">
        <v>452</v>
      </c>
      <c r="E62" s="346"/>
      <c r="F62" s="350"/>
      <c r="G62" s="343"/>
    </row>
    <row r="63" spans="1:7" ht="25.5">
      <c r="A63" s="335" t="s">
        <v>23</v>
      </c>
      <c r="B63" s="336" t="s">
        <v>146</v>
      </c>
      <c r="C63" s="337"/>
      <c r="D63" s="342" t="s">
        <v>453</v>
      </c>
      <c r="E63" s="342"/>
      <c r="F63" s="350"/>
      <c r="G63" s="384"/>
    </row>
    <row r="64" spans="1:7" ht="25.5">
      <c r="A64" s="335" t="s">
        <v>41</v>
      </c>
      <c r="B64" s="336" t="s">
        <v>420</v>
      </c>
      <c r="C64" s="337"/>
      <c r="D64" s="342" t="s">
        <v>454</v>
      </c>
      <c r="E64" s="342"/>
      <c r="F64" s="383"/>
      <c r="G64" s="343"/>
    </row>
    <row r="65" spans="1:7" ht="25.5">
      <c r="A65" s="335" t="s">
        <v>24</v>
      </c>
      <c r="B65" s="336" t="s">
        <v>216</v>
      </c>
      <c r="C65" s="345" t="s">
        <v>486</v>
      </c>
      <c r="D65" s="340"/>
      <c r="E65" s="338"/>
      <c r="F65" s="353">
        <f>SUM(F66:F66)</f>
        <v>250</v>
      </c>
      <c r="G65" s="353">
        <f>SUM(G66:G66)</f>
        <v>297</v>
      </c>
    </row>
    <row r="66" spans="1:7" ht="12.75">
      <c r="A66" s="335" t="s">
        <v>147</v>
      </c>
      <c r="B66" s="336" t="s">
        <v>149</v>
      </c>
      <c r="C66" s="337"/>
      <c r="D66" s="342" t="s">
        <v>13</v>
      </c>
      <c r="E66" s="342"/>
      <c r="F66" s="350">
        <v>250</v>
      </c>
      <c r="G66" s="343">
        <v>297</v>
      </c>
    </row>
    <row r="67" spans="1:7" ht="63.75">
      <c r="A67" s="335" t="s">
        <v>148</v>
      </c>
      <c r="B67" s="336" t="s">
        <v>331</v>
      </c>
      <c r="C67" s="345" t="s">
        <v>487</v>
      </c>
      <c r="D67" s="340"/>
      <c r="E67" s="340"/>
      <c r="F67" s="353">
        <f>SUM(F68)</f>
        <v>0</v>
      </c>
      <c r="G67" s="353">
        <f>SUM(G68)</f>
        <v>0</v>
      </c>
    </row>
    <row r="68" spans="1:7" ht="12.75">
      <c r="A68" s="335" t="s">
        <v>150</v>
      </c>
      <c r="B68" s="336" t="s">
        <v>164</v>
      </c>
      <c r="C68" s="345"/>
      <c r="D68" s="342" t="s">
        <v>13</v>
      </c>
      <c r="E68" s="342"/>
      <c r="F68" s="350"/>
      <c r="G68" s="343"/>
    </row>
    <row r="69" spans="1:7" ht="25.5">
      <c r="A69" s="335" t="s">
        <v>152</v>
      </c>
      <c r="B69" s="336" t="s">
        <v>334</v>
      </c>
      <c r="C69" s="345" t="s">
        <v>488</v>
      </c>
      <c r="D69" s="340"/>
      <c r="E69" s="338"/>
      <c r="F69" s="353">
        <f>F70+F71+F73</f>
        <v>1500</v>
      </c>
      <c r="G69" s="353">
        <f>G70+G71+G73</f>
        <v>4057</v>
      </c>
    </row>
    <row r="70" spans="1:7" ht="25.5">
      <c r="A70" s="335" t="s">
        <v>154</v>
      </c>
      <c r="B70" s="336" t="s">
        <v>199</v>
      </c>
      <c r="C70" s="337"/>
      <c r="D70" s="342" t="s">
        <v>17</v>
      </c>
      <c r="E70" s="342"/>
      <c r="F70" s="350">
        <v>1500</v>
      </c>
      <c r="G70" s="385">
        <v>3838</v>
      </c>
    </row>
    <row r="71" spans="1:7" ht="12.75">
      <c r="A71" s="335" t="s">
        <v>156</v>
      </c>
      <c r="B71" s="336" t="s">
        <v>201</v>
      </c>
      <c r="C71" s="337"/>
      <c r="D71" s="338" t="s">
        <v>489</v>
      </c>
      <c r="E71" s="338"/>
      <c r="F71" s="351">
        <f>SUM(F72)</f>
        <v>0</v>
      </c>
      <c r="G71" s="351">
        <f>SUM(G72)</f>
        <v>0</v>
      </c>
    </row>
    <row r="72" spans="1:7" ht="12.75">
      <c r="A72" s="335" t="s">
        <v>158</v>
      </c>
      <c r="B72" s="336" t="s">
        <v>476</v>
      </c>
      <c r="C72" s="337"/>
      <c r="D72" s="338"/>
      <c r="E72" s="346" t="s">
        <v>18</v>
      </c>
      <c r="F72" s="350"/>
      <c r="G72" s="343"/>
    </row>
    <row r="73" spans="1:7" ht="12.75">
      <c r="A73" s="335" t="s">
        <v>159</v>
      </c>
      <c r="B73" s="336" t="s">
        <v>202</v>
      </c>
      <c r="C73" s="337"/>
      <c r="D73" s="386" t="s">
        <v>490</v>
      </c>
      <c r="E73" s="386"/>
      <c r="F73" s="352">
        <f>SUM(F74)</f>
        <v>0</v>
      </c>
      <c r="G73" s="352">
        <f>SUM(G74)</f>
        <v>219</v>
      </c>
    </row>
    <row r="74" spans="1:7" ht="13.5" thickBot="1">
      <c r="A74" s="354" t="s">
        <v>160</v>
      </c>
      <c r="B74" s="355" t="s">
        <v>491</v>
      </c>
      <c r="C74" s="356"/>
      <c r="D74" s="387"/>
      <c r="E74" s="358" t="s">
        <v>492</v>
      </c>
      <c r="F74" s="359"/>
      <c r="G74" s="388">
        <v>219</v>
      </c>
    </row>
    <row r="75" spans="1:7" ht="26.25" thickBot="1">
      <c r="A75" s="360" t="s">
        <v>161</v>
      </c>
      <c r="B75" s="361" t="s">
        <v>493</v>
      </c>
      <c r="C75" s="362" t="s">
        <v>494</v>
      </c>
      <c r="D75" s="364"/>
      <c r="E75" s="389"/>
      <c r="F75" s="390">
        <f>F69+F67+F65+F59</f>
        <v>1750</v>
      </c>
      <c r="G75" s="390">
        <f>G69+G67+G65+G59</f>
        <v>4354</v>
      </c>
    </row>
    <row r="76" spans="1:7" ht="12.75">
      <c r="A76" s="366"/>
      <c r="B76" s="367"/>
      <c r="C76" s="368"/>
      <c r="D76" s="370"/>
      <c r="E76" s="391"/>
      <c r="F76" s="392"/>
      <c r="G76" s="392"/>
    </row>
    <row r="77" spans="1:7" ht="16.5" thickBot="1">
      <c r="A77" s="393" t="s">
        <v>22</v>
      </c>
      <c r="B77" s="394"/>
      <c r="C77" s="395" t="s">
        <v>495</v>
      </c>
      <c r="D77" s="396"/>
      <c r="E77" s="397"/>
      <c r="F77" s="398"/>
      <c r="G77" s="398"/>
    </row>
    <row r="78" spans="1:7" ht="15.75">
      <c r="A78" s="326"/>
      <c r="B78" s="377" t="s">
        <v>135</v>
      </c>
      <c r="C78" s="378" t="s">
        <v>136</v>
      </c>
      <c r="D78" s="378" t="s">
        <v>137</v>
      </c>
      <c r="E78" s="378" t="s">
        <v>138</v>
      </c>
      <c r="F78" s="379" t="s">
        <v>139</v>
      </c>
      <c r="G78" s="329" t="s">
        <v>224</v>
      </c>
    </row>
    <row r="79" spans="1:7" ht="24.75">
      <c r="A79" s="330"/>
      <c r="B79" s="380" t="s">
        <v>140</v>
      </c>
      <c r="C79" s="381"/>
      <c r="D79" s="382"/>
      <c r="E79" s="382"/>
      <c r="F79" s="351" t="s">
        <v>141</v>
      </c>
      <c r="G79" s="334" t="s">
        <v>441</v>
      </c>
    </row>
    <row r="80" spans="1:7" ht="12.75">
      <c r="A80" s="335" t="s">
        <v>20</v>
      </c>
      <c r="B80" s="336" t="s">
        <v>210</v>
      </c>
      <c r="C80" s="337" t="s">
        <v>496</v>
      </c>
      <c r="D80" s="338"/>
      <c r="E80" s="338"/>
      <c r="F80" s="353">
        <f>SUM(F81:F81)</f>
        <v>0</v>
      </c>
      <c r="G80" s="353">
        <f>SUM(G81:G81)</f>
        <v>0</v>
      </c>
    </row>
    <row r="81" spans="1:7" ht="25.5">
      <c r="A81" s="335" t="s">
        <v>21</v>
      </c>
      <c r="B81" s="336" t="s">
        <v>142</v>
      </c>
      <c r="C81" s="338"/>
      <c r="D81" s="399"/>
      <c r="E81" s="400" t="s">
        <v>497</v>
      </c>
      <c r="F81" s="350"/>
      <c r="G81" s="343"/>
    </row>
    <row r="82" spans="1:7" ht="12.75">
      <c r="A82" s="335" t="s">
        <v>22</v>
      </c>
      <c r="B82" s="336" t="s">
        <v>216</v>
      </c>
      <c r="C82" s="401" t="s">
        <v>498</v>
      </c>
      <c r="D82" s="399"/>
      <c r="E82" s="400"/>
      <c r="F82" s="350">
        <f>SUM(F83:F84)</f>
        <v>0</v>
      </c>
      <c r="G82" s="350">
        <f>SUM(G83:G84)</f>
        <v>0</v>
      </c>
    </row>
    <row r="83" spans="1:7" ht="25.5">
      <c r="A83" s="335" t="s">
        <v>144</v>
      </c>
      <c r="B83" s="336" t="s">
        <v>149</v>
      </c>
      <c r="C83" s="401"/>
      <c r="D83" s="399"/>
      <c r="E83" s="400" t="s">
        <v>499</v>
      </c>
      <c r="F83" s="350"/>
      <c r="G83" s="343"/>
    </row>
    <row r="84" spans="1:7" ht="39" thickBot="1">
      <c r="A84" s="354" t="s">
        <v>23</v>
      </c>
      <c r="B84" s="355" t="s">
        <v>151</v>
      </c>
      <c r="C84" s="402"/>
      <c r="D84" s="403"/>
      <c r="E84" s="404" t="s">
        <v>500</v>
      </c>
      <c r="F84" s="359"/>
      <c r="G84" s="388"/>
    </row>
    <row r="85" spans="1:7" ht="26.25" thickBot="1">
      <c r="A85" s="360" t="s">
        <v>41</v>
      </c>
      <c r="B85" s="361" t="s">
        <v>331</v>
      </c>
      <c r="C85" s="405" t="s">
        <v>501</v>
      </c>
      <c r="D85" s="406"/>
      <c r="E85" s="407"/>
      <c r="F85" s="408"/>
      <c r="G85" s="409"/>
    </row>
    <row r="86" spans="1:7" ht="13.5" thickBot="1">
      <c r="A86" s="366"/>
      <c r="B86" s="367"/>
      <c r="C86" s="410"/>
      <c r="D86" s="411"/>
      <c r="E86" s="412"/>
      <c r="F86" s="413"/>
      <c r="G86" s="414"/>
    </row>
    <row r="87" spans="1:7" ht="16.5" thickBot="1">
      <c r="A87" s="415" t="s">
        <v>144</v>
      </c>
      <c r="B87" s="416"/>
      <c r="C87" s="417" t="s">
        <v>502</v>
      </c>
      <c r="D87" s="417"/>
      <c r="E87" s="418"/>
      <c r="F87" s="419"/>
      <c r="G87" s="420"/>
    </row>
    <row r="88" spans="1:7" ht="16.5" thickBot="1">
      <c r="A88" s="421"/>
      <c r="B88" s="422"/>
      <c r="C88" s="423"/>
      <c r="D88" s="423"/>
      <c r="E88" s="373"/>
      <c r="F88" s="424"/>
      <c r="G88" s="425"/>
    </row>
    <row r="89" spans="1:7" ht="16.5" thickBot="1">
      <c r="A89" s="415" t="s">
        <v>23</v>
      </c>
      <c r="B89" s="426"/>
      <c r="C89" s="427" t="s">
        <v>218</v>
      </c>
      <c r="D89" s="428"/>
      <c r="E89" s="429"/>
      <c r="F89" s="430">
        <f>F51+F75+F85+F87</f>
        <v>54295</v>
      </c>
      <c r="G89" s="430">
        <f>G51+G75+G85+G87</f>
        <v>57914</v>
      </c>
    </row>
    <row r="90" spans="1:7" ht="12.75">
      <c r="A90" s="323"/>
      <c r="B90" s="323"/>
      <c r="C90" s="323"/>
      <c r="D90" s="323"/>
      <c r="E90" s="323"/>
      <c r="F90" s="374"/>
      <c r="G90" s="425"/>
    </row>
    <row r="91" spans="1:7" ht="12.75">
      <c r="A91" s="323"/>
      <c r="B91" s="323"/>
      <c r="C91" s="323"/>
      <c r="D91" s="323"/>
      <c r="E91" s="323"/>
      <c r="F91" s="374"/>
      <c r="G91" s="425"/>
    </row>
    <row r="92" spans="1:7" ht="14.25">
      <c r="A92" s="432" t="s">
        <v>503</v>
      </c>
      <c r="B92" s="323"/>
      <c r="C92" s="323"/>
      <c r="D92" s="323"/>
      <c r="E92" s="323"/>
      <c r="F92" s="374"/>
      <c r="G92" s="376"/>
    </row>
    <row r="93" spans="1:7" ht="12.75">
      <c r="A93" s="323"/>
      <c r="B93" s="323"/>
      <c r="C93" s="323"/>
      <c r="D93" s="323"/>
      <c r="E93" s="323"/>
      <c r="F93" s="374"/>
      <c r="G93" s="376"/>
    </row>
    <row r="94" spans="1:7" ht="12.75">
      <c r="A94" s="323"/>
      <c r="B94" s="323"/>
      <c r="C94" s="323"/>
      <c r="D94" s="323"/>
      <c r="E94" s="323"/>
      <c r="F94" s="374"/>
      <c r="G94" s="431"/>
    </row>
    <row r="95" spans="1:7" ht="12.75">
      <c r="A95" s="323"/>
      <c r="B95" s="323"/>
      <c r="C95" s="323"/>
      <c r="D95" s="323"/>
      <c r="E95" s="323"/>
      <c r="F95" s="323"/>
      <c r="G95" s="431"/>
    </row>
    <row r="96" spans="1:7" ht="12.75">
      <c r="A96" s="323"/>
      <c r="B96" s="323"/>
      <c r="C96" s="323"/>
      <c r="D96" s="323"/>
      <c r="E96" s="323"/>
      <c r="F96" s="323"/>
      <c r="G96" s="431"/>
    </row>
    <row r="97" spans="1:7" ht="12.75">
      <c r="A97" s="323"/>
      <c r="B97" s="323"/>
      <c r="C97" s="323"/>
      <c r="D97" s="323"/>
      <c r="E97" s="323"/>
      <c r="F97" s="323"/>
      <c r="G97" s="376"/>
    </row>
    <row r="98" spans="1:7" ht="12.75">
      <c r="A98" s="323"/>
      <c r="B98" s="323"/>
      <c r="C98" s="323"/>
      <c r="D98" s="323"/>
      <c r="E98" s="323"/>
      <c r="F98" s="323"/>
      <c r="G98" s="376"/>
    </row>
    <row r="99" spans="1:7" ht="12.75">
      <c r="A99" s="323"/>
      <c r="B99" s="323"/>
      <c r="C99" s="323"/>
      <c r="D99" s="323"/>
      <c r="E99" s="323"/>
      <c r="F99" s="323"/>
      <c r="G99" s="376"/>
    </row>
    <row r="100" spans="1:7" ht="12.75">
      <c r="A100" s="323"/>
      <c r="B100" s="323"/>
      <c r="C100" s="323"/>
      <c r="D100" s="323"/>
      <c r="E100" s="323"/>
      <c r="F100" s="323"/>
      <c r="G100" s="376"/>
    </row>
    <row r="101" spans="1:7" ht="12.75">
      <c r="A101" s="323"/>
      <c r="B101" s="323"/>
      <c r="C101" s="323"/>
      <c r="D101" s="323"/>
      <c r="E101" s="323"/>
      <c r="F101" s="323"/>
      <c r="G101" s="376"/>
    </row>
    <row r="102" spans="1:7" ht="12.75">
      <c r="A102" s="323"/>
      <c r="B102" s="323"/>
      <c r="C102" s="323"/>
      <c r="D102" s="323"/>
      <c r="E102" s="323"/>
      <c r="F102" s="323"/>
      <c r="G102" s="376"/>
    </row>
    <row r="103" spans="1:7" ht="12.75">
      <c r="A103" s="323"/>
      <c r="B103" s="323"/>
      <c r="C103" s="323"/>
      <c r="D103" s="323"/>
      <c r="E103" s="323"/>
      <c r="F103" s="323"/>
      <c r="G103" s="376"/>
    </row>
    <row r="104" spans="1:7" ht="12.75">
      <c r="A104" s="323"/>
      <c r="B104" s="323"/>
      <c r="C104" s="323"/>
      <c r="D104" s="323"/>
      <c r="E104" s="323"/>
      <c r="F104" s="323"/>
      <c r="G104" s="431"/>
    </row>
    <row r="105" spans="1:7" ht="12.75">
      <c r="A105" s="323"/>
      <c r="B105" s="323"/>
      <c r="C105" s="323"/>
      <c r="D105" s="323"/>
      <c r="E105" s="323"/>
      <c r="F105" s="323"/>
      <c r="G105" s="376"/>
    </row>
    <row r="106" spans="1:7" ht="12.75">
      <c r="A106" s="323"/>
      <c r="B106" s="323"/>
      <c r="C106" s="323"/>
      <c r="D106" s="323"/>
      <c r="E106" s="323"/>
      <c r="F106" s="323"/>
      <c r="G106" s="376"/>
    </row>
    <row r="107" spans="1:7" ht="12.75">
      <c r="A107" s="323"/>
      <c r="B107" s="323"/>
      <c r="C107" s="323"/>
      <c r="D107" s="323"/>
      <c r="E107" s="323"/>
      <c r="F107" s="323"/>
      <c r="G107" s="376"/>
    </row>
  </sheetData>
  <sheetProtection/>
  <mergeCells count="4">
    <mergeCell ref="C4:E4"/>
    <mergeCell ref="C1:G1"/>
    <mergeCell ref="C2:G2"/>
    <mergeCell ref="C56:E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&amp;C&amp;X1 &amp;X3. melléklet     Zimány  Községi Önkormányzat  2/2013. (III. 12.) önkormányzati rendeletéhez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91">
      <selection activeCell="A96" sqref="A96"/>
    </sheetView>
  </sheetViews>
  <sheetFormatPr defaultColWidth="9.00390625" defaultRowHeight="12.75"/>
  <cols>
    <col min="1" max="1" width="4.25390625" style="81" customWidth="1"/>
    <col min="2" max="2" width="5.375" style="81" customWidth="1"/>
    <col min="3" max="3" width="22.625" style="81" customWidth="1"/>
    <col min="4" max="4" width="26.875" style="81" customWidth="1"/>
    <col min="5" max="5" width="25.625" style="81" customWidth="1"/>
    <col min="6" max="6" width="9.75390625" style="81" customWidth="1"/>
    <col min="7" max="7" width="9.125" style="81" customWidth="1"/>
    <col min="8" max="8" width="9.00390625" style="81" customWidth="1"/>
    <col min="9" max="16384" width="9.125" style="81" customWidth="1"/>
  </cols>
  <sheetData>
    <row r="1" spans="3:7" ht="18">
      <c r="C1" s="277" t="s">
        <v>134</v>
      </c>
      <c r="D1" s="277"/>
      <c r="E1" s="277"/>
      <c r="F1" s="277"/>
      <c r="G1" s="277"/>
    </row>
    <row r="2" spans="2:7" ht="18">
      <c r="B2" s="136"/>
      <c r="C2" s="277" t="s">
        <v>225</v>
      </c>
      <c r="D2" s="277"/>
      <c r="E2" s="277"/>
      <c r="F2" s="277"/>
      <c r="G2" s="277"/>
    </row>
    <row r="3" spans="2:7" ht="18">
      <c r="B3" s="136"/>
      <c r="C3" s="135"/>
      <c r="D3" s="135"/>
      <c r="E3" s="135"/>
      <c r="F3" s="135"/>
      <c r="G3" s="135"/>
    </row>
    <row r="4" spans="1:13" ht="16.5" thickBot="1">
      <c r="A4" s="322" t="s">
        <v>20</v>
      </c>
      <c r="B4" s="323"/>
      <c r="C4" s="324" t="s">
        <v>356</v>
      </c>
      <c r="D4" s="324"/>
      <c r="E4" s="324"/>
      <c r="F4" s="433"/>
      <c r="G4" s="433"/>
      <c r="H4" s="433"/>
      <c r="I4" s="433"/>
      <c r="J4" s="325"/>
      <c r="K4" s="325"/>
      <c r="L4" s="325"/>
      <c r="M4" s="323"/>
    </row>
    <row r="5" spans="1:13" ht="12.75">
      <c r="A5" s="326"/>
      <c r="B5" s="327" t="s">
        <v>135</v>
      </c>
      <c r="C5" s="328" t="s">
        <v>136</v>
      </c>
      <c r="D5" s="328" t="s">
        <v>137</v>
      </c>
      <c r="E5" s="434" t="s">
        <v>138</v>
      </c>
      <c r="F5" s="435" t="s">
        <v>139</v>
      </c>
      <c r="G5" s="436"/>
      <c r="H5" s="437" t="s">
        <v>224</v>
      </c>
      <c r="I5" s="438"/>
      <c r="J5" s="435" t="s">
        <v>378</v>
      </c>
      <c r="K5" s="436"/>
      <c r="L5" s="437" t="s">
        <v>379</v>
      </c>
      <c r="M5" s="439"/>
    </row>
    <row r="6" spans="1:13" ht="12.75">
      <c r="A6" s="440"/>
      <c r="B6" s="441"/>
      <c r="C6" s="442"/>
      <c r="D6" s="442"/>
      <c r="E6" s="443"/>
      <c r="F6" s="444" t="s">
        <v>504</v>
      </c>
      <c r="G6" s="445"/>
      <c r="H6" s="445"/>
      <c r="I6" s="445"/>
      <c r="J6" s="446" t="s">
        <v>505</v>
      </c>
      <c r="K6" s="447"/>
      <c r="L6" s="447"/>
      <c r="M6" s="448"/>
    </row>
    <row r="7" spans="1:13" ht="12.75">
      <c r="A7" s="440"/>
      <c r="B7" s="441"/>
      <c r="C7" s="442"/>
      <c r="D7" s="442"/>
      <c r="E7" s="443"/>
      <c r="F7" s="449" t="s">
        <v>357</v>
      </c>
      <c r="G7" s="450"/>
      <c r="H7" s="451" t="s">
        <v>358</v>
      </c>
      <c r="I7" s="452"/>
      <c r="J7" s="449" t="s">
        <v>357</v>
      </c>
      <c r="K7" s="450"/>
      <c r="L7" s="451" t="s">
        <v>358</v>
      </c>
      <c r="M7" s="453"/>
    </row>
    <row r="8" spans="1:13" ht="39">
      <c r="A8" s="330"/>
      <c r="B8" s="331" t="s">
        <v>140</v>
      </c>
      <c r="C8" s="332"/>
      <c r="D8" s="332"/>
      <c r="E8" s="454"/>
      <c r="F8" s="455" t="s">
        <v>359</v>
      </c>
      <c r="G8" s="456" t="s">
        <v>360</v>
      </c>
      <c r="H8" s="456" t="s">
        <v>359</v>
      </c>
      <c r="I8" s="457" t="s">
        <v>360</v>
      </c>
      <c r="J8" s="455" t="s">
        <v>359</v>
      </c>
      <c r="K8" s="456" t="s">
        <v>360</v>
      </c>
      <c r="L8" s="456" t="s">
        <v>359</v>
      </c>
      <c r="M8" s="458" t="s">
        <v>360</v>
      </c>
    </row>
    <row r="9" spans="1:13" ht="15.75">
      <c r="A9" s="330"/>
      <c r="B9" s="331"/>
      <c r="C9" s="332"/>
      <c r="D9" s="332"/>
      <c r="E9" s="454"/>
      <c r="F9" s="459"/>
      <c r="G9" s="332"/>
      <c r="H9" s="332"/>
      <c r="I9" s="454"/>
      <c r="J9" s="460"/>
      <c r="K9" s="334"/>
      <c r="L9" s="461"/>
      <c r="M9" s="462"/>
    </row>
    <row r="10" spans="1:13" ht="12.75">
      <c r="A10" s="335" t="s">
        <v>20</v>
      </c>
      <c r="B10" s="336">
        <v>1</v>
      </c>
      <c r="C10" s="337" t="s">
        <v>0</v>
      </c>
      <c r="D10" s="338"/>
      <c r="E10" s="463"/>
      <c r="F10" s="464">
        <f aca="true" t="shared" si="0" ref="F10:M10">SUM(F11)</f>
        <v>22336</v>
      </c>
      <c r="G10" s="339">
        <f t="shared" si="0"/>
        <v>0</v>
      </c>
      <c r="H10" s="339">
        <f t="shared" si="0"/>
        <v>3901</v>
      </c>
      <c r="I10" s="465">
        <f t="shared" si="0"/>
        <v>0</v>
      </c>
      <c r="J10" s="464">
        <f t="shared" si="0"/>
        <v>21642</v>
      </c>
      <c r="K10" s="339">
        <f t="shared" si="0"/>
        <v>0</v>
      </c>
      <c r="L10" s="339">
        <f t="shared" si="0"/>
        <v>3901</v>
      </c>
      <c r="M10" s="466">
        <f t="shared" si="0"/>
        <v>0</v>
      </c>
    </row>
    <row r="11" spans="1:13" ht="25.5">
      <c r="A11" s="335" t="s">
        <v>21</v>
      </c>
      <c r="B11" s="336" t="s">
        <v>142</v>
      </c>
      <c r="C11" s="337"/>
      <c r="D11" s="340" t="s">
        <v>442</v>
      </c>
      <c r="E11" s="463"/>
      <c r="F11" s="467">
        <f>SUM(F12:F18)</f>
        <v>22336</v>
      </c>
      <c r="G11" s="341">
        <f aca="true" t="shared" si="1" ref="G11:L11">SUM(G12:G18)</f>
        <v>0</v>
      </c>
      <c r="H11" s="341">
        <f t="shared" si="1"/>
        <v>3901</v>
      </c>
      <c r="I11" s="468">
        <f t="shared" si="1"/>
        <v>0</v>
      </c>
      <c r="J11" s="467">
        <f t="shared" si="1"/>
        <v>21642</v>
      </c>
      <c r="K11" s="341">
        <f t="shared" si="1"/>
        <v>0</v>
      </c>
      <c r="L11" s="341">
        <f t="shared" si="1"/>
        <v>3901</v>
      </c>
      <c r="M11" s="469"/>
    </row>
    <row r="12" spans="1:13" ht="25.5">
      <c r="A12" s="335" t="s">
        <v>22</v>
      </c>
      <c r="B12" s="336" t="s">
        <v>443</v>
      </c>
      <c r="C12" s="337"/>
      <c r="D12" s="338"/>
      <c r="E12" s="470" t="s">
        <v>227</v>
      </c>
      <c r="F12" s="343">
        <v>13552</v>
      </c>
      <c r="G12" s="343"/>
      <c r="H12" s="471"/>
      <c r="I12" s="472"/>
      <c r="J12" s="473">
        <v>13897</v>
      </c>
      <c r="K12" s="343"/>
      <c r="L12" s="343"/>
      <c r="M12" s="469"/>
    </row>
    <row r="13" spans="1:13" ht="25.5">
      <c r="A13" s="335" t="s">
        <v>144</v>
      </c>
      <c r="B13" s="336" t="s">
        <v>211</v>
      </c>
      <c r="C13" s="337"/>
      <c r="D13" s="338"/>
      <c r="E13" s="470" t="s">
        <v>228</v>
      </c>
      <c r="F13" s="474">
        <v>673</v>
      </c>
      <c r="G13" s="471"/>
      <c r="H13" s="471">
        <v>3901</v>
      </c>
      <c r="I13" s="472"/>
      <c r="J13" s="473">
        <v>673</v>
      </c>
      <c r="K13" s="343"/>
      <c r="L13" s="343">
        <v>3901</v>
      </c>
      <c r="M13" s="469"/>
    </row>
    <row r="14" spans="1:13" ht="25.5">
      <c r="A14" s="335" t="s">
        <v>23</v>
      </c>
      <c r="B14" s="336" t="s">
        <v>212</v>
      </c>
      <c r="C14" s="337"/>
      <c r="D14" s="338"/>
      <c r="E14" s="470" t="s">
        <v>229</v>
      </c>
      <c r="F14" s="474">
        <v>687</v>
      </c>
      <c r="G14" s="471"/>
      <c r="H14" s="471"/>
      <c r="I14" s="472"/>
      <c r="J14" s="473">
        <v>687</v>
      </c>
      <c r="K14" s="343"/>
      <c r="L14" s="343"/>
      <c r="M14" s="469"/>
    </row>
    <row r="15" spans="1:13" ht="25.5">
      <c r="A15" s="335" t="s">
        <v>41</v>
      </c>
      <c r="B15" s="336" t="s">
        <v>444</v>
      </c>
      <c r="C15" s="337"/>
      <c r="D15" s="338"/>
      <c r="E15" s="342" t="s">
        <v>445</v>
      </c>
      <c r="F15" s="474"/>
      <c r="G15" s="471"/>
      <c r="H15" s="471"/>
      <c r="I15" s="472"/>
      <c r="J15" s="473">
        <v>588</v>
      </c>
      <c r="K15" s="343"/>
      <c r="L15" s="343"/>
      <c r="M15" s="469"/>
    </row>
    <row r="16" spans="1:13" ht="25.5">
      <c r="A16" s="335" t="s">
        <v>24</v>
      </c>
      <c r="B16" s="336" t="s">
        <v>446</v>
      </c>
      <c r="C16" s="337"/>
      <c r="D16" s="338"/>
      <c r="E16" s="470" t="s">
        <v>447</v>
      </c>
      <c r="F16" s="474"/>
      <c r="G16" s="471"/>
      <c r="H16" s="471"/>
      <c r="I16" s="472"/>
      <c r="J16" s="473">
        <v>461</v>
      </c>
      <c r="K16" s="343"/>
      <c r="L16" s="343"/>
      <c r="M16" s="469"/>
    </row>
    <row r="17" spans="1:13" ht="25.5">
      <c r="A17" s="335" t="s">
        <v>147</v>
      </c>
      <c r="B17" s="336" t="s">
        <v>448</v>
      </c>
      <c r="C17" s="337"/>
      <c r="D17" s="338"/>
      <c r="E17" s="470" t="s">
        <v>449</v>
      </c>
      <c r="F17" s="474"/>
      <c r="G17" s="471"/>
      <c r="H17" s="471"/>
      <c r="I17" s="472"/>
      <c r="J17" s="473">
        <v>125</v>
      </c>
      <c r="K17" s="343"/>
      <c r="L17" s="343"/>
      <c r="M17" s="469"/>
    </row>
    <row r="18" spans="1:13" ht="12.75">
      <c r="A18" s="335" t="s">
        <v>148</v>
      </c>
      <c r="B18" s="336" t="s">
        <v>450</v>
      </c>
      <c r="C18" s="337"/>
      <c r="D18" s="338"/>
      <c r="E18" s="470" t="s">
        <v>335</v>
      </c>
      <c r="F18" s="474">
        <v>7424</v>
      </c>
      <c r="G18" s="471"/>
      <c r="H18" s="471"/>
      <c r="I18" s="472"/>
      <c r="J18" s="473">
        <v>5211</v>
      </c>
      <c r="K18" s="343"/>
      <c r="L18" s="343"/>
      <c r="M18" s="469"/>
    </row>
    <row r="19" spans="1:13" ht="25.5">
      <c r="A19" s="335" t="s">
        <v>150</v>
      </c>
      <c r="B19" s="344">
        <v>2</v>
      </c>
      <c r="C19" s="345" t="s">
        <v>451</v>
      </c>
      <c r="D19" s="340"/>
      <c r="E19" s="475"/>
      <c r="F19" s="464">
        <f aca="true" t="shared" si="2" ref="F19:M19">SUM(F20:F24)</f>
        <v>18802</v>
      </c>
      <c r="G19" s="339">
        <f t="shared" si="2"/>
        <v>0</v>
      </c>
      <c r="H19" s="339">
        <f t="shared" si="2"/>
        <v>1470</v>
      </c>
      <c r="I19" s="465">
        <f t="shared" si="2"/>
        <v>0</v>
      </c>
      <c r="J19" s="464">
        <f t="shared" si="2"/>
        <v>18857</v>
      </c>
      <c r="K19" s="339">
        <f t="shared" si="2"/>
        <v>0</v>
      </c>
      <c r="L19" s="339">
        <f t="shared" si="2"/>
        <v>1470</v>
      </c>
      <c r="M19" s="466">
        <f t="shared" si="2"/>
        <v>0</v>
      </c>
    </row>
    <row r="20" spans="1:13" ht="12.75">
      <c r="A20" s="335" t="s">
        <v>152</v>
      </c>
      <c r="B20" s="344" t="s">
        <v>149</v>
      </c>
      <c r="C20" s="337"/>
      <c r="D20" s="346" t="s">
        <v>1</v>
      </c>
      <c r="E20" s="470"/>
      <c r="F20" s="474">
        <v>322</v>
      </c>
      <c r="G20" s="471"/>
      <c r="H20" s="471">
        <v>1470</v>
      </c>
      <c r="I20" s="472"/>
      <c r="J20" s="473">
        <v>322</v>
      </c>
      <c r="K20" s="343"/>
      <c r="L20" s="343">
        <v>1470</v>
      </c>
      <c r="M20" s="469"/>
    </row>
    <row r="21" spans="1:13" ht="12.75">
      <c r="A21" s="335" t="s">
        <v>154</v>
      </c>
      <c r="B21" s="344" t="s">
        <v>151</v>
      </c>
      <c r="C21" s="337"/>
      <c r="D21" s="346" t="s">
        <v>2</v>
      </c>
      <c r="E21" s="470"/>
      <c r="F21" s="474"/>
      <c r="G21" s="471"/>
      <c r="H21" s="471"/>
      <c r="I21" s="472"/>
      <c r="J21" s="473"/>
      <c r="K21" s="343"/>
      <c r="L21" s="343"/>
      <c r="M21" s="469"/>
    </row>
    <row r="22" spans="1:13" ht="12.75">
      <c r="A22" s="335" t="s">
        <v>156</v>
      </c>
      <c r="B22" s="344" t="s">
        <v>153</v>
      </c>
      <c r="C22" s="337"/>
      <c r="D22" s="346" t="s">
        <v>452</v>
      </c>
      <c r="E22" s="470"/>
      <c r="F22" s="474">
        <v>0</v>
      </c>
      <c r="G22" s="471"/>
      <c r="H22" s="471"/>
      <c r="I22" s="472"/>
      <c r="J22" s="473">
        <v>7</v>
      </c>
      <c r="K22" s="343"/>
      <c r="L22" s="343"/>
      <c r="M22" s="469"/>
    </row>
    <row r="23" spans="1:13" ht="12.75">
      <c r="A23" s="335" t="s">
        <v>158</v>
      </c>
      <c r="B23" s="344" t="s">
        <v>155</v>
      </c>
      <c r="C23" s="337"/>
      <c r="D23" s="346" t="s">
        <v>453</v>
      </c>
      <c r="E23" s="470"/>
      <c r="F23" s="474">
        <v>18480</v>
      </c>
      <c r="G23" s="471"/>
      <c r="H23" s="471"/>
      <c r="I23" s="472"/>
      <c r="J23" s="473">
        <v>18480</v>
      </c>
      <c r="K23" s="343"/>
      <c r="L23" s="343"/>
      <c r="M23" s="469"/>
    </row>
    <row r="24" spans="1:13" ht="25.5">
      <c r="A24" s="335" t="s">
        <v>159</v>
      </c>
      <c r="B24" s="344" t="s">
        <v>157</v>
      </c>
      <c r="C24" s="337"/>
      <c r="D24" s="342" t="s">
        <v>454</v>
      </c>
      <c r="E24" s="470"/>
      <c r="F24" s="474"/>
      <c r="G24" s="471"/>
      <c r="H24" s="471"/>
      <c r="I24" s="472"/>
      <c r="J24" s="473">
        <v>48</v>
      </c>
      <c r="K24" s="343"/>
      <c r="L24" s="343"/>
      <c r="M24" s="469"/>
    </row>
    <row r="25" spans="1:13" ht="12.75">
      <c r="A25" s="335" t="s">
        <v>160</v>
      </c>
      <c r="B25" s="336">
        <v>3</v>
      </c>
      <c r="C25" s="337" t="s">
        <v>455</v>
      </c>
      <c r="D25" s="338"/>
      <c r="E25" s="475"/>
      <c r="F25" s="464">
        <f aca="true" t="shared" si="3" ref="F25:M25">F26+F27+F30+F36+F37</f>
        <v>0</v>
      </c>
      <c r="G25" s="339">
        <f t="shared" si="3"/>
        <v>4240</v>
      </c>
      <c r="H25" s="339">
        <f t="shared" si="3"/>
        <v>630</v>
      </c>
      <c r="I25" s="465">
        <f t="shared" si="3"/>
        <v>0</v>
      </c>
      <c r="J25" s="464">
        <f t="shared" si="3"/>
        <v>0</v>
      </c>
      <c r="K25" s="339">
        <f t="shared" si="3"/>
        <v>4240</v>
      </c>
      <c r="L25" s="339">
        <f t="shared" si="3"/>
        <v>665</v>
      </c>
      <c r="M25" s="466">
        <f t="shared" si="3"/>
        <v>0</v>
      </c>
    </row>
    <row r="26" spans="1:13" ht="12.75">
      <c r="A26" s="335" t="s">
        <v>161</v>
      </c>
      <c r="B26" s="336" t="s">
        <v>164</v>
      </c>
      <c r="C26" s="337"/>
      <c r="D26" s="342" t="s">
        <v>4</v>
      </c>
      <c r="E26" s="470"/>
      <c r="F26" s="474"/>
      <c r="G26" s="471"/>
      <c r="H26" s="471">
        <v>2</v>
      </c>
      <c r="I26" s="472"/>
      <c r="J26" s="473"/>
      <c r="K26" s="343"/>
      <c r="L26" s="343">
        <v>2</v>
      </c>
      <c r="M26" s="469"/>
    </row>
    <row r="27" spans="1:13" ht="25.5">
      <c r="A27" s="335" t="s">
        <v>162</v>
      </c>
      <c r="B27" s="336" t="s">
        <v>167</v>
      </c>
      <c r="C27" s="337"/>
      <c r="D27" s="347" t="s">
        <v>456</v>
      </c>
      <c r="E27" s="476"/>
      <c r="F27" s="477">
        <f aca="true" t="shared" si="4" ref="F27:M27">SUM(F28:F29)</f>
        <v>0</v>
      </c>
      <c r="G27" s="348">
        <f t="shared" si="4"/>
        <v>0</v>
      </c>
      <c r="H27" s="348">
        <f t="shared" si="4"/>
        <v>602</v>
      </c>
      <c r="I27" s="478">
        <f t="shared" si="4"/>
        <v>0</v>
      </c>
      <c r="J27" s="477">
        <f t="shared" si="4"/>
        <v>0</v>
      </c>
      <c r="K27" s="348">
        <f t="shared" si="4"/>
        <v>0</v>
      </c>
      <c r="L27" s="348">
        <f t="shared" si="4"/>
        <v>602</v>
      </c>
      <c r="M27" s="479">
        <f t="shared" si="4"/>
        <v>0</v>
      </c>
    </row>
    <row r="28" spans="1:13" ht="12.75">
      <c r="A28" s="335" t="s">
        <v>163</v>
      </c>
      <c r="B28" s="336" t="s">
        <v>457</v>
      </c>
      <c r="C28" s="337"/>
      <c r="D28" s="338"/>
      <c r="E28" s="470" t="s">
        <v>5</v>
      </c>
      <c r="F28" s="474"/>
      <c r="G28" s="471"/>
      <c r="H28" s="471">
        <v>600</v>
      </c>
      <c r="I28" s="472"/>
      <c r="J28" s="473"/>
      <c r="K28" s="343"/>
      <c r="L28" s="343">
        <v>600</v>
      </c>
      <c r="M28" s="469"/>
    </row>
    <row r="29" spans="1:13" ht="25.5">
      <c r="A29" s="335" t="s">
        <v>165</v>
      </c>
      <c r="B29" s="336" t="s">
        <v>458</v>
      </c>
      <c r="C29" s="337"/>
      <c r="D29" s="338"/>
      <c r="E29" s="470" t="s">
        <v>226</v>
      </c>
      <c r="F29" s="474"/>
      <c r="G29" s="471"/>
      <c r="H29" s="471">
        <v>2</v>
      </c>
      <c r="I29" s="472"/>
      <c r="J29" s="473"/>
      <c r="K29" s="343"/>
      <c r="L29" s="343">
        <v>2</v>
      </c>
      <c r="M29" s="469"/>
    </row>
    <row r="30" spans="1:13" ht="25.5">
      <c r="A30" s="335" t="s">
        <v>166</v>
      </c>
      <c r="B30" s="336">
        <v>3.3</v>
      </c>
      <c r="C30" s="337"/>
      <c r="D30" s="347" t="s">
        <v>459</v>
      </c>
      <c r="E30" s="476"/>
      <c r="F30" s="477">
        <f aca="true" t="shared" si="5" ref="F30:M30">SUM(F31:F35)</f>
        <v>0</v>
      </c>
      <c r="G30" s="348">
        <f t="shared" si="5"/>
        <v>4161</v>
      </c>
      <c r="H30" s="348">
        <f t="shared" si="5"/>
        <v>26</v>
      </c>
      <c r="I30" s="478">
        <f t="shared" si="5"/>
        <v>0</v>
      </c>
      <c r="J30" s="477">
        <f t="shared" si="5"/>
        <v>0</v>
      </c>
      <c r="K30" s="348">
        <f t="shared" si="5"/>
        <v>4161</v>
      </c>
      <c r="L30" s="348">
        <f t="shared" si="5"/>
        <v>61</v>
      </c>
      <c r="M30" s="479">
        <f t="shared" si="5"/>
        <v>0</v>
      </c>
    </row>
    <row r="31" spans="1:13" ht="25.5">
      <c r="A31" s="335" t="s">
        <v>168</v>
      </c>
      <c r="B31" s="336" t="s">
        <v>173</v>
      </c>
      <c r="C31" s="337"/>
      <c r="D31" s="338"/>
      <c r="E31" s="470" t="s">
        <v>460</v>
      </c>
      <c r="F31" s="474"/>
      <c r="G31" s="471"/>
      <c r="H31" s="471"/>
      <c r="I31" s="472"/>
      <c r="J31" s="473"/>
      <c r="K31" s="343"/>
      <c r="L31" s="343"/>
      <c r="M31" s="469"/>
    </row>
    <row r="32" spans="1:13" ht="25.5">
      <c r="A32" s="335" t="s">
        <v>169</v>
      </c>
      <c r="B32" s="336" t="s">
        <v>175</v>
      </c>
      <c r="C32" s="337"/>
      <c r="D32" s="338"/>
      <c r="E32" s="480" t="s">
        <v>19</v>
      </c>
      <c r="F32" s="481"/>
      <c r="G32" s="482">
        <v>919</v>
      </c>
      <c r="H32" s="482"/>
      <c r="I32" s="483"/>
      <c r="J32" s="473"/>
      <c r="K32" s="343">
        <v>919</v>
      </c>
      <c r="L32" s="343"/>
      <c r="M32" s="469"/>
    </row>
    <row r="33" spans="1:13" ht="12.75">
      <c r="A33" s="335" t="s">
        <v>170</v>
      </c>
      <c r="B33" s="336" t="s">
        <v>177</v>
      </c>
      <c r="C33" s="337"/>
      <c r="D33" s="338"/>
      <c r="E33" s="470" t="s">
        <v>6</v>
      </c>
      <c r="F33" s="474"/>
      <c r="G33" s="471">
        <v>3242</v>
      </c>
      <c r="H33" s="471"/>
      <c r="I33" s="472"/>
      <c r="J33" s="473"/>
      <c r="K33" s="343">
        <v>3242</v>
      </c>
      <c r="L33" s="343"/>
      <c r="M33" s="469"/>
    </row>
    <row r="34" spans="1:13" ht="12.75">
      <c r="A34" s="335" t="s">
        <v>171</v>
      </c>
      <c r="B34" s="336" t="s">
        <v>461</v>
      </c>
      <c r="C34" s="337"/>
      <c r="D34" s="338"/>
      <c r="E34" s="470" t="s">
        <v>7</v>
      </c>
      <c r="F34" s="474"/>
      <c r="G34" s="471"/>
      <c r="H34" s="471"/>
      <c r="I34" s="472"/>
      <c r="J34" s="484"/>
      <c r="K34" s="350"/>
      <c r="L34" s="350"/>
      <c r="M34" s="469"/>
    </row>
    <row r="35" spans="1:13" ht="12.75">
      <c r="A35" s="335" t="s">
        <v>172</v>
      </c>
      <c r="B35" s="336" t="s">
        <v>462</v>
      </c>
      <c r="C35" s="337"/>
      <c r="D35" s="338"/>
      <c r="E35" s="470" t="s">
        <v>8</v>
      </c>
      <c r="F35" s="474"/>
      <c r="G35" s="471"/>
      <c r="H35" s="471">
        <v>26</v>
      </c>
      <c r="I35" s="472"/>
      <c r="J35" s="484"/>
      <c r="K35" s="350"/>
      <c r="L35" s="350">
        <v>61</v>
      </c>
      <c r="M35" s="469"/>
    </row>
    <row r="36" spans="1:13" ht="12.75">
      <c r="A36" s="335" t="s">
        <v>174</v>
      </c>
      <c r="B36" s="336" t="s">
        <v>182</v>
      </c>
      <c r="C36" s="337"/>
      <c r="D36" s="338" t="s">
        <v>463</v>
      </c>
      <c r="E36" s="475"/>
      <c r="F36" s="485"/>
      <c r="G36" s="486">
        <v>79</v>
      </c>
      <c r="H36" s="486"/>
      <c r="I36" s="487"/>
      <c r="J36" s="488"/>
      <c r="K36" s="351">
        <v>79</v>
      </c>
      <c r="L36" s="351"/>
      <c r="M36" s="469"/>
    </row>
    <row r="37" spans="1:13" ht="12.75">
      <c r="A37" s="335" t="s">
        <v>176</v>
      </c>
      <c r="B37" s="336" t="s">
        <v>184</v>
      </c>
      <c r="C37" s="337"/>
      <c r="D37" s="338" t="s">
        <v>464</v>
      </c>
      <c r="E37" s="475"/>
      <c r="F37" s="489">
        <f aca="true" t="shared" si="6" ref="F37:L37">SUM(F38)</f>
        <v>0</v>
      </c>
      <c r="G37" s="352">
        <f t="shared" si="6"/>
        <v>0</v>
      </c>
      <c r="H37" s="352">
        <f t="shared" si="6"/>
        <v>0</v>
      </c>
      <c r="I37" s="490">
        <f t="shared" si="6"/>
        <v>0</v>
      </c>
      <c r="J37" s="489">
        <f t="shared" si="6"/>
        <v>0</v>
      </c>
      <c r="K37" s="352">
        <f t="shared" si="6"/>
        <v>0</v>
      </c>
      <c r="L37" s="352">
        <f t="shared" si="6"/>
        <v>0</v>
      </c>
      <c r="M37" s="469"/>
    </row>
    <row r="38" spans="1:13" ht="12.75">
      <c r="A38" s="335" t="s">
        <v>178</v>
      </c>
      <c r="B38" s="336" t="s">
        <v>186</v>
      </c>
      <c r="C38" s="337"/>
      <c r="D38" s="338"/>
      <c r="E38" s="470" t="s">
        <v>465</v>
      </c>
      <c r="F38" s="474"/>
      <c r="G38" s="471"/>
      <c r="H38" s="471"/>
      <c r="I38" s="472"/>
      <c r="J38" s="484">
        <v>0</v>
      </c>
      <c r="K38" s="350">
        <v>0</v>
      </c>
      <c r="L38" s="350">
        <v>0</v>
      </c>
      <c r="M38" s="469"/>
    </row>
    <row r="39" spans="1:13" ht="25.5">
      <c r="A39" s="335" t="s">
        <v>179</v>
      </c>
      <c r="B39" s="336" t="s">
        <v>334</v>
      </c>
      <c r="C39" s="345" t="s">
        <v>466</v>
      </c>
      <c r="D39" s="338"/>
      <c r="E39" s="475"/>
      <c r="F39" s="491">
        <f aca="true" t="shared" si="7" ref="F39:M39">F40+F47</f>
        <v>13</v>
      </c>
      <c r="G39" s="353">
        <f t="shared" si="7"/>
        <v>1153</v>
      </c>
      <c r="H39" s="353">
        <f t="shared" si="7"/>
        <v>0</v>
      </c>
      <c r="I39" s="492">
        <f t="shared" si="7"/>
        <v>0</v>
      </c>
      <c r="J39" s="491">
        <f t="shared" si="7"/>
        <v>13</v>
      </c>
      <c r="K39" s="353">
        <f t="shared" si="7"/>
        <v>2772</v>
      </c>
      <c r="L39" s="353">
        <f t="shared" si="7"/>
        <v>0</v>
      </c>
      <c r="M39" s="493">
        <f t="shared" si="7"/>
        <v>0</v>
      </c>
    </row>
    <row r="40" spans="1:13" ht="12.75">
      <c r="A40" s="335" t="s">
        <v>180</v>
      </c>
      <c r="B40" s="336" t="s">
        <v>199</v>
      </c>
      <c r="C40" s="345"/>
      <c r="D40" s="338" t="s">
        <v>467</v>
      </c>
      <c r="E40" s="475"/>
      <c r="F40" s="489">
        <f aca="true" t="shared" si="8" ref="F40:M40">SUM(F41:F46)</f>
        <v>0</v>
      </c>
      <c r="G40" s="352">
        <f t="shared" si="8"/>
        <v>1153</v>
      </c>
      <c r="H40" s="352">
        <f t="shared" si="8"/>
        <v>0</v>
      </c>
      <c r="I40" s="490">
        <f t="shared" si="8"/>
        <v>0</v>
      </c>
      <c r="J40" s="489">
        <f>SUM(J41:J46)</f>
        <v>0</v>
      </c>
      <c r="K40" s="352">
        <f>SUM(K41:K46)</f>
        <v>2772</v>
      </c>
      <c r="L40" s="352">
        <f t="shared" si="8"/>
        <v>0</v>
      </c>
      <c r="M40" s="494">
        <f t="shared" si="8"/>
        <v>0</v>
      </c>
    </row>
    <row r="41" spans="1:13" ht="12.75">
      <c r="A41" s="335" t="s">
        <v>181</v>
      </c>
      <c r="B41" s="336" t="s">
        <v>468</v>
      </c>
      <c r="C41" s="337"/>
      <c r="D41" s="338"/>
      <c r="E41" s="470" t="s">
        <v>118</v>
      </c>
      <c r="F41" s="474"/>
      <c r="G41" s="471">
        <v>587</v>
      </c>
      <c r="H41" s="471"/>
      <c r="I41" s="472"/>
      <c r="J41" s="484"/>
      <c r="K41" s="350">
        <v>2206</v>
      </c>
      <c r="L41" s="350"/>
      <c r="M41" s="469"/>
    </row>
    <row r="42" spans="1:13" ht="25.5">
      <c r="A42" s="335" t="s">
        <v>183</v>
      </c>
      <c r="B42" s="336" t="s">
        <v>469</v>
      </c>
      <c r="C42" s="337"/>
      <c r="D42" s="338"/>
      <c r="E42" s="470" t="s">
        <v>9</v>
      </c>
      <c r="F42" s="474"/>
      <c r="G42" s="471"/>
      <c r="H42" s="471"/>
      <c r="I42" s="472"/>
      <c r="J42" s="484"/>
      <c r="K42" s="350"/>
      <c r="L42" s="350"/>
      <c r="M42" s="469"/>
    </row>
    <row r="43" spans="1:13" ht="12.75">
      <c r="A43" s="335" t="s">
        <v>185</v>
      </c>
      <c r="B43" s="336" t="s">
        <v>470</v>
      </c>
      <c r="C43" s="337"/>
      <c r="D43" s="338"/>
      <c r="E43" s="470" t="s">
        <v>10</v>
      </c>
      <c r="F43" s="474"/>
      <c r="G43" s="471"/>
      <c r="H43" s="471"/>
      <c r="I43" s="472"/>
      <c r="J43" s="484"/>
      <c r="K43" s="350"/>
      <c r="L43" s="350"/>
      <c r="M43" s="469"/>
    </row>
    <row r="44" spans="1:13" ht="12.75">
      <c r="A44" s="335" t="s">
        <v>187</v>
      </c>
      <c r="B44" s="336" t="s">
        <v>471</v>
      </c>
      <c r="C44" s="337"/>
      <c r="D44" s="338"/>
      <c r="E44" s="470" t="s">
        <v>11</v>
      </c>
      <c r="F44" s="474"/>
      <c r="G44" s="471">
        <v>566</v>
      </c>
      <c r="H44" s="471"/>
      <c r="I44" s="472"/>
      <c r="J44" s="484"/>
      <c r="K44" s="350">
        <v>566</v>
      </c>
      <c r="L44" s="350"/>
      <c r="M44" s="469"/>
    </row>
    <row r="45" spans="1:13" ht="25.5">
      <c r="A45" s="335" t="s">
        <v>188</v>
      </c>
      <c r="B45" s="336" t="s">
        <v>472</v>
      </c>
      <c r="C45" s="337"/>
      <c r="D45" s="338"/>
      <c r="E45" s="470" t="s">
        <v>473</v>
      </c>
      <c r="F45" s="474"/>
      <c r="G45" s="471"/>
      <c r="H45" s="471"/>
      <c r="I45" s="472"/>
      <c r="J45" s="484"/>
      <c r="K45" s="350"/>
      <c r="L45" s="350"/>
      <c r="M45" s="469"/>
    </row>
    <row r="46" spans="1:13" ht="12.75">
      <c r="A46" s="335" t="s">
        <v>189</v>
      </c>
      <c r="B46" s="336" t="s">
        <v>474</v>
      </c>
      <c r="C46" s="337"/>
      <c r="D46" s="338"/>
      <c r="E46" s="470" t="s">
        <v>12</v>
      </c>
      <c r="F46" s="474"/>
      <c r="G46" s="471"/>
      <c r="H46" s="471"/>
      <c r="I46" s="472"/>
      <c r="J46" s="484"/>
      <c r="K46" s="350"/>
      <c r="L46" s="350"/>
      <c r="M46" s="469"/>
    </row>
    <row r="47" spans="1:13" ht="25.5">
      <c r="A47" s="335" t="s">
        <v>190</v>
      </c>
      <c r="B47" s="336" t="s">
        <v>201</v>
      </c>
      <c r="C47" s="345"/>
      <c r="D47" s="340" t="s">
        <v>475</v>
      </c>
      <c r="E47" s="463"/>
      <c r="F47" s="351">
        <f aca="true" t="shared" si="9" ref="F47:K47">SUM(F48:F49)</f>
        <v>13</v>
      </c>
      <c r="G47" s="351">
        <f t="shared" si="9"/>
        <v>0</v>
      </c>
      <c r="H47" s="351">
        <f t="shared" si="9"/>
        <v>0</v>
      </c>
      <c r="I47" s="495">
        <f t="shared" si="9"/>
        <v>0</v>
      </c>
      <c r="J47" s="488">
        <f t="shared" si="9"/>
        <v>13</v>
      </c>
      <c r="K47" s="351">
        <f t="shared" si="9"/>
        <v>0</v>
      </c>
      <c r="L47" s="351">
        <f>SUM(L48:L49)</f>
        <v>0</v>
      </c>
      <c r="M47" s="496">
        <f>SUM(M48:M49)</f>
        <v>0</v>
      </c>
    </row>
    <row r="48" spans="1:13" ht="12.75">
      <c r="A48" s="335" t="s">
        <v>191</v>
      </c>
      <c r="B48" s="336" t="s">
        <v>476</v>
      </c>
      <c r="C48" s="337"/>
      <c r="D48" s="338"/>
      <c r="E48" s="497" t="s">
        <v>477</v>
      </c>
      <c r="F48" s="484">
        <v>13</v>
      </c>
      <c r="G48" s="350"/>
      <c r="H48" s="350"/>
      <c r="I48" s="498"/>
      <c r="J48" s="484">
        <v>13</v>
      </c>
      <c r="K48" s="350"/>
      <c r="L48" s="350"/>
      <c r="M48" s="469"/>
    </row>
    <row r="49" spans="1:13" ht="25.5">
      <c r="A49" s="335" t="s">
        <v>192</v>
      </c>
      <c r="B49" s="336" t="s">
        <v>478</v>
      </c>
      <c r="C49" s="337"/>
      <c r="D49" s="338"/>
      <c r="E49" s="470" t="s">
        <v>479</v>
      </c>
      <c r="F49" s="474"/>
      <c r="G49" s="471"/>
      <c r="H49" s="471"/>
      <c r="I49" s="472"/>
      <c r="J49" s="484"/>
      <c r="K49" s="350"/>
      <c r="L49" s="350"/>
      <c r="M49" s="469"/>
    </row>
    <row r="50" spans="1:13" ht="38.25">
      <c r="A50" s="335" t="s">
        <v>193</v>
      </c>
      <c r="B50" s="336" t="s">
        <v>23</v>
      </c>
      <c r="C50" s="345" t="s">
        <v>480</v>
      </c>
      <c r="D50" s="340"/>
      <c r="E50" s="475"/>
      <c r="F50" s="353">
        <f aca="true" t="shared" si="10" ref="F50:M50">SUM(F51:F53)</f>
        <v>0</v>
      </c>
      <c r="G50" s="353">
        <f t="shared" si="10"/>
        <v>0</v>
      </c>
      <c r="H50" s="353">
        <f t="shared" si="10"/>
        <v>0</v>
      </c>
      <c r="I50" s="492">
        <f t="shared" si="10"/>
        <v>0</v>
      </c>
      <c r="J50" s="491">
        <f t="shared" si="10"/>
        <v>0</v>
      </c>
      <c r="K50" s="353">
        <f t="shared" si="10"/>
        <v>0</v>
      </c>
      <c r="L50" s="353">
        <f t="shared" si="10"/>
        <v>0</v>
      </c>
      <c r="M50" s="493">
        <f t="shared" si="10"/>
        <v>0</v>
      </c>
    </row>
    <row r="51" spans="1:13" ht="12.75">
      <c r="A51" s="335" t="s">
        <v>195</v>
      </c>
      <c r="B51" s="336" t="s">
        <v>206</v>
      </c>
      <c r="C51" s="337"/>
      <c r="D51" s="346" t="s">
        <v>481</v>
      </c>
      <c r="E51" s="497"/>
      <c r="F51" s="484"/>
      <c r="G51" s="350"/>
      <c r="H51" s="350"/>
      <c r="I51" s="498"/>
      <c r="J51" s="484"/>
      <c r="K51" s="350"/>
      <c r="L51" s="350"/>
      <c r="M51" s="469"/>
    </row>
    <row r="52" spans="1:13" ht="12.75">
      <c r="A52" s="335" t="s">
        <v>197</v>
      </c>
      <c r="B52" s="336" t="s">
        <v>207</v>
      </c>
      <c r="C52" s="337"/>
      <c r="D52" s="346" t="s">
        <v>13</v>
      </c>
      <c r="E52" s="497"/>
      <c r="F52" s="484"/>
      <c r="G52" s="350"/>
      <c r="H52" s="350"/>
      <c r="I52" s="498"/>
      <c r="J52" s="484"/>
      <c r="K52" s="350"/>
      <c r="L52" s="350"/>
      <c r="M52" s="469"/>
    </row>
    <row r="53" spans="1:13" ht="26.25" thickBot="1">
      <c r="A53" s="354" t="s">
        <v>198</v>
      </c>
      <c r="B53" s="355" t="s">
        <v>208</v>
      </c>
      <c r="C53" s="356"/>
      <c r="D53" s="357" t="s">
        <v>482</v>
      </c>
      <c r="E53" s="499"/>
      <c r="F53" s="500"/>
      <c r="G53" s="359"/>
      <c r="H53" s="359"/>
      <c r="I53" s="501"/>
      <c r="J53" s="500"/>
      <c r="K53" s="359"/>
      <c r="L53" s="359"/>
      <c r="M53" s="462"/>
    </row>
    <row r="54" spans="1:13" ht="26.25" thickBot="1">
      <c r="A54" s="360" t="s">
        <v>200</v>
      </c>
      <c r="B54" s="361" t="s">
        <v>483</v>
      </c>
      <c r="C54" s="362" t="s">
        <v>204</v>
      </c>
      <c r="D54" s="363"/>
      <c r="E54" s="502"/>
      <c r="F54" s="503">
        <f aca="true" t="shared" si="11" ref="F54:M54">F10+F19+F25+F39+F50</f>
        <v>41151</v>
      </c>
      <c r="G54" s="365">
        <f t="shared" si="11"/>
        <v>5393</v>
      </c>
      <c r="H54" s="365">
        <f t="shared" si="11"/>
        <v>6001</v>
      </c>
      <c r="I54" s="504">
        <f t="shared" si="11"/>
        <v>0</v>
      </c>
      <c r="J54" s="503">
        <f t="shared" si="11"/>
        <v>40512</v>
      </c>
      <c r="K54" s="365">
        <f t="shared" si="11"/>
        <v>7012</v>
      </c>
      <c r="L54" s="504">
        <f t="shared" si="11"/>
        <v>6036</v>
      </c>
      <c r="M54" s="505">
        <f t="shared" si="11"/>
        <v>0</v>
      </c>
    </row>
    <row r="55" spans="1:13" ht="12.75">
      <c r="A55" s="366"/>
      <c r="B55" s="367"/>
      <c r="C55" s="368"/>
      <c r="D55" s="369"/>
      <c r="E55" s="370"/>
      <c r="F55" s="371"/>
      <c r="G55" s="371"/>
      <c r="H55" s="371"/>
      <c r="I55" s="371"/>
      <c r="J55" s="371"/>
      <c r="K55" s="371"/>
      <c r="L55" s="371"/>
      <c r="M55" s="371"/>
    </row>
    <row r="56" spans="1:13" ht="16.5" thickBot="1">
      <c r="A56" s="322" t="s">
        <v>21</v>
      </c>
      <c r="B56" s="372"/>
      <c r="C56" s="375" t="s">
        <v>506</v>
      </c>
      <c r="D56" s="375"/>
      <c r="E56" s="375"/>
      <c r="F56" s="506"/>
      <c r="G56" s="506"/>
      <c r="H56" s="506"/>
      <c r="I56" s="506"/>
      <c r="J56" s="376"/>
      <c r="K56" s="376"/>
      <c r="L56" s="376"/>
      <c r="M56" s="323"/>
    </row>
    <row r="57" spans="1:13" ht="15.75">
      <c r="A57" s="326"/>
      <c r="B57" s="377" t="s">
        <v>135</v>
      </c>
      <c r="C57" s="378" t="s">
        <v>136</v>
      </c>
      <c r="D57" s="378" t="s">
        <v>137</v>
      </c>
      <c r="E57" s="507" t="s">
        <v>138</v>
      </c>
      <c r="F57" s="508" t="s">
        <v>139</v>
      </c>
      <c r="G57" s="509"/>
      <c r="H57" s="510" t="s">
        <v>224</v>
      </c>
      <c r="I57" s="511"/>
      <c r="J57" s="508" t="s">
        <v>378</v>
      </c>
      <c r="K57" s="509"/>
      <c r="L57" s="510" t="s">
        <v>379</v>
      </c>
      <c r="M57" s="511"/>
    </row>
    <row r="58" spans="1:13" ht="15.75">
      <c r="A58" s="440"/>
      <c r="B58" s="512"/>
      <c r="C58" s="513"/>
      <c r="D58" s="513"/>
      <c r="E58" s="514"/>
      <c r="F58" s="515" t="s">
        <v>504</v>
      </c>
      <c r="G58" s="445"/>
      <c r="H58" s="445"/>
      <c r="I58" s="516"/>
      <c r="J58" s="515" t="s">
        <v>505</v>
      </c>
      <c r="K58" s="445"/>
      <c r="L58" s="445"/>
      <c r="M58" s="516"/>
    </row>
    <row r="59" spans="1:13" ht="24.75">
      <c r="A59" s="330"/>
      <c r="B59" s="380" t="s">
        <v>140</v>
      </c>
      <c r="C59" s="381"/>
      <c r="D59" s="382"/>
      <c r="E59" s="517"/>
      <c r="F59" s="518" t="s">
        <v>357</v>
      </c>
      <c r="G59" s="519"/>
      <c r="H59" s="451" t="s">
        <v>358</v>
      </c>
      <c r="I59" s="520"/>
      <c r="J59" s="518" t="s">
        <v>357</v>
      </c>
      <c r="K59" s="519"/>
      <c r="L59" s="451" t="s">
        <v>358</v>
      </c>
      <c r="M59" s="520"/>
    </row>
    <row r="60" spans="1:13" ht="39">
      <c r="A60" s="330"/>
      <c r="B60" s="380"/>
      <c r="C60" s="381"/>
      <c r="D60" s="382"/>
      <c r="E60" s="517"/>
      <c r="F60" s="521" t="s">
        <v>359</v>
      </c>
      <c r="G60" s="522" t="s">
        <v>360</v>
      </c>
      <c r="H60" s="456" t="s">
        <v>359</v>
      </c>
      <c r="I60" s="458" t="s">
        <v>360</v>
      </c>
      <c r="J60" s="521" t="s">
        <v>359</v>
      </c>
      <c r="K60" s="522" t="s">
        <v>360</v>
      </c>
      <c r="L60" s="456" t="s">
        <v>359</v>
      </c>
      <c r="M60" s="523" t="s">
        <v>360</v>
      </c>
    </row>
    <row r="61" spans="1:13" ht="38.25">
      <c r="A61" s="335" t="s">
        <v>20</v>
      </c>
      <c r="B61" s="336" t="s">
        <v>210</v>
      </c>
      <c r="C61" s="345" t="s">
        <v>484</v>
      </c>
      <c r="D61" s="340"/>
      <c r="E61" s="463"/>
      <c r="F61" s="491">
        <f aca="true" t="shared" si="12" ref="F61:M61">SUM(F62:F66)</f>
        <v>0</v>
      </c>
      <c r="G61" s="353">
        <f t="shared" si="12"/>
        <v>0</v>
      </c>
      <c r="H61" s="353">
        <f t="shared" si="12"/>
        <v>0</v>
      </c>
      <c r="I61" s="493">
        <f t="shared" si="12"/>
        <v>0</v>
      </c>
      <c r="J61" s="491">
        <f t="shared" si="12"/>
        <v>0</v>
      </c>
      <c r="K61" s="353">
        <f t="shared" si="12"/>
        <v>0</v>
      </c>
      <c r="L61" s="492">
        <f t="shared" si="12"/>
        <v>0</v>
      </c>
      <c r="M61" s="493">
        <f t="shared" si="12"/>
        <v>0</v>
      </c>
    </row>
    <row r="62" spans="1:13" ht="25.5">
      <c r="A62" s="335" t="s">
        <v>21</v>
      </c>
      <c r="B62" s="336" t="s">
        <v>142</v>
      </c>
      <c r="C62" s="337"/>
      <c r="D62" s="342" t="s">
        <v>485</v>
      </c>
      <c r="E62" s="470"/>
      <c r="F62" s="521"/>
      <c r="G62" s="522"/>
      <c r="H62" s="456"/>
      <c r="I62" s="458"/>
      <c r="J62" s="484"/>
      <c r="K62" s="343"/>
      <c r="L62" s="524"/>
      <c r="M62" s="469"/>
    </row>
    <row r="63" spans="1:13" ht="12.75">
      <c r="A63" s="335" t="s">
        <v>22</v>
      </c>
      <c r="B63" s="336" t="s">
        <v>143</v>
      </c>
      <c r="C63" s="337"/>
      <c r="D63" s="346" t="s">
        <v>2</v>
      </c>
      <c r="E63" s="497"/>
      <c r="F63" s="484"/>
      <c r="G63" s="350"/>
      <c r="H63" s="350"/>
      <c r="I63" s="525"/>
      <c r="J63" s="526"/>
      <c r="K63" s="343"/>
      <c r="L63" s="524"/>
      <c r="M63" s="469"/>
    </row>
    <row r="64" spans="1:13" ht="12.75">
      <c r="A64" s="335" t="s">
        <v>144</v>
      </c>
      <c r="B64" s="336" t="s">
        <v>145</v>
      </c>
      <c r="C64" s="337"/>
      <c r="D64" s="346" t="s">
        <v>452</v>
      </c>
      <c r="E64" s="497"/>
      <c r="F64" s="484"/>
      <c r="G64" s="350"/>
      <c r="H64" s="350"/>
      <c r="I64" s="525"/>
      <c r="J64" s="484"/>
      <c r="K64" s="343"/>
      <c r="L64" s="524"/>
      <c r="M64" s="469"/>
    </row>
    <row r="65" spans="1:13" ht="25.5">
      <c r="A65" s="335" t="s">
        <v>23</v>
      </c>
      <c r="B65" s="336" t="s">
        <v>146</v>
      </c>
      <c r="C65" s="337"/>
      <c r="D65" s="342" t="s">
        <v>453</v>
      </c>
      <c r="E65" s="470"/>
      <c r="F65" s="474"/>
      <c r="G65" s="471"/>
      <c r="H65" s="471"/>
      <c r="I65" s="527"/>
      <c r="J65" s="484"/>
      <c r="K65" s="384"/>
      <c r="L65" s="528"/>
      <c r="M65" s="469"/>
    </row>
    <row r="66" spans="1:13" ht="25.5">
      <c r="A66" s="335" t="s">
        <v>41</v>
      </c>
      <c r="B66" s="336" t="s">
        <v>420</v>
      </c>
      <c r="C66" s="337"/>
      <c r="D66" s="342" t="s">
        <v>454</v>
      </c>
      <c r="E66" s="470"/>
      <c r="F66" s="474"/>
      <c r="G66" s="471"/>
      <c r="H66" s="471"/>
      <c r="I66" s="527"/>
      <c r="J66" s="526"/>
      <c r="K66" s="343"/>
      <c r="L66" s="524"/>
      <c r="M66" s="469"/>
    </row>
    <row r="67" spans="1:13" ht="25.5">
      <c r="A67" s="335" t="s">
        <v>24</v>
      </c>
      <c r="B67" s="336" t="s">
        <v>216</v>
      </c>
      <c r="C67" s="345" t="s">
        <v>486</v>
      </c>
      <c r="D67" s="340"/>
      <c r="E67" s="463"/>
      <c r="F67" s="491">
        <f aca="true" t="shared" si="13" ref="F67:M67">SUM(F68:F68)</f>
        <v>250</v>
      </c>
      <c r="G67" s="353">
        <f t="shared" si="13"/>
        <v>0</v>
      </c>
      <c r="H67" s="353">
        <f t="shared" si="13"/>
        <v>0</v>
      </c>
      <c r="I67" s="493">
        <f t="shared" si="13"/>
        <v>0</v>
      </c>
      <c r="J67" s="491">
        <f t="shared" si="13"/>
        <v>297</v>
      </c>
      <c r="K67" s="353">
        <f t="shared" si="13"/>
        <v>0</v>
      </c>
      <c r="L67" s="492">
        <f t="shared" si="13"/>
        <v>0</v>
      </c>
      <c r="M67" s="493">
        <f t="shared" si="13"/>
        <v>0</v>
      </c>
    </row>
    <row r="68" spans="1:13" ht="12.75">
      <c r="A68" s="335" t="s">
        <v>147</v>
      </c>
      <c r="B68" s="336" t="s">
        <v>149</v>
      </c>
      <c r="C68" s="337"/>
      <c r="D68" s="342" t="s">
        <v>13</v>
      </c>
      <c r="E68" s="470"/>
      <c r="F68" s="474">
        <v>250</v>
      </c>
      <c r="G68" s="471"/>
      <c r="H68" s="471"/>
      <c r="I68" s="527"/>
      <c r="J68" s="484">
        <v>297</v>
      </c>
      <c r="K68" s="343"/>
      <c r="L68" s="524"/>
      <c r="M68" s="469"/>
    </row>
    <row r="69" spans="1:13" ht="63.75">
      <c r="A69" s="335" t="s">
        <v>148</v>
      </c>
      <c r="B69" s="336" t="s">
        <v>331</v>
      </c>
      <c r="C69" s="345" t="s">
        <v>487</v>
      </c>
      <c r="D69" s="340"/>
      <c r="E69" s="475"/>
      <c r="F69" s="491">
        <f aca="true" t="shared" si="14" ref="F69:M69">SUM(F70)</f>
        <v>0</v>
      </c>
      <c r="G69" s="353">
        <f t="shared" si="14"/>
        <v>0</v>
      </c>
      <c r="H69" s="353">
        <f t="shared" si="14"/>
        <v>0</v>
      </c>
      <c r="I69" s="493">
        <f t="shared" si="14"/>
        <v>0</v>
      </c>
      <c r="J69" s="491">
        <f t="shared" si="14"/>
        <v>0</v>
      </c>
      <c r="K69" s="353">
        <f t="shared" si="14"/>
        <v>0</v>
      </c>
      <c r="L69" s="492">
        <f t="shared" si="14"/>
        <v>0</v>
      </c>
      <c r="M69" s="493">
        <f t="shared" si="14"/>
        <v>0</v>
      </c>
    </row>
    <row r="70" spans="1:13" ht="12.75">
      <c r="A70" s="335" t="s">
        <v>150</v>
      </c>
      <c r="B70" s="336" t="s">
        <v>164</v>
      </c>
      <c r="C70" s="345"/>
      <c r="D70" s="342" t="s">
        <v>13</v>
      </c>
      <c r="E70" s="470"/>
      <c r="F70" s="474"/>
      <c r="G70" s="471"/>
      <c r="H70" s="471"/>
      <c r="I70" s="527"/>
      <c r="J70" s="484"/>
      <c r="K70" s="343"/>
      <c r="L70" s="524"/>
      <c r="M70" s="469"/>
    </row>
    <row r="71" spans="1:13" ht="25.5">
      <c r="A71" s="335" t="s">
        <v>152</v>
      </c>
      <c r="B71" s="336" t="s">
        <v>334</v>
      </c>
      <c r="C71" s="345" t="s">
        <v>488</v>
      </c>
      <c r="D71" s="340"/>
      <c r="E71" s="463"/>
      <c r="F71" s="491">
        <f aca="true" t="shared" si="15" ref="F71:M71">F72+F73+F75</f>
        <v>0</v>
      </c>
      <c r="G71" s="353">
        <f t="shared" si="15"/>
        <v>1500</v>
      </c>
      <c r="H71" s="353">
        <f t="shared" si="15"/>
        <v>0</v>
      </c>
      <c r="I71" s="493">
        <f t="shared" si="15"/>
        <v>0</v>
      </c>
      <c r="J71" s="491">
        <f t="shared" si="15"/>
        <v>0</v>
      </c>
      <c r="K71" s="353">
        <f t="shared" si="15"/>
        <v>4057</v>
      </c>
      <c r="L71" s="492">
        <f t="shared" si="15"/>
        <v>0</v>
      </c>
      <c r="M71" s="493">
        <f t="shared" si="15"/>
        <v>0</v>
      </c>
    </row>
    <row r="72" spans="1:13" ht="25.5">
      <c r="A72" s="335" t="s">
        <v>154</v>
      </c>
      <c r="B72" s="336" t="s">
        <v>199</v>
      </c>
      <c r="C72" s="337"/>
      <c r="D72" s="342" t="s">
        <v>17</v>
      </c>
      <c r="E72" s="470"/>
      <c r="F72" s="474"/>
      <c r="G72" s="471">
        <v>1500</v>
      </c>
      <c r="H72" s="471"/>
      <c r="I72" s="527"/>
      <c r="J72" s="484"/>
      <c r="K72" s="385">
        <v>3838</v>
      </c>
      <c r="L72" s="529"/>
      <c r="M72" s="469"/>
    </row>
    <row r="73" spans="1:13" ht="12.75">
      <c r="A73" s="335" t="s">
        <v>156</v>
      </c>
      <c r="B73" s="336" t="s">
        <v>201</v>
      </c>
      <c r="C73" s="337"/>
      <c r="D73" s="338" t="s">
        <v>489</v>
      </c>
      <c r="E73" s="463"/>
      <c r="F73" s="488">
        <f aca="true" t="shared" si="16" ref="F73:M73">SUM(F74)</f>
        <v>0</v>
      </c>
      <c r="G73" s="351">
        <f t="shared" si="16"/>
        <v>0</v>
      </c>
      <c r="H73" s="351">
        <f t="shared" si="16"/>
        <v>0</v>
      </c>
      <c r="I73" s="496">
        <f t="shared" si="16"/>
        <v>0</v>
      </c>
      <c r="J73" s="488">
        <f t="shared" si="16"/>
        <v>0</v>
      </c>
      <c r="K73" s="351">
        <f t="shared" si="16"/>
        <v>0</v>
      </c>
      <c r="L73" s="495">
        <f t="shared" si="16"/>
        <v>0</v>
      </c>
      <c r="M73" s="496">
        <f t="shared" si="16"/>
        <v>0</v>
      </c>
    </row>
    <row r="74" spans="1:13" ht="12.75">
      <c r="A74" s="335" t="s">
        <v>158</v>
      </c>
      <c r="B74" s="336" t="s">
        <v>476</v>
      </c>
      <c r="C74" s="337"/>
      <c r="D74" s="338"/>
      <c r="E74" s="497" t="s">
        <v>18</v>
      </c>
      <c r="F74" s="484"/>
      <c r="G74" s="350"/>
      <c r="H74" s="350"/>
      <c r="I74" s="525"/>
      <c r="J74" s="484"/>
      <c r="K74" s="343"/>
      <c r="L74" s="524"/>
      <c r="M74" s="469"/>
    </row>
    <row r="75" spans="1:13" ht="12.75">
      <c r="A75" s="335" t="s">
        <v>159</v>
      </c>
      <c r="B75" s="336" t="s">
        <v>202</v>
      </c>
      <c r="C75" s="337"/>
      <c r="D75" s="386" t="s">
        <v>490</v>
      </c>
      <c r="E75" s="530"/>
      <c r="F75" s="489">
        <f aca="true" t="shared" si="17" ref="F75:M75">SUM(F76)</f>
        <v>0</v>
      </c>
      <c r="G75" s="352">
        <f t="shared" si="17"/>
        <v>0</v>
      </c>
      <c r="H75" s="352">
        <f t="shared" si="17"/>
        <v>0</v>
      </c>
      <c r="I75" s="494">
        <f t="shared" si="17"/>
        <v>0</v>
      </c>
      <c r="J75" s="489">
        <f t="shared" si="17"/>
        <v>0</v>
      </c>
      <c r="K75" s="352">
        <f t="shared" si="17"/>
        <v>219</v>
      </c>
      <c r="L75" s="490">
        <f t="shared" si="17"/>
        <v>0</v>
      </c>
      <c r="M75" s="494">
        <f t="shared" si="17"/>
        <v>0</v>
      </c>
    </row>
    <row r="76" spans="1:13" ht="13.5" thickBot="1">
      <c r="A76" s="354" t="s">
        <v>160</v>
      </c>
      <c r="B76" s="355" t="s">
        <v>491</v>
      </c>
      <c r="C76" s="356"/>
      <c r="D76" s="387"/>
      <c r="E76" s="499" t="s">
        <v>492</v>
      </c>
      <c r="F76" s="500"/>
      <c r="G76" s="359"/>
      <c r="H76" s="359"/>
      <c r="I76" s="531"/>
      <c r="J76" s="500"/>
      <c r="K76" s="388">
        <v>219</v>
      </c>
      <c r="L76" s="532"/>
      <c r="M76" s="533"/>
    </row>
    <row r="77" spans="1:13" ht="26.25" thickBot="1">
      <c r="A77" s="360" t="s">
        <v>161</v>
      </c>
      <c r="B77" s="361" t="s">
        <v>493</v>
      </c>
      <c r="C77" s="362" t="s">
        <v>494</v>
      </c>
      <c r="D77" s="364"/>
      <c r="E77" s="534"/>
      <c r="F77" s="535">
        <f aca="true" t="shared" si="18" ref="F77:M77">F71+F69+F67+F61</f>
        <v>250</v>
      </c>
      <c r="G77" s="390">
        <f t="shared" si="18"/>
        <v>1500</v>
      </c>
      <c r="H77" s="390">
        <f t="shared" si="18"/>
        <v>0</v>
      </c>
      <c r="I77" s="536">
        <f t="shared" si="18"/>
        <v>0</v>
      </c>
      <c r="J77" s="535">
        <f t="shared" si="18"/>
        <v>297</v>
      </c>
      <c r="K77" s="390">
        <f t="shared" si="18"/>
        <v>4057</v>
      </c>
      <c r="L77" s="537">
        <f t="shared" si="18"/>
        <v>0</v>
      </c>
      <c r="M77" s="538">
        <f t="shared" si="18"/>
        <v>0</v>
      </c>
    </row>
    <row r="78" spans="1:13" ht="13.5" thickBot="1">
      <c r="A78" s="539"/>
      <c r="B78" s="540"/>
      <c r="C78" s="541"/>
      <c r="D78" s="542"/>
      <c r="E78" s="543"/>
      <c r="F78" s="544"/>
      <c r="G78" s="544"/>
      <c r="H78" s="544"/>
      <c r="I78" s="544"/>
      <c r="J78" s="544"/>
      <c r="K78" s="544"/>
      <c r="L78" s="544"/>
      <c r="M78" s="392"/>
    </row>
    <row r="79" spans="1:13" ht="16.5" thickBot="1">
      <c r="A79" s="393" t="s">
        <v>22</v>
      </c>
      <c r="B79" s="394"/>
      <c r="C79" s="395" t="s">
        <v>495</v>
      </c>
      <c r="D79" s="396"/>
      <c r="E79" s="397"/>
      <c r="F79" s="545"/>
      <c r="G79" s="545"/>
      <c r="H79" s="545"/>
      <c r="I79" s="545"/>
      <c r="J79" s="398"/>
      <c r="K79" s="398"/>
      <c r="L79" s="398"/>
      <c r="M79" s="323"/>
    </row>
    <row r="80" spans="1:13" ht="15.75">
      <c r="A80" s="326"/>
      <c r="B80" s="377" t="s">
        <v>135</v>
      </c>
      <c r="C80" s="378" t="s">
        <v>136</v>
      </c>
      <c r="D80" s="378" t="s">
        <v>137</v>
      </c>
      <c r="E80" s="507" t="s">
        <v>138</v>
      </c>
      <c r="F80" s="508" t="s">
        <v>139</v>
      </c>
      <c r="G80" s="509"/>
      <c r="H80" s="510" t="s">
        <v>224</v>
      </c>
      <c r="I80" s="511"/>
      <c r="J80" s="508" t="s">
        <v>378</v>
      </c>
      <c r="K80" s="509"/>
      <c r="L80" s="510" t="s">
        <v>379</v>
      </c>
      <c r="M80" s="511"/>
    </row>
    <row r="81" spans="1:13" ht="15.75">
      <c r="A81" s="440"/>
      <c r="B81" s="512"/>
      <c r="C81" s="513"/>
      <c r="D81" s="513"/>
      <c r="E81" s="514"/>
      <c r="F81" s="515" t="s">
        <v>504</v>
      </c>
      <c r="G81" s="445"/>
      <c r="H81" s="445"/>
      <c r="I81" s="516"/>
      <c r="J81" s="515" t="s">
        <v>505</v>
      </c>
      <c r="K81" s="445"/>
      <c r="L81" s="445"/>
      <c r="M81" s="516"/>
    </row>
    <row r="82" spans="1:13" ht="24.75">
      <c r="A82" s="330"/>
      <c r="B82" s="380" t="s">
        <v>140</v>
      </c>
      <c r="C82" s="381"/>
      <c r="D82" s="382"/>
      <c r="E82" s="517"/>
      <c r="F82" s="518" t="s">
        <v>357</v>
      </c>
      <c r="G82" s="519"/>
      <c r="H82" s="451" t="s">
        <v>358</v>
      </c>
      <c r="I82" s="520"/>
      <c r="J82" s="518" t="s">
        <v>357</v>
      </c>
      <c r="K82" s="519"/>
      <c r="L82" s="451" t="s">
        <v>358</v>
      </c>
      <c r="M82" s="520"/>
    </row>
    <row r="83" spans="1:13" ht="39">
      <c r="A83" s="330"/>
      <c r="B83" s="380"/>
      <c r="C83" s="381"/>
      <c r="D83" s="382"/>
      <c r="E83" s="517"/>
      <c r="F83" s="521" t="s">
        <v>359</v>
      </c>
      <c r="G83" s="522" t="s">
        <v>360</v>
      </c>
      <c r="H83" s="456" t="s">
        <v>359</v>
      </c>
      <c r="I83" s="458" t="s">
        <v>360</v>
      </c>
      <c r="J83" s="521" t="s">
        <v>359</v>
      </c>
      <c r="K83" s="522" t="s">
        <v>360</v>
      </c>
      <c r="L83" s="456" t="s">
        <v>359</v>
      </c>
      <c r="M83" s="458" t="s">
        <v>360</v>
      </c>
    </row>
    <row r="84" spans="1:13" ht="12.75">
      <c r="A84" s="335" t="s">
        <v>20</v>
      </c>
      <c r="B84" s="336" t="s">
        <v>210</v>
      </c>
      <c r="C84" s="337" t="s">
        <v>496</v>
      </c>
      <c r="D84" s="338"/>
      <c r="E84" s="463"/>
      <c r="F84" s="491">
        <f aca="true" t="shared" si="19" ref="F84:M84">SUM(F85:F85)</f>
        <v>0</v>
      </c>
      <c r="G84" s="353">
        <f t="shared" si="19"/>
        <v>0</v>
      </c>
      <c r="H84" s="353">
        <f t="shared" si="19"/>
        <v>0</v>
      </c>
      <c r="I84" s="493">
        <f t="shared" si="19"/>
        <v>0</v>
      </c>
      <c r="J84" s="491">
        <f t="shared" si="19"/>
        <v>0</v>
      </c>
      <c r="K84" s="353">
        <f t="shared" si="19"/>
        <v>0</v>
      </c>
      <c r="L84" s="353">
        <f t="shared" si="19"/>
        <v>0</v>
      </c>
      <c r="M84" s="493">
        <f t="shared" si="19"/>
        <v>0</v>
      </c>
    </row>
    <row r="85" spans="1:13" ht="38.25">
      <c r="A85" s="335" t="s">
        <v>21</v>
      </c>
      <c r="B85" s="336" t="s">
        <v>142</v>
      </c>
      <c r="C85" s="338"/>
      <c r="D85" s="399"/>
      <c r="E85" s="546" t="s">
        <v>507</v>
      </c>
      <c r="F85" s="547"/>
      <c r="G85" s="548"/>
      <c r="H85" s="548"/>
      <c r="I85" s="549"/>
      <c r="J85" s="484"/>
      <c r="K85" s="343"/>
      <c r="L85" s="343"/>
      <c r="M85" s="550"/>
    </row>
    <row r="86" spans="1:13" ht="12.75">
      <c r="A86" s="335" t="s">
        <v>22</v>
      </c>
      <c r="B86" s="336" t="s">
        <v>216</v>
      </c>
      <c r="C86" s="401" t="s">
        <v>498</v>
      </c>
      <c r="D86" s="399"/>
      <c r="E86" s="546"/>
      <c r="F86" s="484">
        <f aca="true" t="shared" si="20" ref="F86:M86">SUM(F87:F88)</f>
        <v>0</v>
      </c>
      <c r="G86" s="350">
        <f t="shared" si="20"/>
        <v>0</v>
      </c>
      <c r="H86" s="350">
        <f t="shared" si="20"/>
        <v>0</v>
      </c>
      <c r="I86" s="525">
        <f t="shared" si="20"/>
        <v>0</v>
      </c>
      <c r="J86" s="484">
        <f t="shared" si="20"/>
        <v>0</v>
      </c>
      <c r="K86" s="350">
        <f t="shared" si="20"/>
        <v>0</v>
      </c>
      <c r="L86" s="350">
        <f>SUM(L87:L88)</f>
        <v>0</v>
      </c>
      <c r="M86" s="525">
        <f t="shared" si="20"/>
        <v>0</v>
      </c>
    </row>
    <row r="87" spans="1:13" ht="51">
      <c r="A87" s="335" t="s">
        <v>144</v>
      </c>
      <c r="B87" s="336" t="s">
        <v>149</v>
      </c>
      <c r="C87" s="401"/>
      <c r="D87" s="399"/>
      <c r="E87" s="546" t="s">
        <v>499</v>
      </c>
      <c r="F87" s="547"/>
      <c r="G87" s="548"/>
      <c r="H87" s="548"/>
      <c r="I87" s="549"/>
      <c r="J87" s="484"/>
      <c r="K87" s="343"/>
      <c r="L87" s="343"/>
      <c r="M87" s="550"/>
    </row>
    <row r="88" spans="1:13" ht="51.75" thickBot="1">
      <c r="A88" s="354" t="s">
        <v>23</v>
      </c>
      <c r="B88" s="355" t="s">
        <v>151</v>
      </c>
      <c r="C88" s="402"/>
      <c r="D88" s="403"/>
      <c r="E88" s="551" t="s">
        <v>500</v>
      </c>
      <c r="F88" s="552"/>
      <c r="G88" s="553"/>
      <c r="H88" s="553"/>
      <c r="I88" s="554"/>
      <c r="J88" s="500"/>
      <c r="K88" s="388"/>
      <c r="L88" s="388"/>
      <c r="M88" s="550"/>
    </row>
    <row r="89" spans="1:13" ht="26.25" thickBot="1">
      <c r="A89" s="360" t="s">
        <v>41</v>
      </c>
      <c r="B89" s="361" t="s">
        <v>331</v>
      </c>
      <c r="C89" s="405" t="s">
        <v>501</v>
      </c>
      <c r="D89" s="406"/>
      <c r="E89" s="555"/>
      <c r="F89" s="535">
        <f aca="true" t="shared" si="21" ref="F89:M89">SUM(F84)</f>
        <v>0</v>
      </c>
      <c r="G89" s="390">
        <f t="shared" si="21"/>
        <v>0</v>
      </c>
      <c r="H89" s="390">
        <f t="shared" si="21"/>
        <v>0</v>
      </c>
      <c r="I89" s="536">
        <f t="shared" si="21"/>
        <v>0</v>
      </c>
      <c r="J89" s="535">
        <f t="shared" si="21"/>
        <v>0</v>
      </c>
      <c r="K89" s="390">
        <f t="shared" si="21"/>
        <v>0</v>
      </c>
      <c r="L89" s="390">
        <f t="shared" si="21"/>
        <v>0</v>
      </c>
      <c r="M89" s="536">
        <f t="shared" si="21"/>
        <v>0</v>
      </c>
    </row>
    <row r="90" spans="1:13" ht="13.5" thickBot="1">
      <c r="A90" s="366"/>
      <c r="B90" s="367"/>
      <c r="C90" s="410"/>
      <c r="D90" s="411"/>
      <c r="E90" s="412"/>
      <c r="F90" s="556"/>
      <c r="G90" s="556"/>
      <c r="H90" s="556"/>
      <c r="I90" s="556"/>
      <c r="J90" s="413"/>
      <c r="K90" s="414"/>
      <c r="L90" s="414"/>
      <c r="M90" s="323"/>
    </row>
    <row r="91" spans="1:13" ht="16.5" thickBot="1">
      <c r="A91" s="415" t="s">
        <v>144</v>
      </c>
      <c r="B91" s="416"/>
      <c r="C91" s="417" t="s">
        <v>502</v>
      </c>
      <c r="D91" s="417"/>
      <c r="E91" s="418"/>
      <c r="F91" s="557"/>
      <c r="G91" s="558"/>
      <c r="H91" s="558"/>
      <c r="I91" s="559"/>
      <c r="J91" s="560"/>
      <c r="K91" s="420"/>
      <c r="L91" s="420"/>
      <c r="M91" s="561"/>
    </row>
    <row r="92" spans="1:13" ht="16.5" thickBot="1">
      <c r="A92" s="421"/>
      <c r="B92" s="422"/>
      <c r="C92" s="423"/>
      <c r="D92" s="423"/>
      <c r="E92" s="373"/>
      <c r="F92" s="562"/>
      <c r="G92" s="562"/>
      <c r="H92" s="562"/>
      <c r="I92" s="562"/>
      <c r="J92" s="424"/>
      <c r="K92" s="425"/>
      <c r="L92" s="425"/>
      <c r="M92" s="323"/>
    </row>
    <row r="93" spans="1:13" ht="16.5" thickBot="1">
      <c r="A93" s="415" t="s">
        <v>23</v>
      </c>
      <c r="B93" s="426"/>
      <c r="C93" s="427" t="s">
        <v>508</v>
      </c>
      <c r="D93" s="428"/>
      <c r="E93" s="429"/>
      <c r="F93" s="563">
        <f>SUM(F54+G54+H54+I54+F77+G77+H77+I77+F89+G89+H89+I89)</f>
        <v>54295</v>
      </c>
      <c r="G93" s="564"/>
      <c r="H93" s="564"/>
      <c r="I93" s="565"/>
      <c r="J93" s="563">
        <f>SUM(J54+K54+L54+M54+J77+K77+L77+M77+J89+K89+L89+M89)</f>
        <v>57914</v>
      </c>
      <c r="K93" s="564"/>
      <c r="L93" s="564"/>
      <c r="M93" s="565"/>
    </row>
    <row r="94" spans="1:13" ht="12.75">
      <c r="A94" s="323"/>
      <c r="B94" s="323"/>
      <c r="C94" s="323"/>
      <c r="D94" s="323"/>
      <c r="E94" s="323"/>
      <c r="F94" s="323"/>
      <c r="G94" s="323"/>
      <c r="H94" s="323"/>
      <c r="I94" s="323"/>
      <c r="J94" s="374"/>
      <c r="K94" s="425"/>
      <c r="L94" s="425"/>
      <c r="M94" s="323"/>
    </row>
    <row r="95" spans="1:13" ht="14.25">
      <c r="A95" s="432" t="s">
        <v>522</v>
      </c>
      <c r="B95" s="323"/>
      <c r="C95" s="323"/>
      <c r="D95" s="323"/>
      <c r="E95" s="323"/>
      <c r="F95" s="374"/>
      <c r="G95" s="323"/>
      <c r="H95" s="323"/>
      <c r="I95" s="323"/>
      <c r="J95" s="374"/>
      <c r="K95" s="425"/>
      <c r="L95" s="425"/>
      <c r="M95" s="323"/>
    </row>
    <row r="96" spans="1:13" ht="12.75">
      <c r="A96" s="323"/>
      <c r="B96" s="323"/>
      <c r="C96" s="323"/>
      <c r="D96" s="323"/>
      <c r="E96" s="323"/>
      <c r="F96" s="323"/>
      <c r="G96" s="323"/>
      <c r="H96" s="323"/>
      <c r="I96" s="323"/>
      <c r="J96" s="374"/>
      <c r="K96" s="376"/>
      <c r="L96" s="376"/>
      <c r="M96" s="323"/>
    </row>
    <row r="97" spans="1:13" ht="12.75">
      <c r="A97" s="323"/>
      <c r="B97" s="323"/>
      <c r="C97" s="323"/>
      <c r="D97" s="323"/>
      <c r="E97" s="323"/>
      <c r="F97" s="323"/>
      <c r="G97" s="323"/>
      <c r="H97" s="323"/>
      <c r="I97" s="323"/>
      <c r="J97" s="374"/>
      <c r="K97" s="376"/>
      <c r="L97" s="376"/>
      <c r="M97" s="323"/>
    </row>
  </sheetData>
  <sheetProtection/>
  <mergeCells count="36">
    <mergeCell ref="F93:I93"/>
    <mergeCell ref="J93:M93"/>
    <mergeCell ref="F82:G82"/>
    <mergeCell ref="H82:I82"/>
    <mergeCell ref="J82:K82"/>
    <mergeCell ref="L82:M82"/>
    <mergeCell ref="H80:I80"/>
    <mergeCell ref="J80:K80"/>
    <mergeCell ref="L80:M80"/>
    <mergeCell ref="F81:I81"/>
    <mergeCell ref="J81:M81"/>
    <mergeCell ref="L57:M57"/>
    <mergeCell ref="F58:I58"/>
    <mergeCell ref="J58:M58"/>
    <mergeCell ref="F59:G59"/>
    <mergeCell ref="H59:I59"/>
    <mergeCell ref="J59:K59"/>
    <mergeCell ref="L59:M59"/>
    <mergeCell ref="C56:E56"/>
    <mergeCell ref="F57:G57"/>
    <mergeCell ref="H57:I57"/>
    <mergeCell ref="J57:K57"/>
    <mergeCell ref="J6:M6"/>
    <mergeCell ref="F7:G7"/>
    <mergeCell ref="H7:I7"/>
    <mergeCell ref="J7:K7"/>
    <mergeCell ref="L7:M7"/>
    <mergeCell ref="C4:E4"/>
    <mergeCell ref="F5:G5"/>
    <mergeCell ref="J5:K5"/>
    <mergeCell ref="L5:M5"/>
    <mergeCell ref="C1:G1"/>
    <mergeCell ref="C2:G2"/>
    <mergeCell ref="H5:I5"/>
    <mergeCell ref="F6:I6"/>
    <mergeCell ref="F80:G8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&amp;C&amp;X2&amp;X 4. melléklet     Zimány  Községi Önkormányzat  2/2013(III. 12.)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00390625" style="0" customWidth="1"/>
    <col min="2" max="2" width="59.125" style="0" customWidth="1"/>
    <col min="3" max="3" width="13.25390625" style="0" customWidth="1"/>
    <col min="5" max="5" width="11.00390625" style="0" customWidth="1"/>
  </cols>
  <sheetData>
    <row r="1" ht="12.75">
      <c r="D1" s="3"/>
    </row>
    <row r="2" ht="12.75">
      <c r="D2" s="3"/>
    </row>
    <row r="3" spans="1:4" ht="16.5" customHeight="1">
      <c r="A3" s="278" t="s">
        <v>217</v>
      </c>
      <c r="B3" s="278"/>
      <c r="C3" s="278"/>
      <c r="D3" s="4"/>
    </row>
    <row r="4" spans="1:5" ht="12.75">
      <c r="A4" s="278" t="s">
        <v>316</v>
      </c>
      <c r="B4" s="278"/>
      <c r="C4" s="278"/>
      <c r="D4" s="14"/>
      <c r="E4" s="1"/>
    </row>
    <row r="5" spans="1:5" ht="12.75">
      <c r="A5" s="9"/>
      <c r="B5" s="9"/>
      <c r="C5" s="9"/>
      <c r="D5" s="14"/>
      <c r="E5" s="1"/>
    </row>
    <row r="6" spans="1:5" ht="12.75">
      <c r="A6" s="55" t="s">
        <v>223</v>
      </c>
      <c r="B6" s="55"/>
      <c r="C6" s="9"/>
      <c r="D6" s="14"/>
      <c r="E6" s="1"/>
    </row>
    <row r="7" ht="13.5" thickBot="1">
      <c r="D7" s="3"/>
    </row>
    <row r="8" spans="1:4" ht="12.75">
      <c r="A8" s="50" t="s">
        <v>135</v>
      </c>
      <c r="B8" s="45" t="s">
        <v>136</v>
      </c>
      <c r="C8" s="49" t="s">
        <v>137</v>
      </c>
      <c r="D8" s="3"/>
    </row>
    <row r="9" spans="1:5" ht="12.75">
      <c r="A9" s="46"/>
      <c r="B9" s="12"/>
      <c r="C9" s="54" t="s">
        <v>222</v>
      </c>
      <c r="D9" s="6"/>
      <c r="E9" s="1"/>
    </row>
    <row r="10" spans="1:5" ht="12.75">
      <c r="A10" s="70" t="s">
        <v>20</v>
      </c>
      <c r="B10" s="12" t="s">
        <v>301</v>
      </c>
      <c r="C10" s="51">
        <v>8574000</v>
      </c>
      <c r="D10" s="3"/>
      <c r="E10" s="8"/>
    </row>
    <row r="11" spans="1:5" ht="12.75">
      <c r="A11" s="70" t="s">
        <v>21</v>
      </c>
      <c r="B11" s="12" t="s">
        <v>302</v>
      </c>
      <c r="C11" s="51">
        <v>3221729</v>
      </c>
      <c r="D11" s="3"/>
      <c r="E11" s="8"/>
    </row>
    <row r="12" spans="1:5" ht="14.25" customHeight="1">
      <c r="A12" s="70" t="s">
        <v>309</v>
      </c>
      <c r="B12" s="12" t="s">
        <v>303</v>
      </c>
      <c r="C12" s="51">
        <v>2588954</v>
      </c>
      <c r="D12" s="3"/>
      <c r="E12" s="8"/>
    </row>
    <row r="13" spans="1:5" ht="12.75">
      <c r="A13" s="70" t="s">
        <v>310</v>
      </c>
      <c r="B13" s="12" t="s">
        <v>304</v>
      </c>
      <c r="C13" s="51">
        <v>408912</v>
      </c>
      <c r="D13" s="3"/>
      <c r="E13" s="8"/>
    </row>
    <row r="14" spans="1:5" ht="12.75">
      <c r="A14" s="70" t="s">
        <v>311</v>
      </c>
      <c r="B14" s="12" t="s">
        <v>305</v>
      </c>
      <c r="C14" s="51">
        <v>0</v>
      </c>
      <c r="D14" s="3"/>
      <c r="E14" s="8"/>
    </row>
    <row r="15" spans="1:5" ht="12.75">
      <c r="A15" s="70" t="s">
        <v>312</v>
      </c>
      <c r="B15" s="12" t="s">
        <v>306</v>
      </c>
      <c r="C15" s="51">
        <v>223863</v>
      </c>
      <c r="D15" s="3"/>
      <c r="E15" s="8"/>
    </row>
    <row r="16" spans="1:5" ht="12.75">
      <c r="A16" s="70" t="s">
        <v>22</v>
      </c>
      <c r="B16" s="12" t="s">
        <v>308</v>
      </c>
      <c r="C16" s="51">
        <v>3000000</v>
      </c>
      <c r="D16" s="3"/>
      <c r="E16" s="8"/>
    </row>
    <row r="17" spans="1:5" ht="12.75">
      <c r="A17" s="33" t="s">
        <v>144</v>
      </c>
      <c r="B17" s="34" t="s">
        <v>319</v>
      </c>
      <c r="C17" s="52">
        <f>C10+C11+C16</f>
        <v>14795729</v>
      </c>
      <c r="D17" s="2"/>
      <c r="E17" s="2"/>
    </row>
    <row r="18" spans="1:5" ht="12.75">
      <c r="A18" s="70" t="s">
        <v>23</v>
      </c>
      <c r="B18" s="47" t="s">
        <v>314</v>
      </c>
      <c r="C18" s="53">
        <v>3240000</v>
      </c>
      <c r="D18" s="2"/>
      <c r="E18" s="2"/>
    </row>
    <row r="19" spans="1:5" ht="12.75">
      <c r="A19" s="70" t="s">
        <v>41</v>
      </c>
      <c r="B19" s="12" t="s">
        <v>313</v>
      </c>
      <c r="C19" s="51">
        <v>1333654</v>
      </c>
      <c r="D19" s="3"/>
      <c r="E19" s="7"/>
    </row>
    <row r="20" spans="1:5" ht="29.25" customHeight="1">
      <c r="A20" s="33" t="s">
        <v>24</v>
      </c>
      <c r="B20" s="36" t="s">
        <v>320</v>
      </c>
      <c r="C20" s="52">
        <f>SUM(C18:C19)</f>
        <v>4573654</v>
      </c>
      <c r="D20" s="2"/>
      <c r="E20" s="2"/>
    </row>
    <row r="21" spans="1:5" ht="14.25" customHeight="1">
      <c r="A21" s="70" t="s">
        <v>147</v>
      </c>
      <c r="B21" s="38" t="s">
        <v>315</v>
      </c>
      <c r="C21" s="53">
        <v>687420</v>
      </c>
      <c r="D21" s="2"/>
      <c r="E21" s="2"/>
    </row>
    <row r="22" spans="1:5" ht="27" customHeight="1">
      <c r="A22" s="33" t="s">
        <v>148</v>
      </c>
      <c r="B22" s="36" t="s">
        <v>321</v>
      </c>
      <c r="C22" s="52">
        <f>SUM(C21)</f>
        <v>687420</v>
      </c>
      <c r="D22" s="2"/>
      <c r="E22" s="2"/>
    </row>
    <row r="23" spans="1:3" ht="12.75">
      <c r="A23" s="33" t="s">
        <v>150</v>
      </c>
      <c r="B23" s="73" t="s">
        <v>322</v>
      </c>
      <c r="C23" s="74">
        <f>C17+C20+C22</f>
        <v>20056803</v>
      </c>
    </row>
    <row r="24" spans="1:3" ht="13.5" thickBot="1">
      <c r="A24" s="78" t="s">
        <v>152</v>
      </c>
      <c r="B24" s="48" t="s">
        <v>307</v>
      </c>
      <c r="C24" s="71">
        <v>-921870</v>
      </c>
    </row>
    <row r="25" spans="1:3" ht="13.5" thickBot="1">
      <c r="A25" s="72" t="s">
        <v>154</v>
      </c>
      <c r="B25" s="66" t="s">
        <v>323</v>
      </c>
      <c r="C25" s="67">
        <f>SUM(C23:C24)</f>
        <v>19134933</v>
      </c>
    </row>
    <row r="26" ht="13.5" thickBot="1"/>
    <row r="27" spans="1:3" ht="26.25" thickBot="1">
      <c r="A27" s="75"/>
      <c r="B27" s="76" t="s">
        <v>337</v>
      </c>
      <c r="C27" s="77">
        <v>7424000</v>
      </c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&amp;C5. melléklet    Zimány Községi Önkormányzat 2/2013.(III. 12.) önkormányzati rendeletéhez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46">
      <selection activeCell="E74" sqref="E74"/>
    </sheetView>
  </sheetViews>
  <sheetFormatPr defaultColWidth="9.00390625" defaultRowHeight="12.75"/>
  <cols>
    <col min="1" max="1" width="3.75390625" style="0" customWidth="1"/>
    <col min="2" max="2" width="5.375" style="0" customWidth="1"/>
    <col min="3" max="3" width="18.00390625" style="0" customWidth="1"/>
    <col min="4" max="4" width="19.875" style="0" customWidth="1"/>
    <col min="5" max="5" width="25.00390625" style="0" customWidth="1"/>
    <col min="6" max="6" width="10.625" style="0" customWidth="1"/>
  </cols>
  <sheetData>
    <row r="1" spans="3:7" ht="18">
      <c r="C1" s="276" t="s">
        <v>209</v>
      </c>
      <c r="D1" s="276"/>
      <c r="E1" s="276"/>
      <c r="F1" s="276"/>
      <c r="G1" s="276"/>
    </row>
    <row r="2" spans="3:7" ht="18">
      <c r="C2" s="276" t="s">
        <v>225</v>
      </c>
      <c r="D2" s="276"/>
      <c r="E2" s="276"/>
      <c r="F2" s="276"/>
      <c r="G2" s="276"/>
    </row>
    <row r="3" spans="3:7" ht="21.75" customHeight="1">
      <c r="C3" s="279" t="s">
        <v>25</v>
      </c>
      <c r="D3" s="279"/>
      <c r="E3" s="279"/>
      <c r="F3" s="279"/>
      <c r="G3" s="279"/>
    </row>
    <row r="4" spans="3:5" ht="15.75">
      <c r="C4" s="13"/>
      <c r="D4" s="39"/>
      <c r="E4" s="40"/>
    </row>
    <row r="5" spans="1:6" ht="16.5" thickBot="1">
      <c r="A5" s="137" t="s">
        <v>20</v>
      </c>
      <c r="B5" s="81"/>
      <c r="C5" s="155" t="s">
        <v>329</v>
      </c>
      <c r="D5" s="154"/>
      <c r="E5" s="81"/>
      <c r="F5" s="81"/>
    </row>
    <row r="6" spans="1:6" ht="15">
      <c r="A6" s="83"/>
      <c r="B6" s="85" t="s">
        <v>135</v>
      </c>
      <c r="C6" s="84" t="s">
        <v>136</v>
      </c>
      <c r="D6" s="84" t="s">
        <v>137</v>
      </c>
      <c r="E6" s="84" t="s">
        <v>138</v>
      </c>
      <c r="F6" s="84" t="s">
        <v>139</v>
      </c>
    </row>
    <row r="7" spans="1:6" ht="38.25">
      <c r="A7" s="87"/>
      <c r="B7" s="156" t="s">
        <v>140</v>
      </c>
      <c r="C7" s="121"/>
      <c r="D7" s="121"/>
      <c r="E7" s="156" t="s">
        <v>367</v>
      </c>
      <c r="F7" s="156" t="s">
        <v>509</v>
      </c>
    </row>
    <row r="8" spans="1:6" ht="38.25">
      <c r="A8" s="566" t="s">
        <v>20</v>
      </c>
      <c r="B8" s="101" t="s">
        <v>210</v>
      </c>
      <c r="C8" s="139" t="s">
        <v>510</v>
      </c>
      <c r="D8" s="140"/>
      <c r="E8" s="567">
        <f>SUM(E11)</f>
        <v>12541</v>
      </c>
      <c r="F8" s="568">
        <f>SUM(F9:F11)</f>
        <v>12694</v>
      </c>
    </row>
    <row r="9" spans="1:6" ht="25.5">
      <c r="A9" s="566" t="s">
        <v>21</v>
      </c>
      <c r="B9" s="101" t="s">
        <v>142</v>
      </c>
      <c r="C9" s="89"/>
      <c r="D9" s="158" t="s">
        <v>511</v>
      </c>
      <c r="E9" s="569">
        <v>0</v>
      </c>
      <c r="F9" s="569">
        <v>26</v>
      </c>
    </row>
    <row r="10" spans="1:6" ht="25.5">
      <c r="A10" s="566" t="s">
        <v>22</v>
      </c>
      <c r="B10" s="101" t="s">
        <v>143</v>
      </c>
      <c r="C10" s="139"/>
      <c r="D10" s="140" t="s">
        <v>512</v>
      </c>
      <c r="E10" s="567"/>
      <c r="F10" s="570">
        <v>35</v>
      </c>
    </row>
    <row r="11" spans="1:6" ht="51">
      <c r="A11" s="566" t="s">
        <v>144</v>
      </c>
      <c r="B11" s="101" t="s">
        <v>145</v>
      </c>
      <c r="C11" s="89"/>
      <c r="D11" s="158" t="s">
        <v>29</v>
      </c>
      <c r="E11" s="569">
        <v>12541</v>
      </c>
      <c r="F11" s="569">
        <v>12633</v>
      </c>
    </row>
    <row r="12" spans="1:6" ht="38.25">
      <c r="A12" s="566" t="s">
        <v>23</v>
      </c>
      <c r="B12" s="101" t="s">
        <v>216</v>
      </c>
      <c r="C12" s="139" t="s">
        <v>513</v>
      </c>
      <c r="D12" s="158"/>
      <c r="E12" s="571">
        <f>SUM(E13:E14)</f>
        <v>1678</v>
      </c>
      <c r="F12" s="571">
        <f>SUM(F13:F14)</f>
        <v>2322</v>
      </c>
    </row>
    <row r="13" spans="1:6" ht="12.75">
      <c r="A13" s="566" t="s">
        <v>41</v>
      </c>
      <c r="B13" s="101" t="s">
        <v>149</v>
      </c>
      <c r="C13" s="89"/>
      <c r="D13" s="121" t="s">
        <v>30</v>
      </c>
      <c r="E13" s="569">
        <v>1036</v>
      </c>
      <c r="F13" s="569">
        <v>1031</v>
      </c>
    </row>
    <row r="14" spans="1:6" ht="12.75">
      <c r="A14" s="566" t="s">
        <v>24</v>
      </c>
      <c r="B14" s="101" t="s">
        <v>151</v>
      </c>
      <c r="C14" s="89"/>
      <c r="D14" s="121" t="s">
        <v>92</v>
      </c>
      <c r="E14" s="569">
        <v>642</v>
      </c>
      <c r="F14" s="569">
        <v>1291</v>
      </c>
    </row>
    <row r="15" spans="1:6" ht="38.25">
      <c r="A15" s="566" t="s">
        <v>147</v>
      </c>
      <c r="B15" s="101" t="s">
        <v>331</v>
      </c>
      <c r="C15" s="139" t="s">
        <v>31</v>
      </c>
      <c r="D15" s="140"/>
      <c r="E15" s="567">
        <f>SUM(E16:E23)</f>
        <v>38326</v>
      </c>
      <c r="F15" s="567">
        <f>SUM(F16:F23)</f>
        <v>38544</v>
      </c>
    </row>
    <row r="16" spans="1:6" ht="12.75">
      <c r="A16" s="566" t="s">
        <v>148</v>
      </c>
      <c r="B16" s="101" t="s">
        <v>164</v>
      </c>
      <c r="C16" s="89"/>
      <c r="D16" s="121" t="s">
        <v>26</v>
      </c>
      <c r="E16" s="569">
        <v>17750</v>
      </c>
      <c r="F16" s="569">
        <v>17750</v>
      </c>
    </row>
    <row r="17" spans="1:6" ht="25.5">
      <c r="A17" s="566" t="s">
        <v>150</v>
      </c>
      <c r="B17" s="101" t="s">
        <v>167</v>
      </c>
      <c r="C17" s="89"/>
      <c r="D17" s="140" t="s">
        <v>27</v>
      </c>
      <c r="E17" s="569">
        <v>3029</v>
      </c>
      <c r="F17" s="569">
        <v>3029</v>
      </c>
    </row>
    <row r="18" spans="1:6" ht="12.75">
      <c r="A18" s="566" t="s">
        <v>152</v>
      </c>
      <c r="B18" s="101" t="s">
        <v>205</v>
      </c>
      <c r="C18" s="89"/>
      <c r="D18" s="121" t="s">
        <v>514</v>
      </c>
      <c r="E18" s="569">
        <v>12537</v>
      </c>
      <c r="F18" s="569">
        <v>12537</v>
      </c>
    </row>
    <row r="19" spans="1:6" ht="25.5">
      <c r="A19" s="566" t="s">
        <v>154</v>
      </c>
      <c r="B19" s="101" t="s">
        <v>182</v>
      </c>
      <c r="C19" s="89"/>
      <c r="D19" s="140" t="s">
        <v>515</v>
      </c>
      <c r="E19" s="569">
        <v>4910</v>
      </c>
      <c r="F19" s="569">
        <v>5128</v>
      </c>
    </row>
    <row r="20" spans="1:6" ht="25.5">
      <c r="A20" s="566" t="s">
        <v>156</v>
      </c>
      <c r="B20" s="101" t="s">
        <v>184</v>
      </c>
      <c r="C20" s="89"/>
      <c r="D20" s="140" t="s">
        <v>32</v>
      </c>
      <c r="E20" s="569"/>
      <c r="F20" s="569"/>
    </row>
    <row r="21" spans="1:6" ht="25.5">
      <c r="A21" s="566" t="s">
        <v>158</v>
      </c>
      <c r="B21" s="101" t="s">
        <v>194</v>
      </c>
      <c r="C21" s="89"/>
      <c r="D21" s="140" t="s">
        <v>33</v>
      </c>
      <c r="E21" s="569"/>
      <c r="F21" s="569"/>
    </row>
    <row r="22" spans="1:6" ht="12.75">
      <c r="A22" s="566" t="s">
        <v>159</v>
      </c>
      <c r="B22" s="101" t="s">
        <v>196</v>
      </c>
      <c r="C22" s="89"/>
      <c r="D22" s="121" t="s">
        <v>213</v>
      </c>
      <c r="E22" s="569">
        <v>50</v>
      </c>
      <c r="F22" s="569">
        <v>50</v>
      </c>
    </row>
    <row r="23" spans="1:6" ht="12.75">
      <c r="A23" s="566" t="s">
        <v>160</v>
      </c>
      <c r="B23" s="101" t="s">
        <v>332</v>
      </c>
      <c r="C23" s="89"/>
      <c r="D23" s="121" t="s">
        <v>214</v>
      </c>
      <c r="E23" s="569">
        <v>50</v>
      </c>
      <c r="F23" s="569">
        <v>50</v>
      </c>
    </row>
    <row r="24" spans="1:6" ht="26.25" thickBot="1">
      <c r="A24" s="572" t="s">
        <v>161</v>
      </c>
      <c r="B24" s="101" t="s">
        <v>333</v>
      </c>
      <c r="C24" s="125"/>
      <c r="D24" s="573" t="s">
        <v>34</v>
      </c>
      <c r="E24" s="574"/>
      <c r="F24" s="574"/>
    </row>
    <row r="25" spans="1:6" ht="26.25" thickBot="1">
      <c r="A25" s="575" t="s">
        <v>162</v>
      </c>
      <c r="B25" s="142" t="s">
        <v>334</v>
      </c>
      <c r="C25" s="576" t="s">
        <v>215</v>
      </c>
      <c r="D25" s="144"/>
      <c r="E25" s="577">
        <f>E15+E12+E8</f>
        <v>52545</v>
      </c>
      <c r="F25" s="577">
        <f>F15+F12+F8</f>
        <v>53560</v>
      </c>
    </row>
    <row r="26" spans="1:6" ht="12.75">
      <c r="A26" s="81"/>
      <c r="B26" s="578"/>
      <c r="C26" s="148"/>
      <c r="D26" s="148"/>
      <c r="E26" s="81"/>
      <c r="F26" s="81"/>
    </row>
    <row r="27" spans="1:6" ht="16.5" thickBot="1">
      <c r="A27" s="137" t="s">
        <v>21</v>
      </c>
      <c r="B27" s="578"/>
      <c r="C27" s="137" t="s">
        <v>330</v>
      </c>
      <c r="D27" s="137"/>
      <c r="E27" s="81"/>
      <c r="F27" s="81"/>
    </row>
    <row r="28" spans="1:6" ht="15">
      <c r="A28" s="83"/>
      <c r="B28" s="579" t="s">
        <v>135</v>
      </c>
      <c r="C28" s="85" t="s">
        <v>136</v>
      </c>
      <c r="D28" s="85" t="s">
        <v>137</v>
      </c>
      <c r="E28" s="85" t="s">
        <v>138</v>
      </c>
      <c r="F28" s="85" t="s">
        <v>139</v>
      </c>
    </row>
    <row r="29" spans="1:6" ht="38.25">
      <c r="A29" s="87"/>
      <c r="B29" s="161" t="s">
        <v>140</v>
      </c>
      <c r="C29" s="121"/>
      <c r="D29" s="92"/>
      <c r="E29" s="121" t="s">
        <v>141</v>
      </c>
      <c r="F29" s="121" t="s">
        <v>509</v>
      </c>
    </row>
    <row r="30" spans="1:6" ht="38.25">
      <c r="A30" s="91" t="s">
        <v>20</v>
      </c>
      <c r="B30" s="101" t="s">
        <v>210</v>
      </c>
      <c r="C30" s="139" t="s">
        <v>516</v>
      </c>
      <c r="D30" s="92"/>
      <c r="E30" s="89">
        <f>SUM(E31)</f>
        <v>0</v>
      </c>
      <c r="F30" s="89">
        <f>SUM(F31)</f>
        <v>345</v>
      </c>
    </row>
    <row r="31" spans="1:6" ht="25.5">
      <c r="A31" s="91" t="s">
        <v>21</v>
      </c>
      <c r="B31" s="101" t="s">
        <v>142</v>
      </c>
      <c r="C31" s="121"/>
      <c r="D31" s="140" t="s">
        <v>511</v>
      </c>
      <c r="E31" s="121">
        <v>0</v>
      </c>
      <c r="F31" s="121">
        <v>345</v>
      </c>
    </row>
    <row r="32" spans="1:6" ht="38.25">
      <c r="A32" s="91" t="s">
        <v>22</v>
      </c>
      <c r="B32" s="101" t="s">
        <v>216</v>
      </c>
      <c r="C32" s="139" t="s">
        <v>35</v>
      </c>
      <c r="D32" s="162"/>
      <c r="E32" s="129">
        <f>SUM(E33:E37)</f>
        <v>1750</v>
      </c>
      <c r="F32" s="129">
        <f>SUM(F33:F37)</f>
        <v>4009</v>
      </c>
    </row>
    <row r="33" spans="1:6" ht="12.75">
      <c r="A33" s="91" t="s">
        <v>144</v>
      </c>
      <c r="B33" s="101" t="s">
        <v>149</v>
      </c>
      <c r="C33" s="121"/>
      <c r="D33" s="92" t="s">
        <v>36</v>
      </c>
      <c r="E33" s="580">
        <v>1750</v>
      </c>
      <c r="F33" s="580">
        <v>1750</v>
      </c>
    </row>
    <row r="34" spans="1:6" ht="12.75">
      <c r="A34" s="91" t="s">
        <v>23</v>
      </c>
      <c r="B34" s="101" t="s">
        <v>151</v>
      </c>
      <c r="C34" s="121"/>
      <c r="D34" s="92" t="s">
        <v>37</v>
      </c>
      <c r="E34" s="580"/>
      <c r="F34" s="580">
        <v>2220</v>
      </c>
    </row>
    <row r="35" spans="1:6" ht="25.5">
      <c r="A35" s="91" t="s">
        <v>41</v>
      </c>
      <c r="B35" s="101" t="s">
        <v>153</v>
      </c>
      <c r="C35" s="121"/>
      <c r="D35" s="140" t="s">
        <v>38</v>
      </c>
      <c r="E35" s="580"/>
      <c r="F35" s="580"/>
    </row>
    <row r="36" spans="1:6" ht="25.5">
      <c r="A36" s="91" t="s">
        <v>24</v>
      </c>
      <c r="B36" s="101" t="s">
        <v>155</v>
      </c>
      <c r="C36" s="121"/>
      <c r="D36" s="140" t="s">
        <v>39</v>
      </c>
      <c r="E36" s="580"/>
      <c r="F36" s="580"/>
    </row>
    <row r="37" spans="1:6" ht="13.5" thickBot="1">
      <c r="A37" s="581" t="s">
        <v>147</v>
      </c>
      <c r="B37" s="101" t="s">
        <v>157</v>
      </c>
      <c r="C37" s="121"/>
      <c r="D37" s="92" t="s">
        <v>75</v>
      </c>
      <c r="E37" s="580"/>
      <c r="F37" s="580">
        <v>39</v>
      </c>
    </row>
    <row r="38" spans="1:6" ht="26.25" thickBot="1">
      <c r="A38" s="141" t="s">
        <v>148</v>
      </c>
      <c r="B38" s="142" t="s">
        <v>331</v>
      </c>
      <c r="C38" s="143" t="s">
        <v>40</v>
      </c>
      <c r="D38" s="582"/>
      <c r="E38" s="583">
        <f>SUM(E32+E30)</f>
        <v>1750</v>
      </c>
      <c r="F38" s="583">
        <f>SUM(F32+F30)</f>
        <v>4354</v>
      </c>
    </row>
    <row r="39" spans="1:6" ht="12.75">
      <c r="A39" s="145"/>
      <c r="B39" s="146"/>
      <c r="C39" s="147"/>
      <c r="D39" s="584"/>
      <c r="E39" s="585"/>
      <c r="F39" s="585"/>
    </row>
    <row r="40" spans="1:6" ht="16.5" thickBot="1">
      <c r="A40" s="150" t="s">
        <v>22</v>
      </c>
      <c r="B40" s="586"/>
      <c r="C40" s="151" t="s">
        <v>517</v>
      </c>
      <c r="D40" s="584"/>
      <c r="E40" s="585"/>
      <c r="F40" s="585"/>
    </row>
    <row r="41" spans="1:6" ht="15">
      <c r="A41" s="83"/>
      <c r="B41" s="579" t="s">
        <v>135</v>
      </c>
      <c r="C41" s="85" t="s">
        <v>136</v>
      </c>
      <c r="D41" s="85" t="s">
        <v>137</v>
      </c>
      <c r="E41" s="85" t="s">
        <v>138</v>
      </c>
      <c r="F41" s="85" t="s">
        <v>139</v>
      </c>
    </row>
    <row r="42" spans="1:6" ht="38.25">
      <c r="A42" s="87"/>
      <c r="B42" s="161" t="s">
        <v>140</v>
      </c>
      <c r="C42" s="121"/>
      <c r="D42" s="92"/>
      <c r="E42" s="121" t="s">
        <v>141</v>
      </c>
      <c r="F42" s="121" t="s">
        <v>441</v>
      </c>
    </row>
    <row r="43" spans="1:6" ht="38.25">
      <c r="A43" s="91" t="s">
        <v>20</v>
      </c>
      <c r="B43" s="101" t="s">
        <v>20</v>
      </c>
      <c r="C43" s="139" t="s">
        <v>518</v>
      </c>
      <c r="D43" s="92"/>
      <c r="E43" s="587">
        <f>SUM(E44)</f>
        <v>0</v>
      </c>
      <c r="F43" s="587">
        <f>SUM(F44)</f>
        <v>0</v>
      </c>
    </row>
    <row r="44" spans="1:6" ht="26.25" thickBot="1">
      <c r="A44" s="91" t="s">
        <v>21</v>
      </c>
      <c r="B44" s="101" t="s">
        <v>142</v>
      </c>
      <c r="C44" s="139"/>
      <c r="D44" s="140" t="s">
        <v>519</v>
      </c>
      <c r="E44" s="588">
        <v>0</v>
      </c>
      <c r="F44" s="588">
        <v>0</v>
      </c>
    </row>
    <row r="45" spans="1:6" ht="26.25" thickBot="1">
      <c r="A45" s="141">
        <v>3</v>
      </c>
      <c r="B45" s="589" t="s">
        <v>21</v>
      </c>
      <c r="C45" s="590" t="s">
        <v>520</v>
      </c>
      <c r="D45" s="591"/>
      <c r="E45" s="592">
        <f>E43</f>
        <v>0</v>
      </c>
      <c r="F45" s="592">
        <f>F43</f>
        <v>0</v>
      </c>
    </row>
    <row r="46" spans="1:6" ht="13.5" thickBot="1">
      <c r="A46" s="81"/>
      <c r="B46" s="81"/>
      <c r="C46" s="81"/>
      <c r="D46" s="81"/>
      <c r="E46" s="163"/>
      <c r="F46" s="163"/>
    </row>
    <row r="47" spans="1:6" ht="16.5" thickBot="1">
      <c r="A47" s="593" t="s">
        <v>144</v>
      </c>
      <c r="B47" s="594"/>
      <c r="C47" s="594" t="s">
        <v>502</v>
      </c>
      <c r="D47" s="594"/>
      <c r="E47" s="595"/>
      <c r="F47" s="595"/>
    </row>
    <row r="48" spans="1:6" ht="13.5" thickBot="1">
      <c r="A48" s="81"/>
      <c r="B48" s="81"/>
      <c r="C48" s="81"/>
      <c r="D48" s="81"/>
      <c r="E48" s="163"/>
      <c r="F48" s="163"/>
    </row>
    <row r="49" spans="1:6" ht="16.5" thickBot="1">
      <c r="A49" s="593" t="s">
        <v>23</v>
      </c>
      <c r="B49" s="594"/>
      <c r="C49" s="594" t="s">
        <v>521</v>
      </c>
      <c r="D49" s="594"/>
      <c r="E49" s="595">
        <f>E47+E45+E38+E25</f>
        <v>54295</v>
      </c>
      <c r="F49" s="595">
        <f>F47+F45+F38+F25</f>
        <v>57914</v>
      </c>
    </row>
    <row r="50" spans="1:6" ht="12.75">
      <c r="A50" s="81"/>
      <c r="B50" s="81"/>
      <c r="C50" s="81"/>
      <c r="D50" s="81"/>
      <c r="E50" s="160"/>
      <c r="F50" s="160"/>
    </row>
    <row r="51" spans="1:6" ht="12.75">
      <c r="A51" s="81"/>
      <c r="B51" s="81"/>
      <c r="C51" s="81"/>
      <c r="D51" s="81"/>
      <c r="E51" s="81"/>
      <c r="F51" s="81"/>
    </row>
    <row r="52" spans="1:7" ht="14.25">
      <c r="A52" s="432" t="s">
        <v>523</v>
      </c>
      <c r="B52" s="323"/>
      <c r="C52" s="323"/>
      <c r="D52" s="323"/>
      <c r="E52" s="323"/>
      <c r="F52" s="374"/>
      <c r="G52" s="323"/>
    </row>
  </sheetData>
  <sheetProtection/>
  <mergeCells count="3">
    <mergeCell ref="C1:G1"/>
    <mergeCell ref="C2:G2"/>
    <mergeCell ref="C3:G3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&amp;C&amp;X3&amp;X 6. melléklet    Zimány Községi Önkormányzat  2/2013.(III. 12.)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46">
      <selection activeCell="A57" sqref="A57"/>
    </sheetView>
  </sheetViews>
  <sheetFormatPr defaultColWidth="9.00390625" defaultRowHeight="12.75"/>
  <cols>
    <col min="1" max="1" width="3.75390625" style="81" customWidth="1"/>
    <col min="2" max="2" width="5.375" style="81" customWidth="1"/>
    <col min="3" max="3" width="19.625" style="81" customWidth="1"/>
    <col min="4" max="4" width="18.125" style="81" customWidth="1"/>
    <col min="5" max="8" width="9.00390625" style="81" customWidth="1"/>
    <col min="9" max="16384" width="9.125" style="81" customWidth="1"/>
  </cols>
  <sheetData>
    <row r="1" spans="1:8" ht="18">
      <c r="A1" s="281" t="s">
        <v>134</v>
      </c>
      <c r="B1" s="282"/>
      <c r="C1" s="282"/>
      <c r="D1" s="282"/>
      <c r="E1" s="282"/>
      <c r="F1" s="282"/>
      <c r="G1" s="282"/>
      <c r="H1" s="153"/>
    </row>
    <row r="2" spans="1:8" ht="18">
      <c r="A2" s="281" t="s">
        <v>225</v>
      </c>
      <c r="B2" s="282"/>
      <c r="C2" s="282"/>
      <c r="D2" s="282"/>
      <c r="E2" s="282"/>
      <c r="F2" s="282"/>
      <c r="G2" s="282"/>
      <c r="H2" s="152"/>
    </row>
    <row r="3" spans="1:8" ht="21.75" customHeight="1">
      <c r="A3" s="281" t="s">
        <v>362</v>
      </c>
      <c r="B3" s="282"/>
      <c r="C3" s="282"/>
      <c r="D3" s="282"/>
      <c r="E3" s="282"/>
      <c r="F3" s="282"/>
      <c r="G3" s="282"/>
      <c r="H3" s="152"/>
    </row>
    <row r="4" spans="1:8" ht="21.75" customHeight="1">
      <c r="A4" s="281" t="s">
        <v>363</v>
      </c>
      <c r="B4" s="282"/>
      <c r="C4" s="282"/>
      <c r="D4" s="282"/>
      <c r="E4" s="282"/>
      <c r="F4" s="282"/>
      <c r="G4" s="282"/>
      <c r="H4" s="152"/>
    </row>
    <row r="5" spans="3:4" ht="15.75">
      <c r="C5" s="136"/>
      <c r="D5" s="154"/>
    </row>
    <row r="6" spans="1:4" ht="16.5" thickBot="1">
      <c r="A6" s="137" t="s">
        <v>20</v>
      </c>
      <c r="C6" s="155" t="s">
        <v>524</v>
      </c>
      <c r="D6" s="154"/>
    </row>
    <row r="7" spans="1:12" ht="15">
      <c r="A7" s="83"/>
      <c r="B7" s="85" t="s">
        <v>135</v>
      </c>
      <c r="C7" s="84" t="s">
        <v>136</v>
      </c>
      <c r="D7" s="596" t="s">
        <v>137</v>
      </c>
      <c r="E7" s="597" t="s">
        <v>138</v>
      </c>
      <c r="F7" s="598"/>
      <c r="G7" s="598" t="s">
        <v>139</v>
      </c>
      <c r="H7" s="599"/>
      <c r="I7" s="597" t="s">
        <v>224</v>
      </c>
      <c r="J7" s="598"/>
      <c r="K7" s="598" t="s">
        <v>378</v>
      </c>
      <c r="L7" s="599"/>
    </row>
    <row r="8" spans="1:12" ht="15">
      <c r="A8" s="600"/>
      <c r="B8" s="601"/>
      <c r="C8" s="602"/>
      <c r="D8" s="603"/>
      <c r="E8" s="604" t="s">
        <v>367</v>
      </c>
      <c r="F8" s="280"/>
      <c r="G8" s="280"/>
      <c r="H8" s="605"/>
      <c r="I8" s="604" t="s">
        <v>525</v>
      </c>
      <c r="J8" s="280"/>
      <c r="K8" s="280"/>
      <c r="L8" s="605"/>
    </row>
    <row r="9" spans="1:12" ht="15">
      <c r="A9" s="600"/>
      <c r="B9" s="601"/>
      <c r="C9" s="602"/>
      <c r="D9" s="603"/>
      <c r="E9" s="606" t="s">
        <v>357</v>
      </c>
      <c r="F9" s="283"/>
      <c r="G9" s="283" t="s">
        <v>358</v>
      </c>
      <c r="H9" s="607"/>
      <c r="I9" s="606" t="s">
        <v>357</v>
      </c>
      <c r="J9" s="283"/>
      <c r="K9" s="283" t="s">
        <v>358</v>
      </c>
      <c r="L9" s="607"/>
    </row>
    <row r="10" spans="1:12" ht="39">
      <c r="A10" s="600"/>
      <c r="B10" s="608" t="s">
        <v>140</v>
      </c>
      <c r="C10" s="602"/>
      <c r="D10" s="603"/>
      <c r="E10" s="609" t="s">
        <v>359</v>
      </c>
      <c r="F10" s="157" t="s">
        <v>360</v>
      </c>
      <c r="G10" s="157" t="s">
        <v>359</v>
      </c>
      <c r="H10" s="610" t="s">
        <v>360</v>
      </c>
      <c r="I10" s="609" t="s">
        <v>359</v>
      </c>
      <c r="J10" s="157" t="s">
        <v>360</v>
      </c>
      <c r="K10" s="157" t="s">
        <v>359</v>
      </c>
      <c r="L10" s="610" t="s">
        <v>360</v>
      </c>
    </row>
    <row r="11" spans="1:12" ht="38.25">
      <c r="A11" s="566" t="s">
        <v>20</v>
      </c>
      <c r="B11" s="101" t="s">
        <v>210</v>
      </c>
      <c r="C11" s="139" t="s">
        <v>510</v>
      </c>
      <c r="D11" s="138"/>
      <c r="E11" s="611">
        <f>SUM(E14)</f>
        <v>12541</v>
      </c>
      <c r="F11" s="567">
        <f>SUM(F14)</f>
        <v>0</v>
      </c>
      <c r="G11" s="567">
        <f aca="true" t="shared" si="0" ref="G11:L11">SUM(G14)</f>
        <v>0</v>
      </c>
      <c r="H11" s="612">
        <f t="shared" si="0"/>
        <v>0</v>
      </c>
      <c r="I11" s="613">
        <f>SUM(I12:I14)</f>
        <v>12694</v>
      </c>
      <c r="J11" s="567">
        <f t="shared" si="0"/>
        <v>0</v>
      </c>
      <c r="K11" s="567">
        <f t="shared" si="0"/>
        <v>0</v>
      </c>
      <c r="L11" s="612">
        <f t="shared" si="0"/>
        <v>0</v>
      </c>
    </row>
    <row r="12" spans="1:12" ht="38.25">
      <c r="A12" s="566" t="s">
        <v>21</v>
      </c>
      <c r="B12" s="101" t="s">
        <v>142</v>
      </c>
      <c r="C12" s="139"/>
      <c r="D12" s="614" t="s">
        <v>511</v>
      </c>
      <c r="F12" s="567"/>
      <c r="G12" s="567"/>
      <c r="H12" s="612"/>
      <c r="I12" s="615">
        <v>26</v>
      </c>
      <c r="J12" s="567"/>
      <c r="K12" s="567"/>
      <c r="L12" s="612"/>
    </row>
    <row r="13" spans="1:12" ht="25.5">
      <c r="A13" s="566" t="s">
        <v>22</v>
      </c>
      <c r="B13" s="101" t="s">
        <v>143</v>
      </c>
      <c r="C13" s="139"/>
      <c r="D13" s="614" t="s">
        <v>512</v>
      </c>
      <c r="E13" s="611"/>
      <c r="F13" s="567"/>
      <c r="G13" s="567"/>
      <c r="H13" s="612"/>
      <c r="I13" s="615">
        <v>35</v>
      </c>
      <c r="J13" s="567"/>
      <c r="K13" s="567"/>
      <c r="L13" s="612"/>
    </row>
    <row r="14" spans="1:12" ht="51">
      <c r="A14" s="566" t="s">
        <v>144</v>
      </c>
      <c r="B14" s="101" t="s">
        <v>145</v>
      </c>
      <c r="C14" s="89"/>
      <c r="D14" s="616" t="s">
        <v>29</v>
      </c>
      <c r="E14" s="615">
        <v>12541</v>
      </c>
      <c r="F14" s="569"/>
      <c r="G14" s="121"/>
      <c r="H14" s="617"/>
      <c r="I14" s="618">
        <v>12633</v>
      </c>
      <c r="J14" s="121"/>
      <c r="K14" s="92"/>
      <c r="L14" s="617"/>
    </row>
    <row r="15" spans="1:12" ht="38.25">
      <c r="A15" s="566" t="s">
        <v>23</v>
      </c>
      <c r="B15" s="101" t="s">
        <v>216</v>
      </c>
      <c r="C15" s="139" t="s">
        <v>513</v>
      </c>
      <c r="D15" s="619"/>
      <c r="E15" s="620">
        <f>SUM(E16:E17)</f>
        <v>0</v>
      </c>
      <c r="F15" s="571">
        <f>SUM(F16:F17)</f>
        <v>1678</v>
      </c>
      <c r="G15" s="571">
        <f aca="true" t="shared" si="1" ref="G15:L15">SUM(G16:G17)</f>
        <v>0</v>
      </c>
      <c r="H15" s="621">
        <f t="shared" si="1"/>
        <v>0</v>
      </c>
      <c r="I15" s="622">
        <f t="shared" si="1"/>
        <v>0</v>
      </c>
      <c r="J15" s="571">
        <f t="shared" si="1"/>
        <v>2322</v>
      </c>
      <c r="K15" s="571">
        <f t="shared" si="1"/>
        <v>0</v>
      </c>
      <c r="L15" s="621">
        <f t="shared" si="1"/>
        <v>0</v>
      </c>
    </row>
    <row r="16" spans="1:12" ht="12.75">
      <c r="A16" s="566" t="s">
        <v>41</v>
      </c>
      <c r="B16" s="101" t="s">
        <v>149</v>
      </c>
      <c r="C16" s="89"/>
      <c r="D16" s="623" t="s">
        <v>30</v>
      </c>
      <c r="E16" s="624"/>
      <c r="F16" s="569">
        <v>1036</v>
      </c>
      <c r="G16" s="121"/>
      <c r="H16" s="617"/>
      <c r="I16" s="87"/>
      <c r="J16" s="580">
        <v>1031</v>
      </c>
      <c r="K16" s="92"/>
      <c r="L16" s="617"/>
    </row>
    <row r="17" spans="1:12" ht="12.75">
      <c r="A17" s="566" t="s">
        <v>24</v>
      </c>
      <c r="B17" s="101" t="s">
        <v>151</v>
      </c>
      <c r="C17" s="89"/>
      <c r="D17" s="623" t="s">
        <v>92</v>
      </c>
      <c r="E17" s="624"/>
      <c r="F17" s="569">
        <v>642</v>
      </c>
      <c r="G17" s="121"/>
      <c r="H17" s="617"/>
      <c r="I17" s="87"/>
      <c r="J17" s="580">
        <v>1291</v>
      </c>
      <c r="K17" s="92"/>
      <c r="L17" s="617"/>
    </row>
    <row r="18" spans="1:12" ht="25.5">
      <c r="A18" s="566" t="s">
        <v>147</v>
      </c>
      <c r="B18" s="101" t="s">
        <v>331</v>
      </c>
      <c r="C18" s="139" t="s">
        <v>31</v>
      </c>
      <c r="D18" s="625"/>
      <c r="E18" s="626">
        <f>SUM(E19:E24)</f>
        <v>34102</v>
      </c>
      <c r="F18" s="567">
        <f>SUM(F19:F24)</f>
        <v>50</v>
      </c>
      <c r="G18" s="567">
        <f aca="true" t="shared" si="2" ref="G18:L18">SUM(G19:G24)</f>
        <v>4174</v>
      </c>
      <c r="H18" s="612">
        <f t="shared" si="2"/>
        <v>0</v>
      </c>
      <c r="I18" s="613">
        <f t="shared" si="2"/>
        <v>34102</v>
      </c>
      <c r="J18" s="567">
        <f t="shared" si="2"/>
        <v>85</v>
      </c>
      <c r="K18" s="567">
        <f t="shared" si="2"/>
        <v>4357</v>
      </c>
      <c r="L18" s="612">
        <f t="shared" si="2"/>
        <v>0</v>
      </c>
    </row>
    <row r="19" spans="1:12" ht="12.75">
      <c r="A19" s="566" t="s">
        <v>148</v>
      </c>
      <c r="B19" s="101" t="s">
        <v>164</v>
      </c>
      <c r="C19" s="89"/>
      <c r="D19" s="623" t="s">
        <v>26</v>
      </c>
      <c r="E19" s="624">
        <v>17750</v>
      </c>
      <c r="F19" s="569"/>
      <c r="G19" s="121"/>
      <c r="H19" s="617"/>
      <c r="I19" s="618">
        <v>17750</v>
      </c>
      <c r="J19" s="580"/>
      <c r="K19" s="627"/>
      <c r="L19" s="628"/>
    </row>
    <row r="20" spans="1:12" ht="25.5">
      <c r="A20" s="566" t="s">
        <v>150</v>
      </c>
      <c r="B20" s="101" t="s">
        <v>167</v>
      </c>
      <c r="C20" s="89"/>
      <c r="D20" s="625" t="s">
        <v>27</v>
      </c>
      <c r="E20" s="624">
        <v>3029</v>
      </c>
      <c r="F20" s="569"/>
      <c r="G20" s="121"/>
      <c r="H20" s="617"/>
      <c r="I20" s="618">
        <v>3029</v>
      </c>
      <c r="J20" s="580"/>
      <c r="K20" s="627"/>
      <c r="L20" s="628"/>
    </row>
    <row r="21" spans="1:12" ht="12.75">
      <c r="A21" s="566" t="s">
        <v>152</v>
      </c>
      <c r="B21" s="101" t="s">
        <v>205</v>
      </c>
      <c r="C21" s="89"/>
      <c r="D21" s="623" t="s">
        <v>514</v>
      </c>
      <c r="E21" s="624">
        <v>12537</v>
      </c>
      <c r="F21" s="569"/>
      <c r="G21" s="121"/>
      <c r="H21" s="617"/>
      <c r="I21" s="618">
        <v>12537</v>
      </c>
      <c r="J21" s="580"/>
      <c r="K21" s="627"/>
      <c r="L21" s="628"/>
    </row>
    <row r="22" spans="1:12" ht="25.5">
      <c r="A22" s="566" t="s">
        <v>154</v>
      </c>
      <c r="B22" s="101" t="s">
        <v>182</v>
      </c>
      <c r="C22" s="89"/>
      <c r="D22" s="625" t="s">
        <v>515</v>
      </c>
      <c r="E22" s="624">
        <v>686</v>
      </c>
      <c r="F22" s="569">
        <v>50</v>
      </c>
      <c r="G22" s="580">
        <v>4174</v>
      </c>
      <c r="H22" s="617"/>
      <c r="I22" s="618">
        <v>686</v>
      </c>
      <c r="J22" s="580">
        <v>85</v>
      </c>
      <c r="K22" s="627">
        <v>4357</v>
      </c>
      <c r="L22" s="628"/>
    </row>
    <row r="23" spans="1:12" ht="12.75">
      <c r="A23" s="566" t="s">
        <v>156</v>
      </c>
      <c r="B23" s="101" t="s">
        <v>184</v>
      </c>
      <c r="C23" s="89"/>
      <c r="D23" s="623" t="s">
        <v>213</v>
      </c>
      <c r="E23" s="624">
        <v>50</v>
      </c>
      <c r="F23" s="569"/>
      <c r="G23" s="159"/>
      <c r="H23" s="629"/>
      <c r="I23" s="630">
        <v>50</v>
      </c>
      <c r="J23" s="627"/>
      <c r="K23" s="627"/>
      <c r="L23" s="628"/>
    </row>
    <row r="24" spans="1:12" ht="12.75">
      <c r="A24" s="566" t="s">
        <v>158</v>
      </c>
      <c r="B24" s="101" t="s">
        <v>194</v>
      </c>
      <c r="C24" s="89"/>
      <c r="D24" s="623" t="s">
        <v>214</v>
      </c>
      <c r="E24" s="624">
        <v>50</v>
      </c>
      <c r="F24" s="569"/>
      <c r="G24" s="159"/>
      <c r="H24" s="629"/>
      <c r="I24" s="630">
        <v>50</v>
      </c>
      <c r="J24" s="627"/>
      <c r="K24" s="627"/>
      <c r="L24" s="628"/>
    </row>
    <row r="25" spans="1:12" ht="26.25" thickBot="1">
      <c r="A25" s="572" t="s">
        <v>159</v>
      </c>
      <c r="B25" s="101" t="s">
        <v>196</v>
      </c>
      <c r="C25" s="125"/>
      <c r="D25" s="631" t="s">
        <v>34</v>
      </c>
      <c r="E25" s="632"/>
      <c r="F25" s="574"/>
      <c r="G25" s="633"/>
      <c r="H25" s="634"/>
      <c r="I25" s="635"/>
      <c r="J25" s="636"/>
      <c r="K25" s="636"/>
      <c r="L25" s="637"/>
    </row>
    <row r="26" spans="1:12" ht="26.25" thickBot="1">
      <c r="A26" s="575" t="s">
        <v>160</v>
      </c>
      <c r="B26" s="142" t="s">
        <v>334</v>
      </c>
      <c r="C26" s="576" t="s">
        <v>215</v>
      </c>
      <c r="D26" s="638"/>
      <c r="E26" s="639">
        <f>E18+E15+E11</f>
        <v>46643</v>
      </c>
      <c r="F26" s="577">
        <f>F18+F15+F11</f>
        <v>1728</v>
      </c>
      <c r="G26" s="577">
        <f aca="true" t="shared" si="3" ref="G26:L26">G18+G15+G11</f>
        <v>4174</v>
      </c>
      <c r="H26" s="640">
        <f t="shared" si="3"/>
        <v>0</v>
      </c>
      <c r="I26" s="641">
        <f t="shared" si="3"/>
        <v>46796</v>
      </c>
      <c r="J26" s="577">
        <f t="shared" si="3"/>
        <v>2407</v>
      </c>
      <c r="K26" s="577">
        <f t="shared" si="3"/>
        <v>4357</v>
      </c>
      <c r="L26" s="640">
        <f t="shared" si="3"/>
        <v>0</v>
      </c>
    </row>
    <row r="27" spans="2:8" ht="12.75">
      <c r="B27" s="578"/>
      <c r="C27" s="148"/>
      <c r="D27" s="148"/>
      <c r="H27" s="642"/>
    </row>
    <row r="28" spans="1:4" ht="16.5" thickBot="1">
      <c r="A28" s="137" t="s">
        <v>21</v>
      </c>
      <c r="B28" s="578"/>
      <c r="C28" s="137" t="s">
        <v>364</v>
      </c>
      <c r="D28" s="137"/>
    </row>
    <row r="29" spans="1:12" ht="15">
      <c r="A29" s="83"/>
      <c r="B29" s="579" t="s">
        <v>135</v>
      </c>
      <c r="C29" s="85" t="s">
        <v>136</v>
      </c>
      <c r="D29" s="643" t="s">
        <v>137</v>
      </c>
      <c r="E29" s="597" t="s">
        <v>138</v>
      </c>
      <c r="F29" s="598"/>
      <c r="G29" s="598" t="s">
        <v>139</v>
      </c>
      <c r="H29" s="599"/>
      <c r="I29" s="597" t="s">
        <v>224</v>
      </c>
      <c r="J29" s="598"/>
      <c r="K29" s="598" t="s">
        <v>378</v>
      </c>
      <c r="L29" s="599"/>
    </row>
    <row r="30" spans="1:12" ht="15">
      <c r="A30" s="600"/>
      <c r="B30" s="644"/>
      <c r="C30" s="601"/>
      <c r="D30" s="645"/>
      <c r="E30" s="604" t="s">
        <v>367</v>
      </c>
      <c r="F30" s="280"/>
      <c r="G30" s="280"/>
      <c r="H30" s="605"/>
      <c r="I30" s="604" t="s">
        <v>525</v>
      </c>
      <c r="J30" s="280"/>
      <c r="K30" s="280"/>
      <c r="L30" s="605"/>
    </row>
    <row r="31" spans="1:12" ht="15">
      <c r="A31" s="600"/>
      <c r="B31" s="644"/>
      <c r="C31" s="601"/>
      <c r="D31" s="645"/>
      <c r="E31" s="606" t="s">
        <v>357</v>
      </c>
      <c r="F31" s="283"/>
      <c r="G31" s="283" t="s">
        <v>358</v>
      </c>
      <c r="H31" s="607"/>
      <c r="I31" s="606" t="s">
        <v>357</v>
      </c>
      <c r="J31" s="283"/>
      <c r="K31" s="283" t="s">
        <v>358</v>
      </c>
      <c r="L31" s="607"/>
    </row>
    <row r="32" spans="1:12" ht="39">
      <c r="A32" s="600"/>
      <c r="B32" s="646" t="s">
        <v>140</v>
      </c>
      <c r="C32" s="601"/>
      <c r="D32" s="645"/>
      <c r="E32" s="609" t="s">
        <v>359</v>
      </c>
      <c r="F32" s="157" t="s">
        <v>360</v>
      </c>
      <c r="G32" s="157" t="s">
        <v>359</v>
      </c>
      <c r="H32" s="610" t="s">
        <v>360</v>
      </c>
      <c r="I32" s="609" t="s">
        <v>359</v>
      </c>
      <c r="J32" s="157" t="s">
        <v>360</v>
      </c>
      <c r="K32" s="157" t="s">
        <v>359</v>
      </c>
      <c r="L32" s="610" t="s">
        <v>360</v>
      </c>
    </row>
    <row r="33" spans="1:12" ht="38.25">
      <c r="A33" s="91" t="s">
        <v>20</v>
      </c>
      <c r="B33" s="101" t="s">
        <v>210</v>
      </c>
      <c r="C33" s="139" t="s">
        <v>516</v>
      </c>
      <c r="D33" s="647"/>
      <c r="E33" s="648">
        <f>SUM(E34)</f>
        <v>0</v>
      </c>
      <c r="F33" s="89">
        <f aca="true" t="shared" si="4" ref="F33:L33">SUM(F34)</f>
        <v>0</v>
      </c>
      <c r="G33" s="89">
        <f t="shared" si="4"/>
        <v>0</v>
      </c>
      <c r="H33" s="649">
        <f t="shared" si="4"/>
        <v>0</v>
      </c>
      <c r="I33" s="648">
        <f t="shared" si="4"/>
        <v>0</v>
      </c>
      <c r="J33" s="89">
        <f t="shared" si="4"/>
        <v>345</v>
      </c>
      <c r="K33" s="89">
        <f t="shared" si="4"/>
        <v>0</v>
      </c>
      <c r="L33" s="649">
        <f t="shared" si="4"/>
        <v>0</v>
      </c>
    </row>
    <row r="34" spans="1:12" ht="51">
      <c r="A34" s="91" t="s">
        <v>21</v>
      </c>
      <c r="B34" s="101" t="s">
        <v>142</v>
      </c>
      <c r="C34" s="121"/>
      <c r="D34" s="625" t="s">
        <v>29</v>
      </c>
      <c r="E34" s="87"/>
      <c r="F34" s="121"/>
      <c r="G34" s="121"/>
      <c r="H34" s="617"/>
      <c r="I34" s="87"/>
      <c r="J34" s="121">
        <v>345</v>
      </c>
      <c r="K34" s="121"/>
      <c r="L34" s="617"/>
    </row>
    <row r="35" spans="1:12" ht="38.25">
      <c r="A35" s="91" t="s">
        <v>22</v>
      </c>
      <c r="B35" s="101" t="s">
        <v>216</v>
      </c>
      <c r="C35" s="139" t="s">
        <v>35</v>
      </c>
      <c r="D35" s="650"/>
      <c r="E35" s="651">
        <f aca="true" t="shared" si="5" ref="E35:L35">SUM(E36:E39)</f>
        <v>0</v>
      </c>
      <c r="F35" s="129">
        <f t="shared" si="5"/>
        <v>1750</v>
      </c>
      <c r="G35" s="129">
        <f t="shared" si="5"/>
        <v>0</v>
      </c>
      <c r="H35" s="652">
        <f t="shared" si="5"/>
        <v>0</v>
      </c>
      <c r="I35" s="651">
        <f t="shared" si="5"/>
        <v>2220</v>
      </c>
      <c r="J35" s="129">
        <f t="shared" si="5"/>
        <v>1789</v>
      </c>
      <c r="K35" s="129">
        <f t="shared" si="5"/>
        <v>0</v>
      </c>
      <c r="L35" s="652">
        <f t="shared" si="5"/>
        <v>0</v>
      </c>
    </row>
    <row r="36" spans="1:12" ht="12.75">
      <c r="A36" s="91" t="s">
        <v>144</v>
      </c>
      <c r="B36" s="101" t="s">
        <v>149</v>
      </c>
      <c r="C36" s="121"/>
      <c r="D36" s="647" t="s">
        <v>36</v>
      </c>
      <c r="E36" s="618"/>
      <c r="F36" s="580">
        <v>1750</v>
      </c>
      <c r="G36" s="121"/>
      <c r="H36" s="617"/>
      <c r="I36" s="87"/>
      <c r="J36" s="580">
        <v>1750</v>
      </c>
      <c r="K36" s="121"/>
      <c r="L36" s="617"/>
    </row>
    <row r="37" spans="1:12" ht="12.75">
      <c r="A37" s="91" t="s">
        <v>23</v>
      </c>
      <c r="B37" s="101" t="s">
        <v>151</v>
      </c>
      <c r="C37" s="121"/>
      <c r="D37" s="647" t="s">
        <v>37</v>
      </c>
      <c r="E37" s="618"/>
      <c r="F37" s="580"/>
      <c r="G37" s="121"/>
      <c r="H37" s="617"/>
      <c r="I37" s="618">
        <v>2220</v>
      </c>
      <c r="J37" s="580"/>
      <c r="K37" s="121"/>
      <c r="L37" s="617"/>
    </row>
    <row r="38" spans="1:12" ht="25.5">
      <c r="A38" s="91" t="s">
        <v>41</v>
      </c>
      <c r="B38" s="101" t="s">
        <v>153</v>
      </c>
      <c r="C38" s="121"/>
      <c r="D38" s="625" t="s">
        <v>38</v>
      </c>
      <c r="E38" s="618"/>
      <c r="F38" s="580"/>
      <c r="G38" s="121"/>
      <c r="H38" s="617"/>
      <c r="I38" s="87"/>
      <c r="J38" s="580"/>
      <c r="K38" s="121"/>
      <c r="L38" s="617"/>
    </row>
    <row r="39" spans="1:12" ht="13.5" thickBot="1">
      <c r="A39" s="581" t="s">
        <v>24</v>
      </c>
      <c r="B39" s="101" t="s">
        <v>155</v>
      </c>
      <c r="C39" s="121"/>
      <c r="D39" s="647" t="s">
        <v>75</v>
      </c>
      <c r="E39" s="618"/>
      <c r="F39" s="580"/>
      <c r="G39" s="121"/>
      <c r="H39" s="617"/>
      <c r="I39" s="87"/>
      <c r="J39" s="580">
        <v>39</v>
      </c>
      <c r="K39" s="121"/>
      <c r="L39" s="617"/>
    </row>
    <row r="40" spans="1:12" ht="26.25" thickBot="1">
      <c r="A40" s="141" t="s">
        <v>147</v>
      </c>
      <c r="B40" s="142" t="s">
        <v>331</v>
      </c>
      <c r="C40" s="143" t="s">
        <v>40</v>
      </c>
      <c r="D40" s="653"/>
      <c r="E40" s="654">
        <f>SUM(E35)</f>
        <v>0</v>
      </c>
      <c r="F40" s="583">
        <f>SUM(F35)</f>
        <v>1750</v>
      </c>
      <c r="G40" s="583">
        <f aca="true" t="shared" si="6" ref="G40:L40">SUM(G35)</f>
        <v>0</v>
      </c>
      <c r="H40" s="655">
        <f t="shared" si="6"/>
        <v>0</v>
      </c>
      <c r="I40" s="654">
        <f>SUM(I35+I33)</f>
        <v>2220</v>
      </c>
      <c r="J40" s="654">
        <f>SUM(J35+J33)</f>
        <v>2134</v>
      </c>
      <c r="K40" s="583">
        <f t="shared" si="6"/>
        <v>0</v>
      </c>
      <c r="L40" s="655">
        <f t="shared" si="6"/>
        <v>0</v>
      </c>
    </row>
    <row r="41" spans="1:6" ht="12.75">
      <c r="A41" s="145"/>
      <c r="B41" s="146"/>
      <c r="C41" s="147"/>
      <c r="D41" s="584"/>
      <c r="E41" s="585"/>
      <c r="F41" s="585"/>
    </row>
    <row r="42" spans="1:6" ht="16.5" thickBot="1">
      <c r="A42" s="150" t="s">
        <v>22</v>
      </c>
      <c r="B42" s="586"/>
      <c r="C42" s="151" t="s">
        <v>526</v>
      </c>
      <c r="D42" s="584"/>
      <c r="E42" s="585"/>
      <c r="F42" s="585"/>
    </row>
    <row r="43" spans="1:12" ht="15">
      <c r="A43" s="83"/>
      <c r="B43" s="579" t="s">
        <v>135</v>
      </c>
      <c r="C43" s="85" t="s">
        <v>136</v>
      </c>
      <c r="D43" s="643" t="s">
        <v>137</v>
      </c>
      <c r="E43" s="597" t="s">
        <v>138</v>
      </c>
      <c r="F43" s="598"/>
      <c r="G43" s="598" t="s">
        <v>139</v>
      </c>
      <c r="H43" s="599"/>
      <c r="I43" s="597" t="s">
        <v>224</v>
      </c>
      <c r="J43" s="598"/>
      <c r="K43" s="598" t="s">
        <v>378</v>
      </c>
      <c r="L43" s="599"/>
    </row>
    <row r="44" spans="1:12" ht="15">
      <c r="A44" s="600"/>
      <c r="B44" s="644"/>
      <c r="C44" s="601"/>
      <c r="D44" s="645"/>
      <c r="E44" s="604" t="s">
        <v>367</v>
      </c>
      <c r="F44" s="280"/>
      <c r="G44" s="280"/>
      <c r="H44" s="605"/>
      <c r="I44" s="604" t="s">
        <v>525</v>
      </c>
      <c r="J44" s="280"/>
      <c r="K44" s="280"/>
      <c r="L44" s="605"/>
    </row>
    <row r="45" spans="1:12" ht="15">
      <c r="A45" s="600"/>
      <c r="B45" s="644"/>
      <c r="C45" s="601"/>
      <c r="D45" s="645"/>
      <c r="E45" s="606" t="s">
        <v>357</v>
      </c>
      <c r="F45" s="283"/>
      <c r="G45" s="283" t="s">
        <v>358</v>
      </c>
      <c r="H45" s="607"/>
      <c r="I45" s="606" t="s">
        <v>357</v>
      </c>
      <c r="J45" s="283"/>
      <c r="K45" s="283" t="s">
        <v>358</v>
      </c>
      <c r="L45" s="607"/>
    </row>
    <row r="46" spans="1:12" ht="38.25">
      <c r="A46" s="87"/>
      <c r="B46" s="161" t="s">
        <v>140</v>
      </c>
      <c r="C46" s="121"/>
      <c r="D46" s="647"/>
      <c r="E46" s="609" t="s">
        <v>359</v>
      </c>
      <c r="F46" s="157" t="s">
        <v>360</v>
      </c>
      <c r="G46" s="157" t="s">
        <v>359</v>
      </c>
      <c r="H46" s="610" t="s">
        <v>360</v>
      </c>
      <c r="I46" s="609" t="s">
        <v>359</v>
      </c>
      <c r="J46" s="157" t="s">
        <v>360</v>
      </c>
      <c r="K46" s="157" t="s">
        <v>359</v>
      </c>
      <c r="L46" s="610" t="s">
        <v>360</v>
      </c>
    </row>
    <row r="47" spans="1:12" ht="38.25">
      <c r="A47" s="91" t="s">
        <v>20</v>
      </c>
      <c r="B47" s="101" t="s">
        <v>20</v>
      </c>
      <c r="C47" s="139" t="s">
        <v>518</v>
      </c>
      <c r="D47" s="647"/>
      <c r="E47" s="656">
        <f>SUM(E49)</f>
        <v>0</v>
      </c>
      <c r="F47" s="587">
        <f>SUM(F49)</f>
        <v>0</v>
      </c>
      <c r="G47" s="587">
        <f aca="true" t="shared" si="7" ref="G47:L47">SUM(G49)</f>
        <v>0</v>
      </c>
      <c r="H47" s="657">
        <f t="shared" si="7"/>
        <v>0</v>
      </c>
      <c r="I47" s="656">
        <f t="shared" si="7"/>
        <v>0</v>
      </c>
      <c r="J47" s="587">
        <f>SUM(J48:J49)</f>
        <v>0</v>
      </c>
      <c r="K47" s="587">
        <f t="shared" si="7"/>
        <v>0</v>
      </c>
      <c r="L47" s="657">
        <f t="shared" si="7"/>
        <v>0</v>
      </c>
    </row>
    <row r="48" spans="1:12" ht="38.25">
      <c r="A48" s="91" t="s">
        <v>21</v>
      </c>
      <c r="B48" s="101" t="s">
        <v>142</v>
      </c>
      <c r="C48" s="139"/>
      <c r="D48" s="658" t="s">
        <v>527</v>
      </c>
      <c r="E48" s="656"/>
      <c r="F48" s="587"/>
      <c r="G48" s="587"/>
      <c r="H48" s="657"/>
      <c r="I48" s="656"/>
      <c r="J48" s="588"/>
      <c r="K48" s="587"/>
      <c r="L48" s="657"/>
    </row>
    <row r="49" spans="1:12" ht="39" thickBot="1">
      <c r="A49" s="91" t="s">
        <v>22</v>
      </c>
      <c r="B49" s="101" t="s">
        <v>143</v>
      </c>
      <c r="C49" s="139"/>
      <c r="D49" s="658" t="s">
        <v>528</v>
      </c>
      <c r="E49" s="659">
        <v>0</v>
      </c>
      <c r="F49" s="588"/>
      <c r="G49" s="121"/>
      <c r="H49" s="617"/>
      <c r="I49" s="87"/>
      <c r="J49" s="580"/>
      <c r="K49" s="121"/>
      <c r="L49" s="617"/>
    </row>
    <row r="50" spans="1:12" ht="26.25" thickBot="1">
      <c r="A50" s="141" t="s">
        <v>24</v>
      </c>
      <c r="B50" s="591">
        <v>3</v>
      </c>
      <c r="C50" s="590" t="s">
        <v>520</v>
      </c>
      <c r="D50" s="660"/>
      <c r="E50" s="661">
        <f aca="true" t="shared" si="8" ref="E50:L50">E47</f>
        <v>0</v>
      </c>
      <c r="F50" s="592">
        <f t="shared" si="8"/>
        <v>0</v>
      </c>
      <c r="G50" s="592">
        <f t="shared" si="8"/>
        <v>0</v>
      </c>
      <c r="H50" s="662">
        <f t="shared" si="8"/>
        <v>0</v>
      </c>
      <c r="I50" s="661">
        <f t="shared" si="8"/>
        <v>0</v>
      </c>
      <c r="J50" s="592">
        <f t="shared" si="8"/>
        <v>0</v>
      </c>
      <c r="K50" s="592">
        <f t="shared" si="8"/>
        <v>0</v>
      </c>
      <c r="L50" s="662">
        <f t="shared" si="8"/>
        <v>0</v>
      </c>
    </row>
    <row r="51" spans="5:7" ht="13.5" thickBot="1">
      <c r="E51" s="163"/>
      <c r="F51" s="163"/>
      <c r="G51" s="163"/>
    </row>
    <row r="52" spans="1:12" ht="16.5" thickBot="1">
      <c r="A52" s="593" t="s">
        <v>144</v>
      </c>
      <c r="B52" s="594"/>
      <c r="C52" s="594" t="s">
        <v>502</v>
      </c>
      <c r="D52" s="594"/>
      <c r="E52" s="595"/>
      <c r="F52" s="595"/>
      <c r="G52" s="595"/>
      <c r="H52" s="595"/>
      <c r="I52" s="595"/>
      <c r="J52" s="595"/>
      <c r="K52" s="595"/>
      <c r="L52" s="595"/>
    </row>
    <row r="53" spans="5:7" ht="13.5" thickBot="1">
      <c r="E53" s="163"/>
      <c r="F53" s="163"/>
      <c r="G53" s="163"/>
    </row>
    <row r="54" spans="1:12" ht="16.5" thickBot="1">
      <c r="A54" s="593" t="s">
        <v>23</v>
      </c>
      <c r="B54" s="594"/>
      <c r="C54" s="594" t="s">
        <v>521</v>
      </c>
      <c r="D54" s="594"/>
      <c r="E54" s="663">
        <f>E50+F50+G50+H50+E40+F40+G40+H40+E26+F26+G26+H26</f>
        <v>54295</v>
      </c>
      <c r="F54" s="664"/>
      <c r="G54" s="664"/>
      <c r="H54" s="665"/>
      <c r="I54" s="663">
        <f>I50+J50+K50+L50+I40+J40+K40+L40+I26+J26+K26+L26</f>
        <v>57914</v>
      </c>
      <c r="J54" s="664"/>
      <c r="K54" s="664"/>
      <c r="L54" s="665"/>
    </row>
    <row r="55" spans="5:7" ht="12.75">
      <c r="E55" s="160"/>
      <c r="F55" s="160"/>
      <c r="G55" s="160"/>
    </row>
    <row r="56" spans="1:8" ht="14.25">
      <c r="A56" s="432" t="s">
        <v>576</v>
      </c>
      <c r="B56" s="323"/>
      <c r="C56" s="323"/>
      <c r="D56" s="323"/>
      <c r="E56" s="323"/>
      <c r="F56" s="374"/>
      <c r="G56" s="323"/>
      <c r="H56"/>
    </row>
  </sheetData>
  <sheetProtection/>
  <mergeCells count="36">
    <mergeCell ref="E54:H54"/>
    <mergeCell ref="I54:L54"/>
    <mergeCell ref="E44:H44"/>
    <mergeCell ref="I44:L44"/>
    <mergeCell ref="E45:F45"/>
    <mergeCell ref="G45:H45"/>
    <mergeCell ref="I45:J45"/>
    <mergeCell ref="K45:L45"/>
    <mergeCell ref="E43:F43"/>
    <mergeCell ref="G43:H43"/>
    <mergeCell ref="I43:J43"/>
    <mergeCell ref="K43:L43"/>
    <mergeCell ref="I30:L30"/>
    <mergeCell ref="E31:F31"/>
    <mergeCell ref="G31:H31"/>
    <mergeCell ref="I31:J31"/>
    <mergeCell ref="K31:L31"/>
    <mergeCell ref="I9:J9"/>
    <mergeCell ref="K9:L9"/>
    <mergeCell ref="E29:F29"/>
    <mergeCell ref="G29:H29"/>
    <mergeCell ref="I29:J29"/>
    <mergeCell ref="K29:L29"/>
    <mergeCell ref="I7:J7"/>
    <mergeCell ref="K7:L7"/>
    <mergeCell ref="E8:H8"/>
    <mergeCell ref="I8:L8"/>
    <mergeCell ref="E9:F9"/>
    <mergeCell ref="G9:H9"/>
    <mergeCell ref="E30:H30"/>
    <mergeCell ref="E7:F7"/>
    <mergeCell ref="G7:H7"/>
    <mergeCell ref="A4:G4"/>
    <mergeCell ref="A1:G1"/>
    <mergeCell ref="A2:G2"/>
    <mergeCell ref="A3:G3"/>
  </mergeCells>
  <printOptions/>
  <pageMargins left="0.7480314960629921" right="0.7480314960629921" top="0.984251968503937" bottom="0.984251968503937" header="0.4724409448818898" footer="0.5118110236220472"/>
  <pageSetup horizontalDpi="600" verticalDpi="600" orientation="portrait" paperSize="8" r:id="rId1"/>
  <headerFooter alignWithMargins="0">
    <oddHeader>&amp;C&amp;X4&amp;X 7. melléklet    Zimány Községi Önkormányzat 2/2013.(III. 12.)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12"/>
  <sheetViews>
    <sheetView zoomScalePageLayoutView="0" workbookViewId="0" topLeftCell="A292">
      <selection activeCell="A310" sqref="A310:I310"/>
    </sheetView>
  </sheetViews>
  <sheetFormatPr defaultColWidth="9.00390625" defaultRowHeight="12.75"/>
  <cols>
    <col min="1" max="1" width="6.75390625" style="0" customWidth="1"/>
    <col min="5" max="5" width="20.875" style="0" customWidth="1"/>
    <col min="6" max="6" width="11.625" style="3" customWidth="1"/>
    <col min="9" max="9" width="13.25390625" style="0" customWidth="1"/>
  </cols>
  <sheetData>
    <row r="1" spans="1:7" ht="15.75">
      <c r="A1" s="284" t="s">
        <v>127</v>
      </c>
      <c r="B1" s="285"/>
      <c r="C1" s="285"/>
      <c r="D1" s="285"/>
      <c r="E1" s="285"/>
      <c r="F1" s="285"/>
      <c r="G1" s="285"/>
    </row>
    <row r="2" spans="1:7" ht="15.75">
      <c r="A2" s="284" t="s">
        <v>230</v>
      </c>
      <c r="B2" s="285"/>
      <c r="C2" s="285"/>
      <c r="D2" s="285"/>
      <c r="E2" s="285"/>
      <c r="F2" s="285"/>
      <c r="G2" s="285"/>
    </row>
    <row r="3" spans="1:7" ht="15.75">
      <c r="A3" s="284" t="s">
        <v>76</v>
      </c>
      <c r="B3" s="285"/>
      <c r="C3" s="285"/>
      <c r="D3" s="285"/>
      <c r="E3" s="285"/>
      <c r="F3" s="285"/>
      <c r="G3" s="285"/>
    </row>
    <row r="4" spans="1:7" ht="15.75">
      <c r="A4" s="284" t="s">
        <v>49</v>
      </c>
      <c r="B4" s="285"/>
      <c r="C4" s="285"/>
      <c r="D4" s="285"/>
      <c r="E4" s="285"/>
      <c r="F4" s="285"/>
      <c r="G4" s="285"/>
    </row>
    <row r="5" ht="13.5" thickBot="1"/>
    <row r="6" spans="1:7" ht="16.5" thickBot="1">
      <c r="A6" s="666" t="s">
        <v>231</v>
      </c>
      <c r="B6" s="667"/>
      <c r="C6" s="667"/>
      <c r="D6" s="667"/>
      <c r="E6" s="667"/>
      <c r="F6" s="667"/>
      <c r="G6" s="667"/>
    </row>
    <row r="7" spans="1:7" ht="15.75">
      <c r="A7" s="668"/>
      <c r="B7" s="668"/>
      <c r="C7" s="668"/>
      <c r="D7" s="668"/>
      <c r="E7" s="668"/>
      <c r="F7" s="668"/>
      <c r="G7" s="668"/>
    </row>
    <row r="8" spans="1:7" ht="12.75">
      <c r="A8" s="669" t="s">
        <v>327</v>
      </c>
      <c r="B8" s="670"/>
      <c r="C8" s="670"/>
      <c r="D8" s="670"/>
      <c r="E8" s="670"/>
      <c r="F8" s="670"/>
      <c r="G8" s="670"/>
    </row>
    <row r="9" spans="1:7" ht="12.75">
      <c r="A9" s="671"/>
      <c r="B9" s="671"/>
      <c r="C9" s="671"/>
      <c r="D9" s="671"/>
      <c r="E9" s="671"/>
      <c r="F9" s="671"/>
      <c r="G9" s="671"/>
    </row>
    <row r="10" spans="1:7" ht="15.75">
      <c r="A10" s="668"/>
      <c r="B10" s="668"/>
      <c r="C10" s="668"/>
      <c r="D10" s="668"/>
      <c r="E10" s="668"/>
      <c r="F10" s="672" t="s">
        <v>367</v>
      </c>
      <c r="G10" s="672" t="s">
        <v>509</v>
      </c>
    </row>
    <row r="11" spans="1:7" ht="15.75">
      <c r="A11" s="668"/>
      <c r="B11" s="673" t="s">
        <v>258</v>
      </c>
      <c r="C11" s="27"/>
      <c r="D11" s="27"/>
      <c r="E11" s="27"/>
      <c r="F11" s="60"/>
      <c r="G11" s="60"/>
    </row>
    <row r="12" spans="1:7" ht="15.75">
      <c r="A12" s="668"/>
      <c r="B12" s="16" t="s">
        <v>257</v>
      </c>
      <c r="C12" s="22"/>
      <c r="D12" s="22"/>
      <c r="E12" s="27"/>
      <c r="F12" s="62">
        <v>2738</v>
      </c>
      <c r="G12" s="62">
        <v>2738</v>
      </c>
    </row>
    <row r="13" spans="1:7" ht="15.75">
      <c r="A13" s="668"/>
      <c r="B13" s="15" t="s">
        <v>529</v>
      </c>
      <c r="C13" s="15"/>
      <c r="D13" s="15"/>
      <c r="E13" s="16"/>
      <c r="F13" s="59">
        <f>SUM(F12:F12)</f>
        <v>2738</v>
      </c>
      <c r="G13" s="59">
        <f>SUM(G12:G12)</f>
        <v>2738</v>
      </c>
    </row>
    <row r="14" spans="1:7" ht="15.75">
      <c r="A14" s="668"/>
      <c r="B14" s="15"/>
      <c r="C14" s="20" t="s">
        <v>52</v>
      </c>
      <c r="D14" s="20"/>
      <c r="E14" s="20"/>
      <c r="F14" s="59">
        <f>SUM(F13)</f>
        <v>2738</v>
      </c>
      <c r="G14" s="59">
        <f>SUM(G13)</f>
        <v>2738</v>
      </c>
    </row>
    <row r="15" spans="1:7" ht="15.75">
      <c r="A15" s="668"/>
      <c r="B15" s="15"/>
      <c r="C15" s="20"/>
      <c r="D15" s="20"/>
      <c r="E15" s="20"/>
      <c r="F15" s="59"/>
      <c r="G15" s="59"/>
    </row>
    <row r="16" spans="1:7" ht="15.75">
      <c r="A16" s="668"/>
      <c r="B16" s="23" t="s">
        <v>326</v>
      </c>
      <c r="C16" s="23"/>
      <c r="D16" s="23"/>
      <c r="E16" s="23"/>
      <c r="F16" s="61"/>
      <c r="G16" s="61"/>
    </row>
    <row r="17" spans="1:7" ht="15.75">
      <c r="A17" s="668"/>
      <c r="B17" s="19" t="s">
        <v>67</v>
      </c>
      <c r="C17" s="19"/>
      <c r="D17" s="19"/>
      <c r="E17" s="19"/>
      <c r="F17" s="56">
        <v>1133</v>
      </c>
      <c r="G17" s="56">
        <v>1133</v>
      </c>
    </row>
    <row r="18" spans="1:7" ht="15.75">
      <c r="A18" s="668"/>
      <c r="B18" s="15" t="s">
        <v>529</v>
      </c>
      <c r="C18" s="20"/>
      <c r="D18" s="20"/>
      <c r="E18" s="20"/>
      <c r="F18" s="58">
        <f>SUM(F17)</f>
        <v>1133</v>
      </c>
      <c r="G18" s="58">
        <f>SUM(G17)</f>
        <v>1133</v>
      </c>
    </row>
    <row r="19" spans="1:7" ht="15.75">
      <c r="A19" s="668"/>
      <c r="B19" s="19"/>
      <c r="C19" s="20" t="s">
        <v>52</v>
      </c>
      <c r="D19" s="20"/>
      <c r="E19" s="20"/>
      <c r="F19" s="58">
        <f>SUM(F18)</f>
        <v>1133</v>
      </c>
      <c r="G19" s="58">
        <f>SUM(G18)</f>
        <v>1133</v>
      </c>
    </row>
    <row r="20" spans="1:7" ht="15.75">
      <c r="A20" s="668"/>
      <c r="B20" s="19"/>
      <c r="C20" s="20"/>
      <c r="D20" s="20"/>
      <c r="E20" s="20"/>
      <c r="F20" s="58"/>
      <c r="G20" s="58"/>
    </row>
    <row r="21" spans="1:7" ht="15.75">
      <c r="A21" s="668"/>
      <c r="B21" s="23" t="s">
        <v>530</v>
      </c>
      <c r="C21" s="23"/>
      <c r="D21" s="23"/>
      <c r="E21" s="23"/>
      <c r="F21" s="58"/>
      <c r="G21" s="58"/>
    </row>
    <row r="22" spans="1:7" ht="15.75">
      <c r="A22" s="668"/>
      <c r="B22" s="19" t="s">
        <v>531</v>
      </c>
      <c r="C22" s="20"/>
      <c r="D22" s="20"/>
      <c r="E22" s="20"/>
      <c r="F22" s="62">
        <v>0</v>
      </c>
      <c r="G22" s="62">
        <v>183</v>
      </c>
    </row>
    <row r="23" spans="1:7" ht="15.75">
      <c r="A23" s="668"/>
      <c r="B23" s="20" t="s">
        <v>529</v>
      </c>
      <c r="C23" s="20"/>
      <c r="D23" s="20"/>
      <c r="E23" s="20"/>
      <c r="F23" s="58">
        <f>SUM(F22)</f>
        <v>0</v>
      </c>
      <c r="G23" s="58">
        <f>SUM(G22)</f>
        <v>183</v>
      </c>
    </row>
    <row r="24" spans="1:7" ht="15.75">
      <c r="A24" s="668"/>
      <c r="B24" s="19"/>
      <c r="C24" s="20" t="s">
        <v>52</v>
      </c>
      <c r="D24" s="20"/>
      <c r="E24" s="20"/>
      <c r="F24" s="58">
        <f>SUM(F23)</f>
        <v>0</v>
      </c>
      <c r="G24" s="58">
        <f>SUM(G23)</f>
        <v>183</v>
      </c>
    </row>
    <row r="25" spans="1:7" ht="15.75">
      <c r="A25" s="668"/>
      <c r="B25" s="19"/>
      <c r="C25" s="20"/>
      <c r="D25" s="20"/>
      <c r="E25" s="20"/>
      <c r="F25" s="58"/>
      <c r="G25" s="58"/>
    </row>
    <row r="26" spans="1:7" ht="15.75">
      <c r="A26" s="668"/>
      <c r="B26" s="673" t="s">
        <v>260</v>
      </c>
      <c r="C26" s="674"/>
      <c r="D26" s="674"/>
      <c r="E26" s="674"/>
      <c r="F26" s="675"/>
      <c r="G26" s="675"/>
    </row>
    <row r="27" spans="1:7" ht="15.75">
      <c r="A27" s="668"/>
      <c r="B27" s="676" t="s">
        <v>68</v>
      </c>
      <c r="C27" s="676"/>
      <c r="D27" s="676"/>
      <c r="E27" s="676"/>
      <c r="F27" s="677">
        <v>273</v>
      </c>
      <c r="G27" s="677">
        <v>273</v>
      </c>
    </row>
    <row r="28" spans="1:7" ht="15.75">
      <c r="A28" s="668"/>
      <c r="B28" s="15" t="s">
        <v>529</v>
      </c>
      <c r="C28" s="678"/>
      <c r="D28" s="678"/>
      <c r="E28" s="678"/>
      <c r="F28" s="679">
        <f>SUM(F27)</f>
        <v>273</v>
      </c>
      <c r="G28" s="679">
        <f>SUM(G27)</f>
        <v>273</v>
      </c>
    </row>
    <row r="29" spans="1:7" ht="15.75">
      <c r="A29" s="668"/>
      <c r="B29" s="676"/>
      <c r="C29" s="678" t="s">
        <v>52</v>
      </c>
      <c r="D29" s="678"/>
      <c r="E29" s="678"/>
      <c r="F29" s="679">
        <f>SUM(F28)</f>
        <v>273</v>
      </c>
      <c r="G29" s="679">
        <f>SUM(G28)</f>
        <v>273</v>
      </c>
    </row>
    <row r="30" spans="1:7" ht="15.75">
      <c r="A30" s="668"/>
      <c r="B30" s="676"/>
      <c r="C30" s="678"/>
      <c r="D30" s="678"/>
      <c r="E30" s="678"/>
      <c r="F30" s="679"/>
      <c r="G30" s="679"/>
    </row>
    <row r="31" spans="1:7" ht="15.75">
      <c r="A31" s="668"/>
      <c r="B31" s="674" t="s">
        <v>262</v>
      </c>
      <c r="C31" s="678"/>
      <c r="D31" s="678"/>
      <c r="E31" s="678"/>
      <c r="F31" s="679"/>
      <c r="G31" s="679"/>
    </row>
    <row r="32" spans="1:7" ht="15.75">
      <c r="A32" s="668"/>
      <c r="B32" s="676" t="s">
        <v>263</v>
      </c>
      <c r="C32" s="678"/>
      <c r="D32" s="678"/>
      <c r="E32" s="678"/>
      <c r="F32" s="680">
        <v>30</v>
      </c>
      <c r="G32" s="680">
        <v>30</v>
      </c>
    </row>
    <row r="33" spans="1:7" ht="12.75">
      <c r="A33" s="681"/>
      <c r="B33" s="15" t="s">
        <v>529</v>
      </c>
      <c r="C33" s="20"/>
      <c r="D33" s="20"/>
      <c r="E33" s="20"/>
      <c r="F33" s="679">
        <f>SUM(F32)</f>
        <v>30</v>
      </c>
      <c r="G33" s="679">
        <f>SUM(G32)</f>
        <v>30</v>
      </c>
    </row>
    <row r="34" spans="1:7" ht="12.75">
      <c r="A34" s="682"/>
      <c r="B34" s="19"/>
      <c r="C34" s="20" t="s">
        <v>52</v>
      </c>
      <c r="D34" s="20"/>
      <c r="E34" s="20"/>
      <c r="F34" s="679">
        <f>SUM(F33)</f>
        <v>30</v>
      </c>
      <c r="G34" s="679">
        <f>SUM(G33)</f>
        <v>30</v>
      </c>
    </row>
    <row r="35" spans="1:7" ht="12.75">
      <c r="A35" s="682"/>
      <c r="B35" s="19"/>
      <c r="C35" s="20"/>
      <c r="D35" s="20"/>
      <c r="E35" s="20"/>
      <c r="F35" s="679"/>
      <c r="G35" s="679"/>
    </row>
    <row r="36" spans="1:7" ht="12.75">
      <c r="A36" s="669" t="s">
        <v>328</v>
      </c>
      <c r="B36" s="670"/>
      <c r="C36" s="670"/>
      <c r="D36" s="670"/>
      <c r="E36" s="670"/>
      <c r="F36" s="670"/>
      <c r="G36" s="670"/>
    </row>
    <row r="37" spans="1:7" ht="12.75">
      <c r="A37" s="682"/>
      <c r="B37" s="64"/>
      <c r="C37" s="20"/>
      <c r="D37" s="20"/>
      <c r="E37" s="20"/>
      <c r="F37" s="680"/>
      <c r="G37" s="680"/>
    </row>
    <row r="38" spans="1:7" ht="12.75">
      <c r="A38" s="682"/>
      <c r="B38" s="683" t="s">
        <v>246</v>
      </c>
      <c r="C38" s="684"/>
      <c r="D38" s="684"/>
      <c r="E38" s="684"/>
      <c r="F38" s="685"/>
      <c r="G38" s="685"/>
    </row>
    <row r="39" spans="1:7" ht="12.75">
      <c r="A39" s="682"/>
      <c r="B39" s="686" t="s">
        <v>96</v>
      </c>
      <c r="C39" s="686"/>
      <c r="D39" s="686"/>
      <c r="E39" s="686"/>
      <c r="F39" s="677">
        <v>129</v>
      </c>
      <c r="G39" s="677">
        <v>129</v>
      </c>
    </row>
    <row r="40" spans="1:7" ht="15">
      <c r="A40" s="682"/>
      <c r="B40" s="687"/>
      <c r="C40" s="688" t="s">
        <v>97</v>
      </c>
      <c r="D40" s="688"/>
      <c r="E40" s="688"/>
      <c r="F40" s="689">
        <f>SUM(F39)</f>
        <v>129</v>
      </c>
      <c r="G40" s="689">
        <f>SUM(G39)</f>
        <v>129</v>
      </c>
    </row>
    <row r="41" spans="1:7" ht="15">
      <c r="A41" s="682"/>
      <c r="B41" s="687"/>
      <c r="C41" s="688"/>
      <c r="D41" s="688"/>
      <c r="E41" s="688"/>
      <c r="F41" s="689"/>
      <c r="G41" s="689"/>
    </row>
    <row r="42" spans="1:7" ht="12.75">
      <c r="A42" s="682"/>
      <c r="B42" s="683" t="s">
        <v>247</v>
      </c>
      <c r="C42" s="684"/>
      <c r="D42" s="684"/>
      <c r="E42" s="684"/>
      <c r="F42" s="685"/>
      <c r="G42" s="685"/>
    </row>
    <row r="43" spans="1:7" ht="12.75">
      <c r="A43" s="682"/>
      <c r="B43" s="686" t="s">
        <v>60</v>
      </c>
      <c r="C43" s="686"/>
      <c r="D43" s="686"/>
      <c r="E43" s="686"/>
      <c r="F43" s="677">
        <v>224</v>
      </c>
      <c r="G43" s="677">
        <v>224</v>
      </c>
    </row>
    <row r="44" spans="1:7" ht="15">
      <c r="A44" s="682"/>
      <c r="B44" s="687"/>
      <c r="C44" s="688" t="s">
        <v>97</v>
      </c>
      <c r="D44" s="688"/>
      <c r="E44" s="688"/>
      <c r="F44" s="689">
        <f>SUM(F43)</f>
        <v>224</v>
      </c>
      <c r="G44" s="689">
        <f>SUM(G43)</f>
        <v>224</v>
      </c>
    </row>
    <row r="45" spans="1:7" ht="15">
      <c r="A45" s="682"/>
      <c r="B45" s="687"/>
      <c r="C45" s="688"/>
      <c r="D45" s="688"/>
      <c r="E45" s="688"/>
      <c r="F45" s="689"/>
      <c r="G45" s="689"/>
    </row>
    <row r="46" spans="1:7" ht="12.75">
      <c r="A46" s="682"/>
      <c r="B46" s="63" t="s">
        <v>532</v>
      </c>
      <c r="C46" s="68"/>
      <c r="D46" s="68"/>
      <c r="E46" s="68"/>
      <c r="F46" s="68"/>
      <c r="G46" s="68"/>
    </row>
    <row r="47" spans="1:7" ht="12.75">
      <c r="A47" s="682"/>
      <c r="B47" s="69" t="s">
        <v>533</v>
      </c>
      <c r="C47" s="21"/>
      <c r="D47" s="21"/>
      <c r="E47" s="21"/>
      <c r="F47" s="690">
        <v>0</v>
      </c>
      <c r="G47" s="690">
        <v>0</v>
      </c>
    </row>
    <row r="48" spans="1:7" ht="12.75">
      <c r="A48" s="682"/>
      <c r="B48" s="691" t="s">
        <v>279</v>
      </c>
      <c r="C48" s="288"/>
      <c r="D48" s="288"/>
      <c r="E48" s="288"/>
      <c r="F48" s="690">
        <v>0</v>
      </c>
      <c r="G48" s="690">
        <v>0</v>
      </c>
    </row>
    <row r="49" spans="1:7" ht="12.75">
      <c r="A49" s="682"/>
      <c r="B49" s="69" t="s">
        <v>534</v>
      </c>
      <c r="C49" s="21"/>
      <c r="D49" s="21"/>
      <c r="E49" s="21"/>
      <c r="F49" s="690">
        <v>0</v>
      </c>
      <c r="G49" s="690">
        <v>0</v>
      </c>
    </row>
    <row r="50" spans="1:7" ht="12.75">
      <c r="A50" s="682"/>
      <c r="B50" s="5" t="s">
        <v>62</v>
      </c>
      <c r="C50" s="21"/>
      <c r="D50" s="21"/>
      <c r="E50" s="21"/>
      <c r="F50" s="25">
        <f>SUM(F47:F49)</f>
        <v>0</v>
      </c>
      <c r="G50" s="25">
        <f>SUM(G47:G49)</f>
        <v>0</v>
      </c>
    </row>
    <row r="51" spans="1:7" ht="12.75">
      <c r="A51" s="682"/>
      <c r="B51" s="5" t="s">
        <v>535</v>
      </c>
      <c r="C51" s="21"/>
      <c r="D51" s="21"/>
      <c r="E51" s="21"/>
      <c r="F51" s="25">
        <f>SUM(F50)</f>
        <v>0</v>
      </c>
      <c r="G51" s="25">
        <f>SUM(G50)</f>
        <v>0</v>
      </c>
    </row>
    <row r="52" spans="1:7" ht="12.75">
      <c r="A52" s="682"/>
      <c r="B52" s="5"/>
      <c r="C52" s="21"/>
      <c r="D52" s="21"/>
      <c r="E52" s="21"/>
      <c r="F52" s="25"/>
      <c r="G52" s="25"/>
    </row>
    <row r="53" spans="1:7" ht="12.75">
      <c r="A53" s="682"/>
      <c r="B53" s="5"/>
      <c r="C53" s="21"/>
      <c r="D53" s="21"/>
      <c r="E53" s="21"/>
      <c r="F53" s="25"/>
      <c r="G53" s="25"/>
    </row>
    <row r="54" spans="1:7" ht="12.75">
      <c r="A54" s="682"/>
      <c r="B54" s="674" t="s">
        <v>248</v>
      </c>
      <c r="C54" s="692"/>
      <c r="D54" s="692"/>
      <c r="E54" s="692"/>
      <c r="F54" s="693"/>
      <c r="G54" s="693"/>
    </row>
    <row r="55" spans="1:7" ht="12.75">
      <c r="A55" s="682"/>
      <c r="B55" s="676" t="s">
        <v>95</v>
      </c>
      <c r="C55" s="676"/>
      <c r="D55" s="676"/>
      <c r="E55" s="676"/>
      <c r="F55" s="677">
        <v>1772</v>
      </c>
      <c r="G55" s="677">
        <v>1772</v>
      </c>
    </row>
    <row r="56" spans="1:7" ht="12.75">
      <c r="A56" s="682"/>
      <c r="B56" s="694" t="s">
        <v>128</v>
      </c>
      <c r="C56" s="676"/>
      <c r="D56" s="676"/>
      <c r="E56" s="676"/>
      <c r="F56" s="677">
        <v>531</v>
      </c>
      <c r="G56" s="677">
        <v>531</v>
      </c>
    </row>
    <row r="57" spans="1:7" ht="12.75">
      <c r="A57" s="682"/>
      <c r="B57" s="694" t="s">
        <v>129</v>
      </c>
      <c r="C57" s="676"/>
      <c r="D57" s="676"/>
      <c r="E57" s="676"/>
      <c r="F57" s="677">
        <v>681</v>
      </c>
      <c r="G57" s="677">
        <v>681</v>
      </c>
    </row>
    <row r="58" spans="1:7" ht="12.75">
      <c r="A58" s="682"/>
      <c r="B58" s="694" t="s">
        <v>121</v>
      </c>
      <c r="C58" s="676"/>
      <c r="D58" s="676"/>
      <c r="E58" s="676"/>
      <c r="F58" s="695">
        <v>30</v>
      </c>
      <c r="G58" s="695">
        <v>30</v>
      </c>
    </row>
    <row r="59" spans="1:7" ht="12.75">
      <c r="A59" s="682"/>
      <c r="B59" s="678" t="s">
        <v>50</v>
      </c>
      <c r="C59" s="678"/>
      <c r="D59" s="678"/>
      <c r="E59" s="678"/>
      <c r="F59" s="679">
        <f>SUM(F55:F58)</f>
        <v>3014</v>
      </c>
      <c r="G59" s="679">
        <f>SUM(G55:G58)</f>
        <v>3014</v>
      </c>
    </row>
    <row r="60" spans="1:7" ht="12.75">
      <c r="A60" s="682"/>
      <c r="B60" s="676" t="s">
        <v>120</v>
      </c>
      <c r="C60" s="676"/>
      <c r="D60" s="676"/>
      <c r="E60" s="676"/>
      <c r="F60" s="695">
        <v>806</v>
      </c>
      <c r="G60" s="695">
        <v>806</v>
      </c>
    </row>
    <row r="61" spans="1:7" ht="12.75">
      <c r="A61" s="682"/>
      <c r="B61" s="694" t="s">
        <v>232</v>
      </c>
      <c r="C61" s="676"/>
      <c r="D61" s="676"/>
      <c r="E61" s="676"/>
      <c r="F61" s="695">
        <v>15</v>
      </c>
      <c r="G61" s="695">
        <v>15</v>
      </c>
    </row>
    <row r="62" spans="1:7" ht="12.75">
      <c r="A62" s="682"/>
      <c r="B62" s="678" t="s">
        <v>51</v>
      </c>
      <c r="C62" s="676"/>
      <c r="D62" s="676"/>
      <c r="E62" s="676"/>
      <c r="F62" s="679">
        <f>SUM(F60:F61)</f>
        <v>821</v>
      </c>
      <c r="G62" s="679">
        <f>SUM(G60:G61)</f>
        <v>821</v>
      </c>
    </row>
    <row r="63" spans="1:7" ht="12.75">
      <c r="A63" s="682"/>
      <c r="B63" s="676" t="s">
        <v>53</v>
      </c>
      <c r="C63" s="676"/>
      <c r="D63" s="676"/>
      <c r="E63" s="676"/>
      <c r="F63" s="677">
        <v>2</v>
      </c>
      <c r="G63" s="677">
        <v>2</v>
      </c>
    </row>
    <row r="64" spans="1:7" ht="12.75">
      <c r="A64" s="682"/>
      <c r="B64" s="676" t="s">
        <v>233</v>
      </c>
      <c r="C64" s="676"/>
      <c r="D64" s="676"/>
      <c r="E64" s="676"/>
      <c r="F64" s="677">
        <v>30</v>
      </c>
      <c r="G64" s="677">
        <v>12</v>
      </c>
    </row>
    <row r="65" spans="1:7" ht="12.75">
      <c r="A65" s="682"/>
      <c r="B65" s="676" t="s">
        <v>536</v>
      </c>
      <c r="C65" s="676"/>
      <c r="D65" s="676"/>
      <c r="E65" s="676"/>
      <c r="F65" s="677">
        <v>0</v>
      </c>
      <c r="G65" s="677">
        <v>18</v>
      </c>
    </row>
    <row r="66" spans="1:7" ht="12.75">
      <c r="A66" s="682"/>
      <c r="B66" s="676" t="s">
        <v>54</v>
      </c>
      <c r="C66" s="676"/>
      <c r="D66" s="676"/>
      <c r="E66" s="676"/>
      <c r="F66" s="677">
        <v>0</v>
      </c>
      <c r="G66" s="677">
        <v>24</v>
      </c>
    </row>
    <row r="67" spans="1:7" ht="12.75">
      <c r="A67" s="682"/>
      <c r="B67" s="676" t="s">
        <v>55</v>
      </c>
      <c r="C67" s="676"/>
      <c r="D67" s="676"/>
      <c r="E67" s="676"/>
      <c r="F67" s="677">
        <v>300</v>
      </c>
      <c r="G67" s="677">
        <v>276</v>
      </c>
    </row>
    <row r="68" spans="1:7" ht="12.75">
      <c r="A68" s="682"/>
      <c r="B68" s="676" t="s">
        <v>56</v>
      </c>
      <c r="C68" s="676"/>
      <c r="D68" s="676"/>
      <c r="E68" s="676"/>
      <c r="F68" s="677">
        <v>175</v>
      </c>
      <c r="G68" s="677">
        <v>175</v>
      </c>
    </row>
    <row r="69" spans="1:7" ht="12.75">
      <c r="A69" s="682"/>
      <c r="B69" s="694" t="s">
        <v>234</v>
      </c>
      <c r="C69" s="676"/>
      <c r="D69" s="676"/>
      <c r="E69" s="676"/>
      <c r="F69" s="677">
        <v>364</v>
      </c>
      <c r="G69" s="677">
        <v>364</v>
      </c>
    </row>
    <row r="70" spans="1:7" ht="12.75">
      <c r="A70" s="682"/>
      <c r="B70" s="676" t="s">
        <v>57</v>
      </c>
      <c r="C70" s="676"/>
      <c r="D70" s="676"/>
      <c r="E70" s="676"/>
      <c r="F70" s="677">
        <v>1200</v>
      </c>
      <c r="G70" s="677">
        <v>1052</v>
      </c>
    </row>
    <row r="71" spans="1:7" ht="12.75">
      <c r="A71" s="682"/>
      <c r="B71" s="676" t="s">
        <v>58</v>
      </c>
      <c r="C71" s="676"/>
      <c r="D71" s="676"/>
      <c r="E71" s="676"/>
      <c r="F71" s="677">
        <v>282</v>
      </c>
      <c r="G71" s="677">
        <v>282</v>
      </c>
    </row>
    <row r="72" spans="1:7" ht="12.75">
      <c r="A72" s="682"/>
      <c r="B72" s="676" t="s">
        <v>537</v>
      </c>
      <c r="C72" s="676"/>
      <c r="D72" s="676"/>
      <c r="E72" s="676"/>
      <c r="F72" s="677">
        <v>50</v>
      </c>
      <c r="G72" s="677">
        <v>50</v>
      </c>
    </row>
    <row r="73" spans="1:7" ht="12.75">
      <c r="A73" s="682"/>
      <c r="B73" s="696" t="s">
        <v>538</v>
      </c>
      <c r="C73" s="697"/>
      <c r="D73" s="697"/>
      <c r="E73" s="697"/>
      <c r="F73" s="677">
        <v>0</v>
      </c>
      <c r="G73" s="677">
        <v>31</v>
      </c>
    </row>
    <row r="74" spans="1:7" ht="12.75">
      <c r="A74" s="682"/>
      <c r="B74" s="696" t="s">
        <v>539</v>
      </c>
      <c r="C74" s="697"/>
      <c r="D74" s="697"/>
      <c r="E74" s="697"/>
      <c r="F74" s="677">
        <v>0</v>
      </c>
      <c r="G74" s="677">
        <v>50</v>
      </c>
    </row>
    <row r="75" spans="1:7" ht="12.75">
      <c r="A75" s="682"/>
      <c r="B75" s="694" t="s">
        <v>540</v>
      </c>
      <c r="C75" s="676"/>
      <c r="D75" s="676"/>
      <c r="E75" s="676"/>
      <c r="F75" s="677">
        <v>200</v>
      </c>
      <c r="G75" s="677">
        <v>200</v>
      </c>
    </row>
    <row r="76" spans="1:7" ht="12.75">
      <c r="A76" s="682"/>
      <c r="B76" s="676" t="s">
        <v>61</v>
      </c>
      <c r="C76" s="676"/>
      <c r="D76" s="676"/>
      <c r="E76" s="676"/>
      <c r="F76" s="677">
        <v>672</v>
      </c>
      <c r="G76" s="677">
        <v>672</v>
      </c>
    </row>
    <row r="77" spans="1:7" ht="12.75">
      <c r="A77" s="682"/>
      <c r="B77" s="676" t="s">
        <v>236</v>
      </c>
      <c r="C77" s="676"/>
      <c r="D77" s="676"/>
      <c r="E77" s="676"/>
      <c r="F77" s="677">
        <v>85</v>
      </c>
      <c r="G77" s="677">
        <v>115</v>
      </c>
    </row>
    <row r="78" spans="1:7" ht="12.75">
      <c r="A78" s="682"/>
      <c r="B78" s="696" t="s">
        <v>541</v>
      </c>
      <c r="C78" s="697"/>
      <c r="D78" s="697"/>
      <c r="E78" s="697"/>
      <c r="F78" s="677">
        <v>16</v>
      </c>
      <c r="G78" s="677">
        <v>16</v>
      </c>
    </row>
    <row r="79" spans="1:7" ht="12.75">
      <c r="A79" s="682"/>
      <c r="B79" s="694" t="s">
        <v>238</v>
      </c>
      <c r="C79" s="676"/>
      <c r="D79" s="676"/>
      <c r="E79" s="676"/>
      <c r="F79" s="677">
        <v>17</v>
      </c>
      <c r="G79" s="677">
        <v>17</v>
      </c>
    </row>
    <row r="80" spans="1:7" ht="12.75">
      <c r="A80" s="682"/>
      <c r="B80" s="694" t="s">
        <v>542</v>
      </c>
      <c r="C80" s="676"/>
      <c r="D80" s="676"/>
      <c r="E80" s="676"/>
      <c r="F80" s="677">
        <v>0</v>
      </c>
      <c r="G80" s="677">
        <v>36</v>
      </c>
    </row>
    <row r="81" spans="1:7" ht="12.75">
      <c r="A81" s="682"/>
      <c r="B81" s="694" t="s">
        <v>543</v>
      </c>
      <c r="C81" s="676"/>
      <c r="D81" s="676"/>
      <c r="E81" s="676"/>
      <c r="F81" s="677">
        <v>0</v>
      </c>
      <c r="G81" s="677">
        <v>1</v>
      </c>
    </row>
    <row r="82" spans="1:7" ht="12.75">
      <c r="A82" s="682"/>
      <c r="B82" s="678" t="s">
        <v>62</v>
      </c>
      <c r="C82" s="678"/>
      <c r="D82" s="678"/>
      <c r="E82" s="678"/>
      <c r="F82" s="679">
        <f>SUM(F63:F81)</f>
        <v>3393</v>
      </c>
      <c r="G82" s="679">
        <f>SUM(G63:G81)</f>
        <v>3393</v>
      </c>
    </row>
    <row r="83" spans="1:7" ht="12.75">
      <c r="A83" s="682"/>
      <c r="B83" s="678" t="s">
        <v>125</v>
      </c>
      <c r="C83" s="678"/>
      <c r="D83" s="678"/>
      <c r="E83" s="678"/>
      <c r="F83" s="679">
        <v>50</v>
      </c>
      <c r="G83" s="679">
        <v>50</v>
      </c>
    </row>
    <row r="84" spans="1:7" ht="12.75">
      <c r="A84" s="682"/>
      <c r="B84" s="678" t="s">
        <v>126</v>
      </c>
      <c r="C84" s="678"/>
      <c r="D84" s="678"/>
      <c r="E84" s="678"/>
      <c r="F84" s="679">
        <v>50</v>
      </c>
      <c r="G84" s="679">
        <v>50</v>
      </c>
    </row>
    <row r="85" spans="1:7" ht="12.75">
      <c r="A85" s="698"/>
      <c r="B85" s="676"/>
      <c r="C85" s="678" t="s">
        <v>52</v>
      </c>
      <c r="D85" s="678"/>
      <c r="E85" s="678"/>
      <c r="F85" s="679">
        <f>SUM(,F83,,F82,F62,F59,F84)</f>
        <v>7328</v>
      </c>
      <c r="G85" s="679">
        <f>SUM(,G83,,G82,G62,G59,G84)</f>
        <v>7328</v>
      </c>
    </row>
    <row r="86" spans="1:7" ht="12.75">
      <c r="A86" s="698"/>
      <c r="B86" s="676"/>
      <c r="C86" s="678"/>
      <c r="D86" s="678"/>
      <c r="E86" s="678"/>
      <c r="F86" s="679"/>
      <c r="G86" s="679"/>
    </row>
    <row r="87" spans="1:7" ht="12.75">
      <c r="A87" s="682"/>
      <c r="B87" s="26" t="s">
        <v>249</v>
      </c>
      <c r="C87" s="27"/>
      <c r="D87" s="27"/>
      <c r="E87" s="27"/>
      <c r="F87" s="56"/>
      <c r="G87" s="56"/>
    </row>
    <row r="88" spans="1:7" ht="12.75">
      <c r="A88" s="682"/>
      <c r="B88" s="16" t="s">
        <v>239</v>
      </c>
      <c r="C88" s="22"/>
      <c r="D88" s="22"/>
      <c r="E88" s="22"/>
      <c r="F88" s="57">
        <v>8574</v>
      </c>
      <c r="G88" s="57">
        <v>8574</v>
      </c>
    </row>
    <row r="89" spans="1:7" ht="12.75">
      <c r="A89" s="682"/>
      <c r="B89" s="16"/>
      <c r="C89" s="20" t="s">
        <v>52</v>
      </c>
      <c r="D89" s="20"/>
      <c r="E89" s="20"/>
      <c r="F89" s="58">
        <f>SUM(F88)</f>
        <v>8574</v>
      </c>
      <c r="G89" s="58">
        <f>SUM(G88)</f>
        <v>8574</v>
      </c>
    </row>
    <row r="90" spans="1:7" ht="12.75">
      <c r="A90" s="682"/>
      <c r="B90" s="16"/>
      <c r="C90" s="20"/>
      <c r="D90" s="20"/>
      <c r="E90" s="20"/>
      <c r="F90" s="58"/>
      <c r="G90" s="58"/>
    </row>
    <row r="91" spans="1:7" ht="12.75">
      <c r="A91" s="682"/>
      <c r="B91" s="674" t="s">
        <v>250</v>
      </c>
      <c r="C91" s="692"/>
      <c r="D91" s="692"/>
      <c r="E91" s="692"/>
      <c r="F91" s="677"/>
      <c r="G91" s="677"/>
    </row>
    <row r="92" spans="1:7" ht="12.75">
      <c r="A92" s="682"/>
      <c r="B92" s="676" t="s">
        <v>58</v>
      </c>
      <c r="C92" s="676"/>
      <c r="D92" s="676"/>
      <c r="E92" s="676"/>
      <c r="F92" s="677">
        <v>813</v>
      </c>
      <c r="G92" s="677">
        <v>813</v>
      </c>
    </row>
    <row r="93" spans="1:7" ht="12.75">
      <c r="A93" s="682"/>
      <c r="B93" s="676" t="s">
        <v>61</v>
      </c>
      <c r="C93" s="676"/>
      <c r="D93" s="676"/>
      <c r="E93" s="676"/>
      <c r="F93" s="677">
        <v>220</v>
      </c>
      <c r="G93" s="677">
        <v>220</v>
      </c>
    </row>
    <row r="94" spans="1:7" ht="12.75">
      <c r="A94" s="682"/>
      <c r="B94" s="678" t="s">
        <v>65</v>
      </c>
      <c r="C94" s="678"/>
      <c r="D94" s="678"/>
      <c r="E94" s="678"/>
      <c r="F94" s="679">
        <f>SUM(F92:F93)</f>
        <v>1033</v>
      </c>
      <c r="G94" s="679">
        <f>SUM(G92:G93)</f>
        <v>1033</v>
      </c>
    </row>
    <row r="95" spans="1:7" ht="12.75">
      <c r="A95" s="682"/>
      <c r="B95" s="676"/>
      <c r="C95" s="678" t="s">
        <v>52</v>
      </c>
      <c r="D95" s="678"/>
      <c r="E95" s="678"/>
      <c r="F95" s="679">
        <f>SUM(F94)</f>
        <v>1033</v>
      </c>
      <c r="G95" s="679">
        <f>SUM(G94)</f>
        <v>1033</v>
      </c>
    </row>
    <row r="96" spans="1:7" ht="12.75">
      <c r="A96" s="682"/>
      <c r="B96" s="676"/>
      <c r="C96" s="678"/>
      <c r="D96" s="678"/>
      <c r="E96" s="678"/>
      <c r="F96" s="679"/>
      <c r="G96" s="679"/>
    </row>
    <row r="97" spans="1:7" ht="12.75">
      <c r="A97" s="682"/>
      <c r="B97" s="674" t="s">
        <v>251</v>
      </c>
      <c r="C97" s="674"/>
      <c r="D97" s="674"/>
      <c r="E97" s="674"/>
      <c r="F97" s="677"/>
      <c r="G97" s="677"/>
    </row>
    <row r="98" spans="1:7" ht="12.75">
      <c r="A98" s="682"/>
      <c r="B98" s="694" t="s">
        <v>240</v>
      </c>
      <c r="C98" s="676"/>
      <c r="D98" s="676"/>
      <c r="E98" s="676"/>
      <c r="F98" s="677">
        <v>926</v>
      </c>
      <c r="G98" s="677">
        <v>926</v>
      </c>
    </row>
    <row r="99" spans="1:7" ht="12.75">
      <c r="A99" s="682"/>
      <c r="B99" s="676" t="s">
        <v>121</v>
      </c>
      <c r="C99" s="676"/>
      <c r="D99" s="676"/>
      <c r="E99" s="676"/>
      <c r="F99" s="677">
        <v>18</v>
      </c>
      <c r="G99" s="677">
        <v>18</v>
      </c>
    </row>
    <row r="100" spans="1:7" ht="12.75">
      <c r="A100" s="682"/>
      <c r="B100" s="678" t="s">
        <v>50</v>
      </c>
      <c r="C100" s="678"/>
      <c r="D100" s="678"/>
      <c r="E100" s="678"/>
      <c r="F100" s="679">
        <f>SUM(F98:F99)</f>
        <v>944</v>
      </c>
      <c r="G100" s="679">
        <f>SUM(G98:G99)</f>
        <v>944</v>
      </c>
    </row>
    <row r="101" spans="1:7" ht="12.75">
      <c r="A101" s="682"/>
      <c r="B101" s="676" t="s">
        <v>120</v>
      </c>
      <c r="C101" s="676"/>
      <c r="D101" s="676"/>
      <c r="E101" s="676"/>
      <c r="F101" s="677">
        <v>250</v>
      </c>
      <c r="G101" s="677">
        <v>250</v>
      </c>
    </row>
    <row r="102" spans="1:7" ht="12.75">
      <c r="A102" s="698"/>
      <c r="B102" s="676" t="s">
        <v>98</v>
      </c>
      <c r="C102" s="676"/>
      <c r="D102" s="676"/>
      <c r="E102" s="676"/>
      <c r="F102" s="677">
        <v>3</v>
      </c>
      <c r="G102" s="677">
        <v>3</v>
      </c>
    </row>
    <row r="103" spans="1:7" ht="12.75">
      <c r="A103" s="682"/>
      <c r="B103" s="678" t="s">
        <v>51</v>
      </c>
      <c r="C103" s="678"/>
      <c r="D103" s="678"/>
      <c r="E103" s="678"/>
      <c r="F103" s="679">
        <f>SUM(F101:F102)</f>
        <v>253</v>
      </c>
      <c r="G103" s="679">
        <f>SUM(G101:G102)</f>
        <v>253</v>
      </c>
    </row>
    <row r="104" spans="1:7" ht="12.75">
      <c r="A104" s="682"/>
      <c r="B104" s="686" t="s">
        <v>241</v>
      </c>
      <c r="C104" s="678"/>
      <c r="D104" s="678"/>
      <c r="E104" s="678"/>
      <c r="F104" s="680">
        <v>11</v>
      </c>
      <c r="G104" s="680">
        <v>11</v>
      </c>
    </row>
    <row r="105" spans="1:7" ht="12.75">
      <c r="A105" s="682"/>
      <c r="B105" s="676" t="s">
        <v>63</v>
      </c>
      <c r="C105" s="676"/>
      <c r="D105" s="676"/>
      <c r="E105" s="676"/>
      <c r="F105" s="677">
        <v>220</v>
      </c>
      <c r="G105" s="677">
        <v>240</v>
      </c>
    </row>
    <row r="106" spans="1:7" ht="12.75">
      <c r="A106" s="682"/>
      <c r="B106" s="676" t="s">
        <v>54</v>
      </c>
      <c r="C106" s="676"/>
      <c r="D106" s="676"/>
      <c r="E106" s="676"/>
      <c r="F106" s="677">
        <v>545</v>
      </c>
      <c r="G106" s="677">
        <v>525</v>
      </c>
    </row>
    <row r="107" spans="1:7" ht="12.75">
      <c r="A107" s="682"/>
      <c r="B107" s="676" t="s">
        <v>57</v>
      </c>
      <c r="C107" s="676"/>
      <c r="D107" s="676"/>
      <c r="E107" s="676"/>
      <c r="F107" s="677">
        <v>52</v>
      </c>
      <c r="G107" s="677">
        <v>185</v>
      </c>
    </row>
    <row r="108" spans="1:7" ht="12.75">
      <c r="A108" s="682"/>
      <c r="B108" s="676" t="s">
        <v>58</v>
      </c>
      <c r="C108" s="676"/>
      <c r="D108" s="676"/>
      <c r="E108" s="676"/>
      <c r="F108" s="677">
        <v>78</v>
      </c>
      <c r="G108" s="677">
        <v>78</v>
      </c>
    </row>
    <row r="109" spans="1:7" ht="12.75">
      <c r="A109" s="682"/>
      <c r="B109" s="676" t="s">
        <v>255</v>
      </c>
      <c r="C109" s="676"/>
      <c r="D109" s="676"/>
      <c r="E109" s="676"/>
      <c r="F109" s="677">
        <v>24</v>
      </c>
      <c r="G109" s="677">
        <v>24</v>
      </c>
    </row>
    <row r="110" spans="1:7" ht="12.75">
      <c r="A110" s="682"/>
      <c r="B110" s="676" t="s">
        <v>59</v>
      </c>
      <c r="C110" s="676"/>
      <c r="D110" s="676"/>
      <c r="E110" s="676"/>
      <c r="F110" s="677">
        <v>368</v>
      </c>
      <c r="G110" s="677">
        <v>368</v>
      </c>
    </row>
    <row r="111" spans="1:7" ht="12.75">
      <c r="A111" s="682"/>
      <c r="B111" s="676" t="s">
        <v>64</v>
      </c>
      <c r="C111" s="676"/>
      <c r="D111" s="676"/>
      <c r="E111" s="676"/>
      <c r="F111" s="677">
        <v>525</v>
      </c>
      <c r="G111" s="677">
        <v>386</v>
      </c>
    </row>
    <row r="112" spans="1:7" ht="12.75">
      <c r="A112" s="682"/>
      <c r="B112" s="676" t="s">
        <v>61</v>
      </c>
      <c r="C112" s="676"/>
      <c r="D112" s="676"/>
      <c r="E112" s="676"/>
      <c r="F112" s="695">
        <v>533</v>
      </c>
      <c r="G112" s="695">
        <v>533</v>
      </c>
    </row>
    <row r="113" spans="1:7" ht="12.75">
      <c r="A113" s="682"/>
      <c r="B113" s="676" t="s">
        <v>236</v>
      </c>
      <c r="C113" s="676"/>
      <c r="D113" s="676"/>
      <c r="E113" s="676"/>
      <c r="F113" s="677">
        <v>150</v>
      </c>
      <c r="G113" s="677">
        <v>150</v>
      </c>
    </row>
    <row r="114" spans="1:7" ht="12.75">
      <c r="A114" s="682"/>
      <c r="B114" s="694" t="s">
        <v>242</v>
      </c>
      <c r="C114" s="676"/>
      <c r="D114" s="676"/>
      <c r="E114" s="676"/>
      <c r="F114" s="677">
        <v>80</v>
      </c>
      <c r="G114" s="677">
        <v>80</v>
      </c>
    </row>
    <row r="115" spans="1:7" ht="12.75">
      <c r="A115" s="682"/>
      <c r="B115" s="694" t="s">
        <v>243</v>
      </c>
      <c r="C115" s="676"/>
      <c r="D115" s="676"/>
      <c r="E115" s="676"/>
      <c r="F115" s="677">
        <v>3</v>
      </c>
      <c r="G115" s="677">
        <v>3</v>
      </c>
    </row>
    <row r="116" spans="1:7" ht="12.75">
      <c r="A116" s="682"/>
      <c r="B116" s="694" t="s">
        <v>237</v>
      </c>
      <c r="C116" s="676"/>
      <c r="D116" s="676"/>
      <c r="E116" s="676"/>
      <c r="F116" s="677">
        <v>0</v>
      </c>
      <c r="G116" s="677">
        <v>6</v>
      </c>
    </row>
    <row r="117" spans="1:7" ht="12.75">
      <c r="A117" s="682"/>
      <c r="B117" s="678" t="s">
        <v>65</v>
      </c>
      <c r="C117" s="678"/>
      <c r="D117" s="678"/>
      <c r="E117" s="678"/>
      <c r="F117" s="679">
        <f>SUM(F104:F116)</f>
        <v>2589</v>
      </c>
      <c r="G117" s="679">
        <f>SUM(G104:G116)</f>
        <v>2589</v>
      </c>
    </row>
    <row r="118" spans="1:7" ht="12.75">
      <c r="A118" s="682"/>
      <c r="B118" s="678"/>
      <c r="C118" s="678" t="s">
        <v>52</v>
      </c>
      <c r="D118" s="678"/>
      <c r="E118" s="678"/>
      <c r="F118" s="679">
        <f>SUM(F117,F103,F100)</f>
        <v>3786</v>
      </c>
      <c r="G118" s="679">
        <f>SUM(G117,G103,G100)</f>
        <v>3786</v>
      </c>
    </row>
    <row r="119" spans="1:7" ht="12.75">
      <c r="A119" s="682"/>
      <c r="B119" s="678"/>
      <c r="C119" s="678"/>
      <c r="D119" s="678"/>
      <c r="E119" s="678"/>
      <c r="F119" s="679"/>
      <c r="G119" s="679"/>
    </row>
    <row r="120" spans="1:7" ht="12.75">
      <c r="A120" s="682"/>
      <c r="B120" s="674" t="s">
        <v>544</v>
      </c>
      <c r="C120" s="678"/>
      <c r="D120" s="678"/>
      <c r="E120" s="678"/>
      <c r="F120" s="679"/>
      <c r="G120" s="679"/>
    </row>
    <row r="121" spans="1:7" ht="12.75">
      <c r="A121" s="682"/>
      <c r="B121" s="699" t="s">
        <v>545</v>
      </c>
      <c r="C121" s="700"/>
      <c r="D121" s="700"/>
      <c r="E121" s="700"/>
      <c r="F121" s="680">
        <v>0</v>
      </c>
      <c r="G121" s="680">
        <v>26</v>
      </c>
    </row>
    <row r="122" spans="1:7" ht="12.75">
      <c r="A122" s="682"/>
      <c r="B122" s="678" t="s">
        <v>546</v>
      </c>
      <c r="C122" s="678"/>
      <c r="D122" s="678"/>
      <c r="E122" s="678"/>
      <c r="F122" s="679">
        <f>SUM(F121)</f>
        <v>0</v>
      </c>
      <c r="G122" s="679">
        <f>SUM(G121)</f>
        <v>26</v>
      </c>
    </row>
    <row r="123" spans="1:7" ht="12.75">
      <c r="A123" s="682"/>
      <c r="B123" s="678"/>
      <c r="C123" s="678" t="s">
        <v>52</v>
      </c>
      <c r="D123" s="678"/>
      <c r="E123" s="678"/>
      <c r="F123" s="679">
        <f>SUM(F122)</f>
        <v>0</v>
      </c>
      <c r="G123" s="679">
        <f>SUM(G122)</f>
        <v>26</v>
      </c>
    </row>
    <row r="124" spans="1:7" ht="12.75">
      <c r="A124" s="682"/>
      <c r="B124" s="678"/>
      <c r="C124" s="678"/>
      <c r="D124" s="678"/>
      <c r="E124" s="678"/>
      <c r="F124" s="679"/>
      <c r="G124" s="679"/>
    </row>
    <row r="125" spans="1:7" ht="12.75">
      <c r="A125" s="682"/>
      <c r="B125" s="28" t="s">
        <v>254</v>
      </c>
      <c r="C125" s="676"/>
      <c r="D125" s="676"/>
      <c r="E125" s="676"/>
      <c r="F125" s="677"/>
      <c r="G125" s="677"/>
    </row>
    <row r="126" spans="1:7" ht="12.75">
      <c r="A126" s="682"/>
      <c r="B126" s="701" t="s">
        <v>55</v>
      </c>
      <c r="C126" s="676"/>
      <c r="D126" s="676"/>
      <c r="E126" s="676"/>
      <c r="F126" s="677">
        <v>14</v>
      </c>
      <c r="G126" s="677">
        <v>19</v>
      </c>
    </row>
    <row r="127" spans="1:7" ht="12.75">
      <c r="A127" s="682"/>
      <c r="B127" s="701" t="s">
        <v>547</v>
      </c>
      <c r="C127" s="676"/>
      <c r="D127" s="676"/>
      <c r="E127" s="676"/>
      <c r="F127" s="677">
        <v>0</v>
      </c>
      <c r="G127" s="677">
        <v>35</v>
      </c>
    </row>
    <row r="128" spans="1:7" ht="12.75">
      <c r="A128" s="682"/>
      <c r="B128" s="701" t="s">
        <v>57</v>
      </c>
      <c r="C128" s="676"/>
      <c r="D128" s="676"/>
      <c r="E128" s="676"/>
      <c r="F128" s="677">
        <v>1005</v>
      </c>
      <c r="G128" s="677">
        <v>526</v>
      </c>
    </row>
    <row r="129" spans="1:7" ht="12.75">
      <c r="A129" s="682"/>
      <c r="B129" s="701" t="s">
        <v>58</v>
      </c>
      <c r="C129" s="676"/>
      <c r="D129" s="676"/>
      <c r="E129" s="676"/>
      <c r="F129" s="677">
        <v>99</v>
      </c>
      <c r="G129" s="677">
        <v>99</v>
      </c>
    </row>
    <row r="130" spans="1:7" ht="12.75">
      <c r="A130" s="682"/>
      <c r="B130" s="701" t="s">
        <v>255</v>
      </c>
      <c r="C130" s="676"/>
      <c r="D130" s="676"/>
      <c r="E130" s="676"/>
      <c r="F130" s="677">
        <v>36</v>
      </c>
      <c r="G130" s="677">
        <v>36</v>
      </c>
    </row>
    <row r="131" spans="1:7" ht="12.75">
      <c r="A131" s="682"/>
      <c r="B131" s="701" t="s">
        <v>235</v>
      </c>
      <c r="C131" s="676"/>
      <c r="D131" s="676"/>
      <c r="E131" s="676"/>
      <c r="F131" s="677">
        <v>55</v>
      </c>
      <c r="G131" s="677">
        <v>55</v>
      </c>
    </row>
    <row r="132" spans="1:7" ht="12.75">
      <c r="A132" s="682"/>
      <c r="B132" s="701" t="s">
        <v>64</v>
      </c>
      <c r="C132" s="676"/>
      <c r="D132" s="676"/>
      <c r="E132" s="676"/>
      <c r="F132" s="677">
        <v>23</v>
      </c>
      <c r="G132" s="677">
        <v>23</v>
      </c>
    </row>
    <row r="133" spans="1:7" ht="12.75">
      <c r="A133" s="682"/>
      <c r="B133" s="701" t="s">
        <v>534</v>
      </c>
      <c r="C133" s="676"/>
      <c r="D133" s="676"/>
      <c r="E133" s="676"/>
      <c r="F133" s="677">
        <v>0</v>
      </c>
      <c r="G133" s="677">
        <v>144</v>
      </c>
    </row>
    <row r="134" spans="1:7" ht="12.75">
      <c r="A134" s="682"/>
      <c r="B134" s="702" t="s">
        <v>101</v>
      </c>
      <c r="C134" s="678"/>
      <c r="D134" s="678"/>
      <c r="E134" s="678"/>
      <c r="F134" s="679">
        <f>SUM(F126:F133)</f>
        <v>1232</v>
      </c>
      <c r="G134" s="679">
        <f>SUM(G126:G133)</f>
        <v>937</v>
      </c>
    </row>
    <row r="135" spans="1:7" ht="12.75">
      <c r="A135" s="682"/>
      <c r="B135" s="702"/>
      <c r="C135" s="678" t="s">
        <v>97</v>
      </c>
      <c r="D135" s="678"/>
      <c r="E135" s="678"/>
      <c r="F135" s="679">
        <f>SUM(F134)</f>
        <v>1232</v>
      </c>
      <c r="G135" s="679">
        <f>SUM(G134)</f>
        <v>937</v>
      </c>
    </row>
    <row r="136" spans="1:7" ht="12.75">
      <c r="A136" s="682"/>
      <c r="B136" s="703" t="s">
        <v>324</v>
      </c>
      <c r="C136" s="678"/>
      <c r="D136" s="678"/>
      <c r="E136" s="678"/>
      <c r="F136" s="679"/>
      <c r="G136" s="679"/>
    </row>
    <row r="137" spans="1:7" ht="12.75">
      <c r="A137" s="682"/>
      <c r="B137" s="701"/>
      <c r="C137" s="676"/>
      <c r="D137" s="676"/>
      <c r="E137" s="676"/>
      <c r="F137" s="677"/>
      <c r="G137" s="677"/>
    </row>
    <row r="138" spans="1:7" ht="12.75">
      <c r="A138" s="682"/>
      <c r="B138" s="28" t="s">
        <v>252</v>
      </c>
      <c r="C138" s="28"/>
      <c r="D138" s="28"/>
      <c r="E138" s="29"/>
      <c r="F138" s="57"/>
      <c r="G138" s="57"/>
    </row>
    <row r="139" spans="1:7" ht="12.75">
      <c r="A139" s="682"/>
      <c r="B139" s="18" t="s">
        <v>244</v>
      </c>
      <c r="C139" s="18"/>
      <c r="D139" s="17"/>
      <c r="E139" s="18"/>
      <c r="F139" s="57">
        <v>2086</v>
      </c>
      <c r="G139" s="57">
        <v>2086</v>
      </c>
    </row>
    <row r="140" spans="1:7" ht="12.75">
      <c r="A140" s="682"/>
      <c r="B140" s="678" t="s">
        <v>256</v>
      </c>
      <c r="C140" s="18"/>
      <c r="D140" s="17"/>
      <c r="E140" s="18"/>
      <c r="F140" s="59">
        <f>SUM(F139)</f>
        <v>2086</v>
      </c>
      <c r="G140" s="59">
        <f>SUM(G139)</f>
        <v>2086</v>
      </c>
    </row>
    <row r="141" spans="1:7" ht="12.75">
      <c r="A141" s="682"/>
      <c r="B141" s="15"/>
      <c r="C141" s="15" t="s">
        <v>97</v>
      </c>
      <c r="D141" s="15"/>
      <c r="E141" s="16"/>
      <c r="F141" s="59">
        <f>SUM(F140)</f>
        <v>2086</v>
      </c>
      <c r="G141" s="59">
        <f>SUM(G140)</f>
        <v>2086</v>
      </c>
    </row>
    <row r="142" spans="1:7" ht="12.75">
      <c r="A142" s="682"/>
      <c r="B142" s="15"/>
      <c r="C142" s="15"/>
      <c r="D142" s="15"/>
      <c r="E142" s="16"/>
      <c r="F142" s="59"/>
      <c r="G142" s="59"/>
    </row>
    <row r="143" spans="1:7" ht="12.75">
      <c r="A143" s="682"/>
      <c r="B143" s="15"/>
      <c r="C143" s="19"/>
      <c r="D143" s="19"/>
      <c r="E143" s="19"/>
      <c r="F143" s="56"/>
      <c r="G143" s="56"/>
    </row>
    <row r="144" spans="1:7" ht="12.75">
      <c r="A144" s="682"/>
      <c r="B144" s="673" t="s">
        <v>245</v>
      </c>
      <c r="C144" s="674"/>
      <c r="D144" s="674"/>
      <c r="E144" s="704"/>
      <c r="F144" s="705"/>
      <c r="G144" s="705"/>
    </row>
    <row r="145" spans="1:7" ht="12.75">
      <c r="A145" s="682"/>
      <c r="B145" s="686" t="s">
        <v>253</v>
      </c>
      <c r="C145" s="686"/>
      <c r="D145" s="686"/>
      <c r="E145" s="676"/>
      <c r="F145" s="677">
        <v>1167</v>
      </c>
      <c r="G145" s="677">
        <v>1167</v>
      </c>
    </row>
    <row r="146" spans="1:7" ht="12.75">
      <c r="A146" s="682"/>
      <c r="B146" s="678" t="s">
        <v>256</v>
      </c>
      <c r="C146" s="678"/>
      <c r="D146" s="678"/>
      <c r="E146" s="678"/>
      <c r="F146" s="679">
        <f>SUM(F145:F145)</f>
        <v>1167</v>
      </c>
      <c r="G146" s="679">
        <f>SUM(G145:G145)</f>
        <v>1167</v>
      </c>
    </row>
    <row r="147" spans="1:7" ht="12.75">
      <c r="A147" s="682"/>
      <c r="B147" s="676"/>
      <c r="C147" s="678" t="s">
        <v>52</v>
      </c>
      <c r="D147" s="678"/>
      <c r="E147" s="678"/>
      <c r="F147" s="679">
        <f>SUM(F146)</f>
        <v>1167</v>
      </c>
      <c r="G147" s="679">
        <f>SUM(G146)</f>
        <v>1167</v>
      </c>
    </row>
    <row r="148" spans="1:7" ht="12.75">
      <c r="A148" s="682"/>
      <c r="B148" s="676"/>
      <c r="C148" s="678"/>
      <c r="D148" s="678"/>
      <c r="E148" s="678"/>
      <c r="F148" s="679"/>
      <c r="G148" s="679"/>
    </row>
    <row r="149" spans="1:7" ht="12.75">
      <c r="A149" s="682"/>
      <c r="B149" s="676"/>
      <c r="C149" s="676"/>
      <c r="D149" s="676"/>
      <c r="E149" s="676"/>
      <c r="F149" s="677"/>
      <c r="G149" s="677"/>
    </row>
    <row r="150" spans="1:7" ht="12.75">
      <c r="A150" s="682"/>
      <c r="B150" s="23" t="s">
        <v>259</v>
      </c>
      <c r="C150" s="23"/>
      <c r="D150" s="23"/>
      <c r="E150" s="23"/>
      <c r="F150" s="58"/>
      <c r="G150" s="58"/>
    </row>
    <row r="151" spans="1:7" ht="12.75">
      <c r="A151" s="682"/>
      <c r="B151" s="22" t="s">
        <v>122</v>
      </c>
      <c r="C151" s="20"/>
      <c r="D151" s="20"/>
      <c r="E151" s="20"/>
      <c r="F151" s="62">
        <v>566</v>
      </c>
      <c r="G151" s="62">
        <v>566</v>
      </c>
    </row>
    <row r="152" spans="1:7" ht="12.75">
      <c r="A152" s="682"/>
      <c r="B152" s="15" t="s">
        <v>529</v>
      </c>
      <c r="C152" s="20"/>
      <c r="D152" s="20"/>
      <c r="E152" s="20"/>
      <c r="F152" s="58">
        <f>SUM(F151)</f>
        <v>566</v>
      </c>
      <c r="G152" s="58">
        <f>SUM(G151)</f>
        <v>566</v>
      </c>
    </row>
    <row r="153" spans="1:7" ht="12.75">
      <c r="A153" s="682"/>
      <c r="B153" s="676"/>
      <c r="C153" s="676"/>
      <c r="D153" s="676"/>
      <c r="E153" s="676"/>
      <c r="F153" s="677"/>
      <c r="G153" s="677"/>
    </row>
    <row r="154" spans="1:7" ht="12.75">
      <c r="A154" s="682"/>
      <c r="B154" s="23" t="s">
        <v>261</v>
      </c>
      <c r="C154" s="23"/>
      <c r="D154" s="23"/>
      <c r="E154" s="27"/>
      <c r="F154" s="60"/>
      <c r="G154" s="60"/>
    </row>
    <row r="155" spans="1:7" ht="12.75">
      <c r="A155" s="682"/>
      <c r="B155" s="19" t="s">
        <v>47</v>
      </c>
      <c r="C155" s="19"/>
      <c r="D155" s="19"/>
      <c r="E155" s="19"/>
      <c r="F155" s="56">
        <v>70</v>
      </c>
      <c r="G155" s="56">
        <v>70</v>
      </c>
    </row>
    <row r="156" spans="1:7" ht="12.75">
      <c r="A156" s="682"/>
      <c r="B156" s="15" t="s">
        <v>529</v>
      </c>
      <c r="C156" s="20"/>
      <c r="D156" s="20"/>
      <c r="E156" s="20"/>
      <c r="F156" s="58">
        <f>SUM(F155)</f>
        <v>70</v>
      </c>
      <c r="G156" s="58">
        <f>SUM(G155)</f>
        <v>70</v>
      </c>
    </row>
    <row r="157" spans="1:7" ht="12.75">
      <c r="A157" s="683"/>
      <c r="B157" s="19"/>
      <c r="C157" s="20" t="s">
        <v>52</v>
      </c>
      <c r="D157" s="20"/>
      <c r="E157" s="20"/>
      <c r="F157" s="58">
        <f>SUM(F156)</f>
        <v>70</v>
      </c>
      <c r="G157" s="58">
        <f>SUM(G156)</f>
        <v>70</v>
      </c>
    </row>
    <row r="158" spans="1:7" ht="12.75">
      <c r="A158" s="682"/>
      <c r="B158" s="19"/>
      <c r="C158" s="20"/>
      <c r="D158" s="20"/>
      <c r="E158" s="20"/>
      <c r="F158" s="58"/>
      <c r="G158" s="58"/>
    </row>
    <row r="159" spans="1:7" ht="12.75">
      <c r="A159" s="682"/>
      <c r="B159" s="673" t="s">
        <v>264</v>
      </c>
      <c r="C159" s="23"/>
      <c r="D159" s="23"/>
      <c r="E159" s="27"/>
      <c r="F159" s="56"/>
      <c r="G159" s="56"/>
    </row>
    <row r="160" spans="1:7" ht="12.75">
      <c r="A160" s="682"/>
      <c r="B160" s="19" t="s">
        <v>48</v>
      </c>
      <c r="C160" s="19"/>
      <c r="D160" s="19"/>
      <c r="E160" s="19"/>
      <c r="F160" s="56">
        <v>50</v>
      </c>
      <c r="G160" s="56">
        <v>50</v>
      </c>
    </row>
    <row r="161" spans="1:7" ht="12.75">
      <c r="A161" s="682"/>
      <c r="B161" s="15" t="s">
        <v>529</v>
      </c>
      <c r="C161" s="20"/>
      <c r="D161" s="20"/>
      <c r="E161" s="20"/>
      <c r="F161" s="58">
        <f>SUM(F160)</f>
        <v>50</v>
      </c>
      <c r="G161" s="58">
        <f>SUM(G160)</f>
        <v>50</v>
      </c>
    </row>
    <row r="162" spans="1:7" ht="12.75">
      <c r="A162" s="682"/>
      <c r="B162" s="19"/>
      <c r="C162" s="20" t="s">
        <v>52</v>
      </c>
      <c r="D162" s="20"/>
      <c r="E162" s="20"/>
      <c r="F162" s="58">
        <f>SUM(F161)</f>
        <v>50</v>
      </c>
      <c r="G162" s="58">
        <f>SUM(G161)</f>
        <v>50</v>
      </c>
    </row>
    <row r="163" spans="1:7" ht="12.75">
      <c r="A163" s="682"/>
      <c r="B163" s="19"/>
      <c r="C163" s="20"/>
      <c r="D163" s="20"/>
      <c r="E163" s="20"/>
      <c r="F163" s="58"/>
      <c r="G163" s="58"/>
    </row>
    <row r="164" spans="1:7" ht="12.75">
      <c r="A164" s="682"/>
      <c r="B164" s="706" t="s">
        <v>548</v>
      </c>
      <c r="C164" s="2"/>
      <c r="D164" s="2"/>
      <c r="E164" s="2"/>
      <c r="F164" s="2"/>
      <c r="G164" s="2"/>
    </row>
    <row r="165" spans="1:7" ht="12.75">
      <c r="A165" s="682"/>
      <c r="B165" s="700" t="s">
        <v>549</v>
      </c>
      <c r="C165" s="288"/>
      <c r="D165" s="288"/>
      <c r="E165" s="288"/>
      <c r="F165" s="707">
        <v>0</v>
      </c>
      <c r="G165" s="707">
        <v>45</v>
      </c>
    </row>
    <row r="166" spans="1:7" ht="12.75">
      <c r="A166" s="682"/>
      <c r="B166" s="2" t="s">
        <v>550</v>
      </c>
      <c r="C166" s="2"/>
      <c r="D166" s="2"/>
      <c r="E166" s="2"/>
      <c r="F166" s="2">
        <f>SUM(F165)</f>
        <v>0</v>
      </c>
      <c r="G166" s="2">
        <f>SUM(G165)</f>
        <v>45</v>
      </c>
    </row>
    <row r="167" spans="1:7" ht="12.75">
      <c r="A167" s="682"/>
      <c r="B167" s="2"/>
      <c r="C167" s="2" t="s">
        <v>97</v>
      </c>
      <c r="D167" s="2"/>
      <c r="E167" s="2"/>
      <c r="F167" s="2">
        <f>SUM(F166)</f>
        <v>0</v>
      </c>
      <c r="G167" s="2">
        <f>SUM(G166)</f>
        <v>45</v>
      </c>
    </row>
    <row r="168" spans="1:7" ht="12.75">
      <c r="A168" s="682"/>
      <c r="B168" s="2"/>
      <c r="C168" s="2"/>
      <c r="D168" s="2"/>
      <c r="E168" s="2"/>
      <c r="F168" s="2"/>
      <c r="G168" s="2"/>
    </row>
    <row r="169" spans="1:7" ht="12.75">
      <c r="A169" s="682"/>
      <c r="B169" s="673" t="s">
        <v>267</v>
      </c>
      <c r="C169" s="30"/>
      <c r="D169" s="30"/>
      <c r="E169" s="20"/>
      <c r="F169" s="58"/>
      <c r="G169" s="58"/>
    </row>
    <row r="170" spans="1:7" ht="12.75">
      <c r="A170" s="682"/>
      <c r="B170" s="22" t="s">
        <v>99</v>
      </c>
      <c r="C170" s="20"/>
      <c r="D170" s="20"/>
      <c r="E170" s="20"/>
      <c r="F170" s="62">
        <v>274</v>
      </c>
      <c r="G170" s="62">
        <v>274</v>
      </c>
    </row>
    <row r="171" spans="1:7" ht="12.75">
      <c r="A171" s="682"/>
      <c r="B171" s="20" t="s">
        <v>266</v>
      </c>
      <c r="C171" s="20"/>
      <c r="D171" s="20"/>
      <c r="E171" s="20"/>
      <c r="F171" s="58">
        <f>SUM(F170)</f>
        <v>274</v>
      </c>
      <c r="G171" s="58">
        <f>SUM(G170)</f>
        <v>274</v>
      </c>
    </row>
    <row r="172" spans="1:7" ht="12.75">
      <c r="A172" s="683"/>
      <c r="B172" s="19"/>
      <c r="C172" s="20" t="s">
        <v>52</v>
      </c>
      <c r="D172" s="20"/>
      <c r="E172" s="20"/>
      <c r="F172" s="58">
        <f>SUM(F171)</f>
        <v>274</v>
      </c>
      <c r="G172" s="58">
        <f>SUM(G171)</f>
        <v>274</v>
      </c>
    </row>
    <row r="173" spans="1:7" ht="12.75">
      <c r="A173" s="683"/>
      <c r="B173" s="19"/>
      <c r="C173" s="20"/>
      <c r="D173" s="20"/>
      <c r="E173" s="20"/>
      <c r="F173" s="58"/>
      <c r="G173" s="58"/>
    </row>
    <row r="174" spans="1:7" ht="12.75">
      <c r="A174" s="683"/>
      <c r="B174" s="23" t="s">
        <v>551</v>
      </c>
      <c r="C174" s="20"/>
      <c r="D174" s="20"/>
      <c r="E174" s="20"/>
      <c r="F174" s="58"/>
      <c r="G174" s="58"/>
    </row>
    <row r="175" spans="1:7" ht="12.75">
      <c r="A175" s="683"/>
      <c r="B175" s="19" t="s">
        <v>552</v>
      </c>
      <c r="C175" s="20"/>
      <c r="D175" s="20"/>
      <c r="E175" s="20"/>
      <c r="F175" s="62">
        <v>0</v>
      </c>
      <c r="G175" s="62">
        <v>1</v>
      </c>
    </row>
    <row r="176" spans="1:7" ht="12.75">
      <c r="A176" s="683"/>
      <c r="B176" s="19" t="s">
        <v>553</v>
      </c>
      <c r="C176" s="20"/>
      <c r="D176" s="20"/>
      <c r="E176" s="20"/>
      <c r="F176" s="62">
        <v>0</v>
      </c>
      <c r="G176" s="62">
        <v>22</v>
      </c>
    </row>
    <row r="177" spans="1:7" ht="12.75">
      <c r="A177" s="683"/>
      <c r="B177" s="19" t="s">
        <v>534</v>
      </c>
      <c r="C177" s="20"/>
      <c r="D177" s="20"/>
      <c r="E177" s="20"/>
      <c r="F177" s="62">
        <v>0</v>
      </c>
      <c r="G177" s="62">
        <v>9</v>
      </c>
    </row>
    <row r="178" spans="1:7" ht="12.75">
      <c r="A178" s="683"/>
      <c r="B178" s="24" t="s">
        <v>101</v>
      </c>
      <c r="C178" s="20"/>
      <c r="D178" s="20"/>
      <c r="E178" s="20"/>
      <c r="F178" s="58">
        <f>SUM(F175:F177)</f>
        <v>0</v>
      </c>
      <c r="G178" s="58">
        <f>SUM(G175:G177)</f>
        <v>32</v>
      </c>
    </row>
    <row r="179" spans="1:7" ht="12.75">
      <c r="A179" s="683"/>
      <c r="B179" s="19"/>
      <c r="C179" s="20" t="s">
        <v>52</v>
      </c>
      <c r="D179" s="20"/>
      <c r="E179" s="20"/>
      <c r="F179" s="58">
        <f>SUM(F178)</f>
        <v>0</v>
      </c>
      <c r="G179" s="58">
        <f>SUM(G178)</f>
        <v>32</v>
      </c>
    </row>
    <row r="180" spans="1:7" ht="12.75">
      <c r="A180" s="683"/>
      <c r="B180" s="19"/>
      <c r="C180" s="20"/>
      <c r="D180" s="20"/>
      <c r="E180" s="20"/>
      <c r="F180" s="58"/>
      <c r="G180" s="58"/>
    </row>
    <row r="181" spans="1:7" ht="12.75">
      <c r="A181" s="682"/>
      <c r="B181" s="23" t="s">
        <v>268</v>
      </c>
      <c r="C181" s="27"/>
      <c r="D181" s="27"/>
      <c r="E181" s="27"/>
      <c r="F181" s="60"/>
      <c r="G181" s="60"/>
    </row>
    <row r="182" spans="1:7" ht="12.75">
      <c r="A182" s="682"/>
      <c r="B182" s="64" t="s">
        <v>269</v>
      </c>
      <c r="C182" s="19"/>
      <c r="D182" s="19"/>
      <c r="E182" s="19"/>
      <c r="F182" s="62">
        <v>13081</v>
      </c>
      <c r="G182" s="62">
        <v>13081</v>
      </c>
    </row>
    <row r="183" spans="1:7" ht="12.75">
      <c r="A183" s="682"/>
      <c r="B183" s="20" t="s">
        <v>100</v>
      </c>
      <c r="C183" s="20"/>
      <c r="D183" s="20"/>
      <c r="E183" s="20"/>
      <c r="F183" s="58">
        <f>SUM(F182:F182)</f>
        <v>13081</v>
      </c>
      <c r="G183" s="58">
        <f>SUM(G182:G182)</f>
        <v>13081</v>
      </c>
    </row>
    <row r="184" spans="1:7" ht="12.75">
      <c r="A184" s="682"/>
      <c r="B184" s="64" t="s">
        <v>120</v>
      </c>
      <c r="C184" s="19"/>
      <c r="D184" s="19"/>
      <c r="E184" s="19"/>
      <c r="F184" s="62">
        <v>1766</v>
      </c>
      <c r="G184" s="62">
        <v>1766</v>
      </c>
    </row>
    <row r="185" spans="1:7" ht="12.75">
      <c r="A185" s="682"/>
      <c r="B185" s="24" t="s">
        <v>51</v>
      </c>
      <c r="C185" s="20"/>
      <c r="D185" s="19"/>
      <c r="E185" s="19"/>
      <c r="F185" s="58">
        <f>SUM(F184:F184)</f>
        <v>1766</v>
      </c>
      <c r="G185" s="58">
        <f>SUM(G184:G184)</f>
        <v>1766</v>
      </c>
    </row>
    <row r="186" spans="1:7" ht="12.75">
      <c r="A186" s="682"/>
      <c r="B186" s="65" t="s">
        <v>270</v>
      </c>
      <c r="C186" s="22"/>
      <c r="D186" s="22"/>
      <c r="E186" s="19"/>
      <c r="F186" s="62">
        <v>245</v>
      </c>
      <c r="G186" s="62">
        <v>245</v>
      </c>
    </row>
    <row r="187" spans="1:7" ht="12.75">
      <c r="A187" s="682"/>
      <c r="B187" s="65" t="s">
        <v>271</v>
      </c>
      <c r="C187" s="22"/>
      <c r="D187" s="22"/>
      <c r="E187" s="19"/>
      <c r="F187" s="62">
        <v>139</v>
      </c>
      <c r="G187" s="62">
        <v>139</v>
      </c>
    </row>
    <row r="188" spans="1:7" ht="12.75">
      <c r="A188" s="682"/>
      <c r="B188" s="708" t="s">
        <v>554</v>
      </c>
      <c r="C188" s="22"/>
      <c r="D188" s="22"/>
      <c r="E188" s="19"/>
      <c r="F188" s="62">
        <v>0</v>
      </c>
      <c r="G188" s="62">
        <v>4</v>
      </c>
    </row>
    <row r="189" spans="1:7" ht="12.75">
      <c r="A189" s="682"/>
      <c r="B189" s="65" t="s">
        <v>54</v>
      </c>
      <c r="C189" s="20"/>
      <c r="D189" s="19"/>
      <c r="E189" s="19"/>
      <c r="F189" s="62">
        <v>3249</v>
      </c>
      <c r="G189" s="62">
        <v>2880</v>
      </c>
    </row>
    <row r="190" spans="1:7" ht="12.75">
      <c r="A190" s="682"/>
      <c r="B190" s="708" t="s">
        <v>555</v>
      </c>
      <c r="C190" s="20"/>
      <c r="D190" s="19"/>
      <c r="E190" s="19"/>
      <c r="F190" s="62">
        <v>0</v>
      </c>
      <c r="G190" s="62">
        <v>20</v>
      </c>
    </row>
    <row r="191" spans="1:7" ht="12.75">
      <c r="A191" s="682"/>
      <c r="B191" s="708" t="s">
        <v>534</v>
      </c>
      <c r="C191" s="20"/>
      <c r="D191" s="19"/>
      <c r="E191" s="19"/>
      <c r="F191" s="62">
        <v>0</v>
      </c>
      <c r="G191" s="62">
        <v>304</v>
      </c>
    </row>
    <row r="192" spans="1:7" ht="12.75">
      <c r="A192" s="682"/>
      <c r="B192" s="708" t="s">
        <v>556</v>
      </c>
      <c r="C192" s="20"/>
      <c r="D192" s="19"/>
      <c r="E192" s="19"/>
      <c r="F192" s="62">
        <v>0</v>
      </c>
      <c r="G192" s="62">
        <v>41</v>
      </c>
    </row>
    <row r="193" spans="1:7" ht="12.75">
      <c r="A193" s="682"/>
      <c r="B193" s="24" t="s">
        <v>101</v>
      </c>
      <c r="C193" s="20"/>
      <c r="D193" s="19"/>
      <c r="E193" s="19"/>
      <c r="F193" s="58">
        <f>SUM(F186:F192)</f>
        <v>3633</v>
      </c>
      <c r="G193" s="58">
        <f>SUM(G186:G192)</f>
        <v>3633</v>
      </c>
    </row>
    <row r="194" spans="1:7" ht="12.75">
      <c r="A194" s="682"/>
      <c r="B194" s="20"/>
      <c r="C194" s="20" t="s">
        <v>52</v>
      </c>
      <c r="D194" s="19"/>
      <c r="E194" s="19"/>
      <c r="F194" s="58">
        <f>SUM(F183,F185,F193)</f>
        <v>18480</v>
      </c>
      <c r="G194" s="58">
        <f>SUM(G183,G185,G193)</f>
        <v>18480</v>
      </c>
    </row>
    <row r="195" spans="1:7" ht="12.75">
      <c r="A195" s="682"/>
      <c r="B195" s="20"/>
      <c r="C195" s="20"/>
      <c r="D195" s="19"/>
      <c r="E195" s="19"/>
      <c r="F195" s="58"/>
      <c r="G195" s="58"/>
    </row>
    <row r="196" spans="1:7" ht="12.75">
      <c r="A196" s="682"/>
      <c r="B196" s="23" t="s">
        <v>557</v>
      </c>
      <c r="C196" s="20"/>
      <c r="D196" s="19"/>
      <c r="E196" s="19"/>
      <c r="F196" s="58"/>
      <c r="G196" s="58"/>
    </row>
    <row r="197" spans="1:7" ht="12.75">
      <c r="A197" s="682"/>
      <c r="B197" s="22" t="s">
        <v>558</v>
      </c>
      <c r="C197" s="20"/>
      <c r="D197" s="19"/>
      <c r="E197" s="19"/>
      <c r="F197" s="62">
        <v>0</v>
      </c>
      <c r="G197" s="62">
        <v>35</v>
      </c>
    </row>
    <row r="198" spans="1:7" ht="12.75">
      <c r="A198" s="682"/>
      <c r="B198" s="678" t="s">
        <v>559</v>
      </c>
      <c r="C198" s="20"/>
      <c r="D198" s="19"/>
      <c r="E198" s="19"/>
      <c r="F198" s="58">
        <f>SUM(F197)</f>
        <v>0</v>
      </c>
      <c r="G198" s="58">
        <f>SUM(G197)</f>
        <v>35</v>
      </c>
    </row>
    <row r="199" spans="1:7" ht="12.75">
      <c r="A199" s="682"/>
      <c r="B199" s="20"/>
      <c r="C199" s="20" t="s">
        <v>52</v>
      </c>
      <c r="D199" s="19"/>
      <c r="E199" s="19"/>
      <c r="F199" s="58">
        <f>SUM(F198)</f>
        <v>0</v>
      </c>
      <c r="G199" s="58">
        <f>SUM(G198)</f>
        <v>35</v>
      </c>
    </row>
    <row r="200" spans="1:7" ht="12.75">
      <c r="A200" s="682"/>
      <c r="B200" s="20"/>
      <c r="C200" s="20"/>
      <c r="D200" s="19"/>
      <c r="E200" s="19"/>
      <c r="F200" s="58"/>
      <c r="G200" s="58"/>
    </row>
    <row r="201" spans="1:7" ht="12.75">
      <c r="A201" s="682"/>
      <c r="B201" s="673" t="s">
        <v>560</v>
      </c>
      <c r="C201" s="674"/>
      <c r="D201" s="674"/>
      <c r="E201" s="674"/>
      <c r="F201" s="709"/>
      <c r="G201" s="709"/>
    </row>
    <row r="202" spans="1:7" ht="12.75">
      <c r="A202" s="682"/>
      <c r="B202" s="710" t="s">
        <v>273</v>
      </c>
      <c r="C202" s="711"/>
      <c r="D202" s="711"/>
      <c r="E202" s="711"/>
      <c r="F202" s="677">
        <v>76</v>
      </c>
      <c r="G202" s="677">
        <v>76</v>
      </c>
    </row>
    <row r="203" spans="1:7" ht="12.75">
      <c r="A203" s="682"/>
      <c r="B203" s="694" t="s">
        <v>274</v>
      </c>
      <c r="C203" s="676"/>
      <c r="D203" s="676"/>
      <c r="E203" s="676"/>
      <c r="F203" s="695">
        <v>112</v>
      </c>
      <c r="G203" s="695">
        <v>112</v>
      </c>
    </row>
    <row r="204" spans="1:7" ht="12.75">
      <c r="A204" s="682"/>
      <c r="B204" s="694" t="s">
        <v>561</v>
      </c>
      <c r="C204" s="676"/>
      <c r="D204" s="676"/>
      <c r="E204" s="676"/>
      <c r="F204" s="695">
        <v>0</v>
      </c>
      <c r="G204" s="695">
        <v>35</v>
      </c>
    </row>
    <row r="205" spans="1:7" ht="12.75">
      <c r="A205" s="698"/>
      <c r="B205" s="676" t="s">
        <v>72</v>
      </c>
      <c r="C205" s="676"/>
      <c r="D205" s="676"/>
      <c r="E205" s="676"/>
      <c r="F205" s="695">
        <v>157</v>
      </c>
      <c r="G205" s="695">
        <v>157</v>
      </c>
    </row>
    <row r="206" spans="1:7" ht="12.75">
      <c r="A206" s="682"/>
      <c r="B206" s="676" t="s">
        <v>73</v>
      </c>
      <c r="C206" s="676"/>
      <c r="D206" s="676"/>
      <c r="E206" s="676"/>
      <c r="F206" s="680">
        <v>20</v>
      </c>
      <c r="G206" s="680">
        <v>20</v>
      </c>
    </row>
    <row r="207" spans="1:7" ht="12.75">
      <c r="A207" s="682"/>
      <c r="B207" s="694" t="s">
        <v>290</v>
      </c>
      <c r="C207" s="676"/>
      <c r="D207" s="676"/>
      <c r="E207" s="676"/>
      <c r="F207" s="680">
        <v>75</v>
      </c>
      <c r="G207" s="680">
        <v>75</v>
      </c>
    </row>
    <row r="208" spans="1:7" ht="12.75">
      <c r="A208" s="682"/>
      <c r="B208" s="694" t="s">
        <v>297</v>
      </c>
      <c r="C208" s="676"/>
      <c r="D208" s="676"/>
      <c r="E208" s="676"/>
      <c r="F208" s="680">
        <v>0</v>
      </c>
      <c r="G208" s="680">
        <v>12</v>
      </c>
    </row>
    <row r="209" spans="1:7" ht="12.75">
      <c r="A209" s="682"/>
      <c r="B209" s="678" t="s">
        <v>275</v>
      </c>
      <c r="C209" s="678"/>
      <c r="D209" s="678"/>
      <c r="E209" s="678"/>
      <c r="F209" s="679">
        <f>SUM(F202:F208)</f>
        <v>440</v>
      </c>
      <c r="G209" s="679">
        <f>SUM(G202:G208)</f>
        <v>487</v>
      </c>
    </row>
    <row r="210" spans="1:7" ht="12.75">
      <c r="A210" s="682"/>
      <c r="B210" s="676"/>
      <c r="C210" s="678" t="s">
        <v>52</v>
      </c>
      <c r="D210" s="678"/>
      <c r="E210" s="678"/>
      <c r="F210" s="679">
        <f>SUM(F209)</f>
        <v>440</v>
      </c>
      <c r="G210" s="679">
        <f>SUM(G209)</f>
        <v>487</v>
      </c>
    </row>
    <row r="211" spans="1:7" ht="12.75">
      <c r="A211" s="682"/>
      <c r="B211" s="676"/>
      <c r="C211" s="676"/>
      <c r="D211" s="676"/>
      <c r="E211" s="676"/>
      <c r="F211" s="677"/>
      <c r="G211" s="677"/>
    </row>
    <row r="212" spans="1:7" ht="12.75">
      <c r="A212" s="682"/>
      <c r="B212" s="676"/>
      <c r="C212" s="676"/>
      <c r="D212" s="676"/>
      <c r="E212" s="676"/>
      <c r="F212" s="677"/>
      <c r="G212" s="677"/>
    </row>
    <row r="213" spans="1:7" ht="12.75">
      <c r="A213" s="682"/>
      <c r="B213" s="674" t="s">
        <v>276</v>
      </c>
      <c r="C213" s="674"/>
      <c r="D213" s="674"/>
      <c r="E213" s="674"/>
      <c r="F213" s="675"/>
      <c r="G213" s="675"/>
    </row>
    <row r="214" spans="1:7" ht="12.75">
      <c r="A214" s="682"/>
      <c r="B214" s="701" t="s">
        <v>277</v>
      </c>
      <c r="C214" s="674"/>
      <c r="D214" s="674"/>
      <c r="E214" s="674"/>
      <c r="F214" s="693">
        <v>681</v>
      </c>
      <c r="G214" s="693">
        <v>681</v>
      </c>
    </row>
    <row r="215" spans="1:7" ht="12.75">
      <c r="A215" s="682"/>
      <c r="B215" s="686" t="s">
        <v>121</v>
      </c>
      <c r="C215" s="674"/>
      <c r="D215" s="674"/>
      <c r="E215" s="674"/>
      <c r="F215" s="693">
        <v>30</v>
      </c>
      <c r="G215" s="693">
        <v>30</v>
      </c>
    </row>
    <row r="216" spans="1:7" ht="12.75">
      <c r="A216" s="682"/>
      <c r="B216" s="678" t="s">
        <v>100</v>
      </c>
      <c r="C216" s="674"/>
      <c r="D216" s="674"/>
      <c r="E216" s="674"/>
      <c r="F216" s="712">
        <f>SUM(F214:F215)</f>
        <v>711</v>
      </c>
      <c r="G216" s="712">
        <f>SUM(G214:G215)</f>
        <v>711</v>
      </c>
    </row>
    <row r="217" spans="1:7" ht="12.75">
      <c r="A217" s="682"/>
      <c r="B217" s="686" t="s">
        <v>278</v>
      </c>
      <c r="C217" s="674"/>
      <c r="D217" s="674"/>
      <c r="E217" s="674"/>
      <c r="F217" s="693">
        <v>184</v>
      </c>
      <c r="G217" s="693">
        <v>184</v>
      </c>
    </row>
    <row r="218" spans="1:7" ht="12.75">
      <c r="A218" s="682"/>
      <c r="B218" s="701" t="s">
        <v>281</v>
      </c>
      <c r="C218" s="674"/>
      <c r="D218" s="674"/>
      <c r="E218" s="674"/>
      <c r="F218" s="693">
        <v>5</v>
      </c>
      <c r="G218" s="693">
        <v>5</v>
      </c>
    </row>
    <row r="219" spans="1:7" ht="12.75">
      <c r="A219" s="682"/>
      <c r="B219" s="702" t="s">
        <v>51</v>
      </c>
      <c r="C219" s="674"/>
      <c r="D219" s="674"/>
      <c r="E219" s="674"/>
      <c r="F219" s="712">
        <f>SUM(F217:F218)</f>
        <v>189</v>
      </c>
      <c r="G219" s="712">
        <f>SUM(G217:G218)</f>
        <v>189</v>
      </c>
    </row>
    <row r="220" spans="1:7" ht="12.75">
      <c r="A220" s="682"/>
      <c r="B220" s="701" t="s">
        <v>547</v>
      </c>
      <c r="C220" s="674"/>
      <c r="D220" s="674"/>
      <c r="E220" s="674"/>
      <c r="F220" s="693">
        <v>0</v>
      </c>
      <c r="G220" s="693"/>
    </row>
    <row r="221" spans="1:7" ht="12.75">
      <c r="A221" s="682"/>
      <c r="B221" s="676" t="s">
        <v>54</v>
      </c>
      <c r="C221" s="676"/>
      <c r="D221" s="676"/>
      <c r="E221" s="676"/>
      <c r="F221" s="677">
        <v>3</v>
      </c>
      <c r="G221" s="677">
        <v>3</v>
      </c>
    </row>
    <row r="222" spans="1:7" ht="12.75">
      <c r="A222" s="682"/>
      <c r="B222" s="694" t="s">
        <v>279</v>
      </c>
      <c r="C222" s="676"/>
      <c r="D222" s="676"/>
      <c r="E222" s="676"/>
      <c r="F222" s="677">
        <v>7</v>
      </c>
      <c r="G222" s="677">
        <v>11</v>
      </c>
    </row>
    <row r="223" spans="1:7" ht="12.75">
      <c r="A223" s="682"/>
      <c r="B223" s="694" t="s">
        <v>64</v>
      </c>
      <c r="C223" s="676"/>
      <c r="D223" s="676"/>
      <c r="E223" s="676"/>
      <c r="F223" s="677">
        <v>5</v>
      </c>
      <c r="G223" s="677">
        <v>5</v>
      </c>
    </row>
    <row r="224" spans="1:7" ht="12.75">
      <c r="A224" s="682"/>
      <c r="B224" s="676" t="s">
        <v>61</v>
      </c>
      <c r="C224" s="676"/>
      <c r="D224" s="676"/>
      <c r="E224" s="676"/>
      <c r="F224" s="677">
        <v>4</v>
      </c>
      <c r="G224" s="677">
        <v>30</v>
      </c>
    </row>
    <row r="225" spans="1:7" ht="12.75">
      <c r="A225" s="682"/>
      <c r="B225" s="694" t="s">
        <v>280</v>
      </c>
      <c r="C225" s="676"/>
      <c r="D225" s="676"/>
      <c r="E225" s="676"/>
      <c r="F225" s="677">
        <v>6</v>
      </c>
      <c r="G225" s="677">
        <v>6</v>
      </c>
    </row>
    <row r="226" spans="1:7" ht="12.75">
      <c r="A226" s="682"/>
      <c r="B226" s="694" t="s">
        <v>542</v>
      </c>
      <c r="C226" s="676"/>
      <c r="D226" s="676"/>
      <c r="E226" s="676"/>
      <c r="F226" s="677">
        <v>0</v>
      </c>
      <c r="G226" s="677">
        <v>36</v>
      </c>
    </row>
    <row r="227" spans="1:7" ht="12.75">
      <c r="A227" s="682"/>
      <c r="B227" s="678" t="s">
        <v>65</v>
      </c>
      <c r="C227" s="678"/>
      <c r="D227" s="678"/>
      <c r="E227" s="678"/>
      <c r="F227" s="679">
        <f>SUM(F220:F226)</f>
        <v>25</v>
      </c>
      <c r="G227" s="679">
        <f>SUM(G220:G226)</f>
        <v>91</v>
      </c>
    </row>
    <row r="228" spans="1:7" ht="12.75">
      <c r="A228" s="682"/>
      <c r="B228" s="676"/>
      <c r="C228" s="678" t="s">
        <v>52</v>
      </c>
      <c r="D228" s="678"/>
      <c r="E228" s="678"/>
      <c r="F228" s="679">
        <f>SUM(F227,F219,F216)</f>
        <v>925</v>
      </c>
      <c r="G228" s="679">
        <f>SUM(G227,G219,G216)</f>
        <v>991</v>
      </c>
    </row>
    <row r="229" spans="1:7" ht="12.75">
      <c r="A229" s="682"/>
      <c r="B229" s="682"/>
      <c r="C229" s="682"/>
      <c r="D229" s="682"/>
      <c r="E229" s="682"/>
      <c r="F229" s="713"/>
      <c r="G229" s="713"/>
    </row>
    <row r="230" spans="1:7" ht="12.75">
      <c r="A230" s="682"/>
      <c r="B230" s="682"/>
      <c r="C230" s="682"/>
      <c r="D230" s="682"/>
      <c r="E230" s="682"/>
      <c r="F230" s="713"/>
      <c r="G230" s="713"/>
    </row>
    <row r="231" spans="1:7" ht="12.75">
      <c r="A231" s="682"/>
      <c r="B231" s="682"/>
      <c r="C231" s="682"/>
      <c r="D231" s="682"/>
      <c r="E231" s="682"/>
      <c r="F231" s="713"/>
      <c r="G231" s="713"/>
    </row>
    <row r="232" spans="1:7" ht="12.75">
      <c r="A232" s="682"/>
      <c r="B232" s="674" t="s">
        <v>282</v>
      </c>
      <c r="C232" s="674"/>
      <c r="D232" s="674"/>
      <c r="E232" s="674"/>
      <c r="F232" s="677"/>
      <c r="G232" s="677"/>
    </row>
    <row r="233" spans="1:7" ht="12.75">
      <c r="A233" s="682"/>
      <c r="B233" s="686" t="s">
        <v>284</v>
      </c>
      <c r="C233" s="674"/>
      <c r="D233" s="674"/>
      <c r="E233" s="674"/>
      <c r="F233" s="677">
        <v>0</v>
      </c>
      <c r="G233" s="677">
        <v>10</v>
      </c>
    </row>
    <row r="234" spans="1:7" ht="12.75">
      <c r="A234" s="682"/>
      <c r="B234" s="686" t="s">
        <v>562</v>
      </c>
      <c r="C234" s="674"/>
      <c r="D234" s="674"/>
      <c r="E234" s="674"/>
      <c r="F234" s="677">
        <v>0</v>
      </c>
      <c r="G234" s="677">
        <v>1</v>
      </c>
    </row>
    <row r="235" spans="1:7" ht="12.75">
      <c r="A235" s="682"/>
      <c r="B235" s="676" t="s">
        <v>58</v>
      </c>
      <c r="C235" s="676"/>
      <c r="D235" s="676"/>
      <c r="E235" s="676"/>
      <c r="F235" s="677">
        <v>152</v>
      </c>
      <c r="G235" s="677">
        <v>141</v>
      </c>
    </row>
    <row r="236" spans="1:7" ht="12.75">
      <c r="A236" s="682"/>
      <c r="B236" s="676" t="s">
        <v>255</v>
      </c>
      <c r="C236" s="676"/>
      <c r="D236" s="676"/>
      <c r="E236" s="676"/>
      <c r="F236" s="677">
        <v>12</v>
      </c>
      <c r="G236" s="677">
        <v>12</v>
      </c>
    </row>
    <row r="237" spans="1:7" ht="12.75">
      <c r="A237" s="682"/>
      <c r="B237" s="676" t="s">
        <v>61</v>
      </c>
      <c r="C237" s="676"/>
      <c r="D237" s="676"/>
      <c r="E237" s="676"/>
      <c r="F237" s="677">
        <v>44</v>
      </c>
      <c r="G237" s="677">
        <v>44</v>
      </c>
    </row>
    <row r="238" spans="1:7" ht="12.75">
      <c r="A238" s="682"/>
      <c r="B238" s="678" t="s">
        <v>65</v>
      </c>
      <c r="C238" s="678"/>
      <c r="D238" s="678"/>
      <c r="E238" s="678"/>
      <c r="F238" s="679">
        <f>SUM(F233:F237)</f>
        <v>208</v>
      </c>
      <c r="G238" s="679">
        <f>SUM(G233:G237)</f>
        <v>208</v>
      </c>
    </row>
    <row r="239" spans="1:7" ht="12.75">
      <c r="A239" s="682"/>
      <c r="B239" s="676"/>
      <c r="C239" s="678" t="s">
        <v>52</v>
      </c>
      <c r="D239" s="678"/>
      <c r="E239" s="678"/>
      <c r="F239" s="679">
        <f>SUM(F238)</f>
        <v>208</v>
      </c>
      <c r="G239" s="679">
        <f>SUM(G238)</f>
        <v>208</v>
      </c>
    </row>
    <row r="240" spans="1:7" ht="12.75">
      <c r="A240" s="682"/>
      <c r="B240" s="676"/>
      <c r="C240" s="678"/>
      <c r="D240" s="678"/>
      <c r="E240" s="678"/>
      <c r="F240" s="679"/>
      <c r="G240" s="679"/>
    </row>
    <row r="241" spans="1:7" ht="12.75">
      <c r="A241" s="682"/>
      <c r="B241" s="674" t="s">
        <v>283</v>
      </c>
      <c r="C241" s="674"/>
      <c r="D241" s="674"/>
      <c r="E241" s="704"/>
      <c r="F241" s="677"/>
      <c r="G241" s="677"/>
    </row>
    <row r="242" spans="1:7" ht="12.75">
      <c r="A242" s="682"/>
      <c r="B242" s="686" t="s">
        <v>563</v>
      </c>
      <c r="C242" s="674"/>
      <c r="D242" s="674"/>
      <c r="E242" s="704"/>
      <c r="F242" s="677">
        <v>0</v>
      </c>
      <c r="G242" s="677">
        <v>5</v>
      </c>
    </row>
    <row r="243" spans="1:7" ht="12.75">
      <c r="A243" s="682"/>
      <c r="B243" s="694" t="s">
        <v>284</v>
      </c>
      <c r="C243" s="676"/>
      <c r="D243" s="676"/>
      <c r="E243" s="676"/>
      <c r="F243" s="677">
        <v>30</v>
      </c>
      <c r="G243" s="677">
        <v>40</v>
      </c>
    </row>
    <row r="244" spans="1:7" ht="12.75">
      <c r="A244" s="682"/>
      <c r="B244" s="676" t="s">
        <v>58</v>
      </c>
      <c r="C244" s="676"/>
      <c r="D244" s="676"/>
      <c r="E244" s="676"/>
      <c r="F244" s="677">
        <v>5</v>
      </c>
      <c r="G244" s="677">
        <v>5</v>
      </c>
    </row>
    <row r="245" spans="1:7" ht="12.75">
      <c r="A245" s="682"/>
      <c r="B245" s="676" t="s">
        <v>255</v>
      </c>
      <c r="C245" s="676"/>
      <c r="D245" s="676"/>
      <c r="E245" s="676"/>
      <c r="F245" s="677">
        <v>21</v>
      </c>
      <c r="G245" s="677">
        <v>21</v>
      </c>
    </row>
    <row r="246" spans="1:7" ht="12.75">
      <c r="A246" s="682"/>
      <c r="B246" s="714" t="s">
        <v>564</v>
      </c>
      <c r="C246" s="288"/>
      <c r="D246" s="288"/>
      <c r="E246" s="288"/>
      <c r="F246" s="677">
        <v>0</v>
      </c>
      <c r="G246" s="677">
        <v>37</v>
      </c>
    </row>
    <row r="247" spans="1:7" ht="12.75">
      <c r="A247" s="682"/>
      <c r="B247" s="676" t="s">
        <v>61</v>
      </c>
      <c r="C247" s="676"/>
      <c r="D247" s="676"/>
      <c r="E247" s="676"/>
      <c r="F247" s="677">
        <v>15</v>
      </c>
      <c r="G247" s="677">
        <v>15</v>
      </c>
    </row>
    <row r="248" spans="1:7" ht="12.75">
      <c r="A248" s="682"/>
      <c r="B248" s="678" t="s">
        <v>65</v>
      </c>
      <c r="C248" s="678"/>
      <c r="D248" s="678"/>
      <c r="E248" s="678"/>
      <c r="F248" s="679">
        <f>SUM(F242:F247)</f>
        <v>71</v>
      </c>
      <c r="G248" s="679">
        <f>SUM(G242:G247)</f>
        <v>123</v>
      </c>
    </row>
    <row r="249" spans="1:7" ht="12.75">
      <c r="A249" s="682"/>
      <c r="B249" s="676"/>
      <c r="C249" s="678" t="s">
        <v>52</v>
      </c>
      <c r="D249" s="678"/>
      <c r="E249" s="678"/>
      <c r="F249" s="679">
        <f>SUM(F248)</f>
        <v>71</v>
      </c>
      <c r="G249" s="679">
        <f>SUM(G248)</f>
        <v>123</v>
      </c>
    </row>
    <row r="250" spans="1:7" ht="12.75">
      <c r="A250" s="682"/>
      <c r="B250" s="676"/>
      <c r="C250" s="678"/>
      <c r="D250" s="678"/>
      <c r="E250" s="678"/>
      <c r="F250" s="679"/>
      <c r="G250" s="679"/>
    </row>
    <row r="251" spans="1:7" ht="12.75">
      <c r="A251" s="682"/>
      <c r="B251" s="715" t="s">
        <v>318</v>
      </c>
      <c r="C251" s="715"/>
      <c r="D251" s="715"/>
      <c r="E251" s="676"/>
      <c r="F251" s="712">
        <f>F40+F44+F85+F89+F95+F118+F135+F141+F147+F14+F19+F152+F29+F34+F157+F162+F172+F194+F210+F228+F239+F249+F24+F51+F123+F167+F179+F199</f>
        <v>50817</v>
      </c>
      <c r="G251" s="712">
        <f>G40+G44+G85+G89+G95+G118+G135+G141+G147+G14+G19+G152+G29+G34+G157+G162+G172+G194+G210+G228+G239+G249+G24+G51+G123+G167+G179+G199</f>
        <v>51008</v>
      </c>
    </row>
    <row r="252" spans="1:7" ht="12.75">
      <c r="A252" s="682"/>
      <c r="B252" s="676" t="s">
        <v>286</v>
      </c>
      <c r="C252" s="676"/>
      <c r="D252" s="676"/>
      <c r="E252" s="676"/>
      <c r="F252" s="677"/>
      <c r="G252" s="677"/>
    </row>
    <row r="253" spans="1:7" ht="12.75">
      <c r="A253" s="682"/>
      <c r="B253" s="686" t="s">
        <v>123</v>
      </c>
      <c r="C253" s="686"/>
      <c r="D253" s="686"/>
      <c r="E253" s="686"/>
      <c r="F253" s="680">
        <f>F59+F100+F183+F216</f>
        <v>17750</v>
      </c>
      <c r="G253" s="680">
        <f>G59+G100+G183+G216</f>
        <v>17750</v>
      </c>
    </row>
    <row r="254" spans="1:7" ht="12.75">
      <c r="A254" s="682"/>
      <c r="B254" s="686" t="s">
        <v>124</v>
      </c>
      <c r="C254" s="686"/>
      <c r="D254" s="686"/>
      <c r="E254" s="686"/>
      <c r="F254" s="680">
        <f>F62+F103+F185+F219</f>
        <v>3029</v>
      </c>
      <c r="G254" s="680">
        <f>G62+G103+G185+G219</f>
        <v>3029</v>
      </c>
    </row>
    <row r="255" spans="1:7" ht="12.75">
      <c r="A255" s="682"/>
      <c r="B255" s="701" t="s">
        <v>101</v>
      </c>
      <c r="C255" s="686"/>
      <c r="D255" s="686"/>
      <c r="E255" s="686"/>
      <c r="F255" s="680">
        <f>F40+F44+F82+F94+F117+F134+F193+F227+F238+F248+F50+F178</f>
        <v>12537</v>
      </c>
      <c r="G255" s="680">
        <f>G40+G44+G82+G94+G117+G134+G193+G227+G238+G248+G50+G178</f>
        <v>12392</v>
      </c>
    </row>
    <row r="256" spans="1:7" ht="12.75">
      <c r="A256" s="682"/>
      <c r="B256" s="701" t="s">
        <v>565</v>
      </c>
      <c r="C256" s="686"/>
      <c r="D256" s="686"/>
      <c r="E256" s="686"/>
      <c r="F256" s="680">
        <f>F13+F18+F152+F28+F33+F156+F161+F23</f>
        <v>4860</v>
      </c>
      <c r="G256" s="680">
        <f>G13+G18+G152+G28+G33+G156+G161+G23</f>
        <v>5043</v>
      </c>
    </row>
    <row r="257" spans="1:7" ht="12.75">
      <c r="A257" s="682"/>
      <c r="B257" s="701" t="s">
        <v>285</v>
      </c>
      <c r="C257" s="686"/>
      <c r="D257" s="686"/>
      <c r="E257" s="686"/>
      <c r="F257" s="680">
        <f>F209+F171+F146+F141+F89+F166</f>
        <v>12541</v>
      </c>
      <c r="G257" s="680">
        <f>G209+G171+G146+G141+G89+G166</f>
        <v>12633</v>
      </c>
    </row>
    <row r="258" spans="1:7" ht="12.75">
      <c r="A258" s="682"/>
      <c r="B258" s="701" t="s">
        <v>566</v>
      </c>
      <c r="C258" s="686"/>
      <c r="D258" s="686"/>
      <c r="E258" s="686"/>
      <c r="F258" s="680">
        <f>F122</f>
        <v>0</v>
      </c>
      <c r="G258" s="680">
        <f>G122</f>
        <v>26</v>
      </c>
    </row>
    <row r="259" spans="1:7" ht="12.75">
      <c r="A259" s="682"/>
      <c r="B259" s="701" t="s">
        <v>567</v>
      </c>
      <c r="C259" s="686"/>
      <c r="D259" s="686"/>
      <c r="E259" s="686"/>
      <c r="F259" s="680">
        <f>F198</f>
        <v>0</v>
      </c>
      <c r="G259" s="680">
        <f>G198</f>
        <v>35</v>
      </c>
    </row>
    <row r="260" spans="1:7" ht="12.75">
      <c r="A260" s="682"/>
      <c r="B260" s="701" t="s">
        <v>125</v>
      </c>
      <c r="C260" s="686"/>
      <c r="D260" s="686"/>
      <c r="E260" s="686"/>
      <c r="F260" s="680">
        <v>50</v>
      </c>
      <c r="G260" s="680">
        <v>50</v>
      </c>
    </row>
    <row r="261" spans="1:7" ht="12.75">
      <c r="A261" s="682"/>
      <c r="B261" s="701" t="s">
        <v>126</v>
      </c>
      <c r="C261" s="686"/>
      <c r="D261" s="686"/>
      <c r="E261" s="686"/>
      <c r="F261" s="680">
        <v>50</v>
      </c>
      <c r="G261" s="680">
        <v>50</v>
      </c>
    </row>
    <row r="262" spans="1:7" ht="12.75">
      <c r="A262" s="682"/>
      <c r="B262" s="676"/>
      <c r="C262" s="676"/>
      <c r="D262" s="676"/>
      <c r="E262" s="676"/>
      <c r="F262" s="679">
        <f>SUM(F253:F261)</f>
        <v>50817</v>
      </c>
      <c r="G262" s="679">
        <f>SUM(G253:G261)</f>
        <v>51008</v>
      </c>
    </row>
    <row r="263" spans="1:7" ht="12.75">
      <c r="A263" s="682"/>
      <c r="B263" s="20"/>
      <c r="C263" s="20"/>
      <c r="D263" s="20"/>
      <c r="E263" s="20"/>
      <c r="F263" s="58"/>
      <c r="G263" s="58"/>
    </row>
    <row r="264" spans="1:7" ht="13.5" thickBot="1">
      <c r="A264" s="682"/>
      <c r="B264" s="20"/>
      <c r="C264" s="20"/>
      <c r="D264" s="20"/>
      <c r="E264" s="20"/>
      <c r="F264" s="58"/>
      <c r="G264" s="58"/>
    </row>
    <row r="265" spans="1:7" ht="16.5" thickBot="1">
      <c r="A265" s="286" t="s">
        <v>287</v>
      </c>
      <c r="B265" s="287"/>
      <c r="C265" s="287"/>
      <c r="D265" s="287"/>
      <c r="E265" s="287"/>
      <c r="F265" s="287"/>
      <c r="G265" s="287"/>
    </row>
    <row r="266" spans="1:7" ht="12.75">
      <c r="A266" s="682"/>
      <c r="B266" s="701"/>
      <c r="C266" s="676"/>
      <c r="D266" s="676"/>
      <c r="E266" s="676"/>
      <c r="F266" s="677"/>
      <c r="G266" s="677"/>
    </row>
    <row r="267" spans="1:7" ht="12.75">
      <c r="A267" s="682"/>
      <c r="B267" s="716" t="s">
        <v>288</v>
      </c>
      <c r="C267" s="717"/>
      <c r="D267" s="717"/>
      <c r="E267" s="717"/>
      <c r="F267" s="718"/>
      <c r="G267" s="718"/>
    </row>
    <row r="268" spans="1:7" ht="12.75">
      <c r="A268" s="682"/>
      <c r="B268" s="676" t="s">
        <v>119</v>
      </c>
      <c r="C268" s="676"/>
      <c r="D268" s="676"/>
      <c r="E268" s="676"/>
      <c r="F268" s="680">
        <v>150</v>
      </c>
      <c r="G268" s="680">
        <v>799</v>
      </c>
    </row>
    <row r="269" spans="1:7" ht="12.75">
      <c r="A269" s="682"/>
      <c r="B269" s="676" t="s">
        <v>289</v>
      </c>
      <c r="C269" s="676"/>
      <c r="D269" s="676"/>
      <c r="E269" s="676"/>
      <c r="F269" s="680">
        <v>492</v>
      </c>
      <c r="G269" s="680">
        <v>492</v>
      </c>
    </row>
    <row r="270" spans="1:7" ht="12.75">
      <c r="A270" s="682"/>
      <c r="B270" s="676"/>
      <c r="C270" s="678" t="s">
        <v>52</v>
      </c>
      <c r="D270" s="678"/>
      <c r="E270" s="678"/>
      <c r="F270" s="679">
        <f>SUM(F268:F269)</f>
        <v>642</v>
      </c>
      <c r="G270" s="679">
        <f>SUM(G268:G269)</f>
        <v>1291</v>
      </c>
    </row>
    <row r="271" spans="1:7" ht="12.75">
      <c r="A271" s="682"/>
      <c r="B271" s="703" t="s">
        <v>325</v>
      </c>
      <c r="C271" s="678"/>
      <c r="D271" s="678"/>
      <c r="E271" s="678"/>
      <c r="F271" s="679"/>
      <c r="G271" s="679"/>
    </row>
    <row r="272" spans="1:7" ht="12.75">
      <c r="A272" s="682"/>
      <c r="B272" s="703"/>
      <c r="C272" s="678"/>
      <c r="D272" s="678"/>
      <c r="E272" s="678"/>
      <c r="F272" s="679"/>
      <c r="G272" s="679"/>
    </row>
    <row r="273" spans="1:7" ht="12.75">
      <c r="A273" s="682"/>
      <c r="B273" s="673" t="s">
        <v>265</v>
      </c>
      <c r="C273" s="674"/>
      <c r="D273" s="674"/>
      <c r="E273" s="674"/>
      <c r="F273" s="675"/>
      <c r="G273" s="675"/>
    </row>
    <row r="274" spans="1:7" ht="12.75">
      <c r="A274" s="682"/>
      <c r="B274" s="676" t="s">
        <v>130</v>
      </c>
      <c r="C274" s="676"/>
      <c r="D274" s="676"/>
      <c r="E274" s="676"/>
      <c r="F274" s="677">
        <v>50</v>
      </c>
      <c r="G274" s="677">
        <v>50</v>
      </c>
    </row>
    <row r="275" spans="1:7" ht="12.75">
      <c r="A275" s="682"/>
      <c r="B275" s="410" t="s">
        <v>529</v>
      </c>
      <c r="C275" s="678"/>
      <c r="D275" s="678"/>
      <c r="E275" s="678"/>
      <c r="F275" s="679">
        <f>SUM(F274:F274)</f>
        <v>50</v>
      </c>
      <c r="G275" s="679">
        <f>SUM(G274:G274)</f>
        <v>50</v>
      </c>
    </row>
    <row r="276" spans="1:7" ht="12.75">
      <c r="A276" s="682"/>
      <c r="B276" s="676"/>
      <c r="C276" s="678" t="s">
        <v>52</v>
      </c>
      <c r="D276" s="678"/>
      <c r="E276" s="678"/>
      <c r="F276" s="679">
        <f>SUM(F275)</f>
        <v>50</v>
      </c>
      <c r="G276" s="679">
        <f>SUM(G275)</f>
        <v>50</v>
      </c>
    </row>
    <row r="277" spans="1:7" ht="12.75">
      <c r="A277" s="682"/>
      <c r="B277" s="676"/>
      <c r="C277" s="678"/>
      <c r="D277" s="678"/>
      <c r="E277" s="678"/>
      <c r="F277" s="679"/>
      <c r="G277" s="679"/>
    </row>
    <row r="278" spans="1:7" ht="12.75">
      <c r="A278" s="682"/>
      <c r="B278" s="719" t="s">
        <v>568</v>
      </c>
      <c r="C278" s="719"/>
      <c r="D278" s="719"/>
      <c r="E278" s="719"/>
      <c r="F278" s="392"/>
      <c r="G278" s="392"/>
    </row>
    <row r="279" spans="1:7" ht="12.75">
      <c r="A279" s="682"/>
      <c r="B279" s="370" t="s">
        <v>569</v>
      </c>
      <c r="C279" s="410"/>
      <c r="D279" s="410"/>
      <c r="E279" s="410"/>
      <c r="F279" s="431">
        <v>0</v>
      </c>
      <c r="G279" s="431">
        <v>35</v>
      </c>
    </row>
    <row r="280" spans="1:7" ht="12.75">
      <c r="A280" s="682"/>
      <c r="B280" s="410" t="s">
        <v>529</v>
      </c>
      <c r="C280" s="410"/>
      <c r="D280" s="410"/>
      <c r="E280" s="410"/>
      <c r="F280" s="392">
        <f>SUM(F279)</f>
        <v>0</v>
      </c>
      <c r="G280" s="392">
        <f>SUM(G279)</f>
        <v>35</v>
      </c>
    </row>
    <row r="281" spans="1:7" ht="12.75">
      <c r="A281" s="682"/>
      <c r="B281" s="370"/>
      <c r="C281" s="410" t="s">
        <v>52</v>
      </c>
      <c r="D281" s="410"/>
      <c r="E281" s="410"/>
      <c r="F281" s="392">
        <f>SUM(F280)</f>
        <v>0</v>
      </c>
      <c r="G281" s="392">
        <f>SUM(G280)</f>
        <v>35</v>
      </c>
    </row>
    <row r="282" spans="1:7" ht="12.75">
      <c r="A282" s="682"/>
      <c r="B282" s="676"/>
      <c r="C282" s="678"/>
      <c r="D282" s="678"/>
      <c r="E282" s="678"/>
      <c r="F282" s="679"/>
      <c r="G282" s="679"/>
    </row>
    <row r="283" spans="1:7" ht="12.75">
      <c r="A283" s="682"/>
      <c r="B283" s="673" t="s">
        <v>272</v>
      </c>
      <c r="C283" s="676"/>
      <c r="D283" s="676"/>
      <c r="E283" s="676"/>
      <c r="F283" s="677"/>
      <c r="G283" s="677"/>
    </row>
    <row r="284" spans="1:7" ht="12.75">
      <c r="A284" s="682"/>
      <c r="B284" s="720" t="s">
        <v>291</v>
      </c>
      <c r="C284" s="676"/>
      <c r="D284" s="676"/>
      <c r="E284" s="676"/>
      <c r="F284" s="677">
        <v>20</v>
      </c>
      <c r="G284" s="677">
        <v>20</v>
      </c>
    </row>
    <row r="285" spans="1:7" ht="12.75">
      <c r="A285" s="682"/>
      <c r="B285" s="676" t="s">
        <v>292</v>
      </c>
      <c r="C285" s="676"/>
      <c r="D285" s="676"/>
      <c r="E285" s="676"/>
      <c r="F285" s="677">
        <v>800</v>
      </c>
      <c r="G285" s="677">
        <v>800</v>
      </c>
    </row>
    <row r="286" spans="1:7" ht="12.75">
      <c r="A286" s="682"/>
      <c r="B286" s="676" t="s">
        <v>293</v>
      </c>
      <c r="C286" s="676"/>
      <c r="D286" s="676"/>
      <c r="E286" s="676"/>
      <c r="F286" s="677">
        <v>22</v>
      </c>
      <c r="G286" s="677">
        <v>22</v>
      </c>
    </row>
    <row r="287" spans="1:7" ht="12.75">
      <c r="A287" s="682"/>
      <c r="B287" s="676" t="s">
        <v>294</v>
      </c>
      <c r="C287" s="676"/>
      <c r="D287" s="676"/>
      <c r="E287" s="676"/>
      <c r="F287" s="677">
        <v>36</v>
      </c>
      <c r="G287" s="677">
        <v>36</v>
      </c>
    </row>
    <row r="288" spans="1:7" ht="12.75">
      <c r="A288" s="682"/>
      <c r="B288" s="694" t="s">
        <v>295</v>
      </c>
      <c r="C288" s="676"/>
      <c r="D288" s="676"/>
      <c r="E288" s="676"/>
      <c r="F288" s="695">
        <v>50</v>
      </c>
      <c r="G288" s="695">
        <v>50</v>
      </c>
    </row>
    <row r="289" spans="1:7" ht="12.75">
      <c r="A289" s="682"/>
      <c r="B289" s="694" t="s">
        <v>570</v>
      </c>
      <c r="C289" s="676"/>
      <c r="D289" s="676"/>
      <c r="E289" s="676"/>
      <c r="F289" s="695">
        <v>5</v>
      </c>
      <c r="G289" s="695">
        <v>5</v>
      </c>
    </row>
    <row r="290" spans="1:7" ht="12.75">
      <c r="A290" s="682"/>
      <c r="B290" s="694" t="s">
        <v>296</v>
      </c>
      <c r="C290" s="676"/>
      <c r="D290" s="676"/>
      <c r="E290" s="676"/>
      <c r="F290" s="695">
        <v>24</v>
      </c>
      <c r="G290" s="695">
        <v>28</v>
      </c>
    </row>
    <row r="291" spans="1:7" ht="12.75">
      <c r="A291" s="682"/>
      <c r="B291" s="694" t="s">
        <v>297</v>
      </c>
      <c r="C291" s="676"/>
      <c r="D291" s="676"/>
      <c r="E291" s="676"/>
      <c r="F291" s="677">
        <v>12</v>
      </c>
      <c r="G291" s="677">
        <v>0</v>
      </c>
    </row>
    <row r="292" spans="1:7" ht="12.75">
      <c r="A292" s="682"/>
      <c r="B292" s="694" t="s">
        <v>298</v>
      </c>
      <c r="C292" s="676"/>
      <c r="D292" s="676"/>
      <c r="E292" s="676"/>
      <c r="F292" s="677">
        <v>5</v>
      </c>
      <c r="G292" s="677">
        <v>5</v>
      </c>
    </row>
    <row r="293" spans="1:7" ht="12.75">
      <c r="A293" s="682"/>
      <c r="B293" s="694" t="s">
        <v>299</v>
      </c>
      <c r="C293" s="676"/>
      <c r="D293" s="676"/>
      <c r="E293" s="676"/>
      <c r="F293" s="677">
        <v>61</v>
      </c>
      <c r="G293" s="677">
        <v>58</v>
      </c>
    </row>
    <row r="294" spans="1:7" ht="12.75">
      <c r="A294" s="682"/>
      <c r="B294" s="694" t="s">
        <v>571</v>
      </c>
      <c r="C294" s="676"/>
      <c r="D294" s="676"/>
      <c r="E294" s="676"/>
      <c r="F294" s="677">
        <v>0</v>
      </c>
      <c r="G294" s="677">
        <v>6</v>
      </c>
    </row>
    <row r="295" spans="1:7" ht="12.75">
      <c r="A295" s="682"/>
      <c r="B295" s="694" t="s">
        <v>572</v>
      </c>
      <c r="C295" s="676"/>
      <c r="D295" s="676"/>
      <c r="E295" s="676"/>
      <c r="F295" s="677">
        <v>1</v>
      </c>
      <c r="G295" s="677">
        <v>1</v>
      </c>
    </row>
    <row r="296" spans="1:7" ht="12.75">
      <c r="A296" s="682"/>
      <c r="B296" s="702" t="s">
        <v>573</v>
      </c>
      <c r="C296" s="678"/>
      <c r="D296" s="678"/>
      <c r="E296" s="678"/>
      <c r="F296" s="679">
        <f>SUM(F284:F295)</f>
        <v>1036</v>
      </c>
      <c r="G296" s="679">
        <f>SUM(G284:G295)</f>
        <v>1031</v>
      </c>
    </row>
    <row r="297" spans="1:7" ht="12.75">
      <c r="A297" s="682"/>
      <c r="B297" s="702"/>
      <c r="C297" s="678"/>
      <c r="D297" s="678"/>
      <c r="E297" s="678"/>
      <c r="F297" s="679"/>
      <c r="G297" s="679"/>
    </row>
    <row r="298" spans="1:7" ht="12.75">
      <c r="A298" s="682"/>
      <c r="B298" s="721" t="s">
        <v>574</v>
      </c>
      <c r="C298" s="410"/>
      <c r="D298" s="410"/>
      <c r="E298" s="410"/>
      <c r="F298" s="392"/>
      <c r="G298" s="392"/>
    </row>
    <row r="299" spans="1:7" ht="12.75">
      <c r="A299" s="682"/>
      <c r="B299" s="722" t="s">
        <v>575</v>
      </c>
      <c r="C299" s="410"/>
      <c r="D299" s="410"/>
      <c r="E299" s="410"/>
      <c r="F299" s="431">
        <v>0</v>
      </c>
      <c r="G299" s="431">
        <v>121</v>
      </c>
    </row>
    <row r="300" spans="1:7" ht="12.75">
      <c r="A300" s="682"/>
      <c r="B300" s="370" t="s">
        <v>534</v>
      </c>
      <c r="C300" s="370"/>
      <c r="D300" s="370"/>
      <c r="E300" s="370"/>
      <c r="F300" s="376">
        <v>0</v>
      </c>
      <c r="G300" s="376">
        <v>24</v>
      </c>
    </row>
    <row r="301" spans="1:7" ht="12.75">
      <c r="A301" s="682"/>
      <c r="B301" s="410" t="s">
        <v>62</v>
      </c>
      <c r="C301" s="410"/>
      <c r="D301" s="410"/>
      <c r="E301" s="410"/>
      <c r="F301" s="392">
        <f>SUM(F299:F300)</f>
        <v>0</v>
      </c>
      <c r="G301" s="392">
        <f>SUM(G299:G300)</f>
        <v>145</v>
      </c>
    </row>
    <row r="302" spans="1:7" ht="12.75">
      <c r="A302" s="682"/>
      <c r="B302" s="370"/>
      <c r="C302" s="410" t="s">
        <v>52</v>
      </c>
      <c r="D302" s="370"/>
      <c r="E302" s="370"/>
      <c r="F302" s="392">
        <f>SUM(F301)</f>
        <v>0</v>
      </c>
      <c r="G302" s="392">
        <f>SUM(G301)</f>
        <v>145</v>
      </c>
    </row>
    <row r="303" spans="1:7" ht="12.75">
      <c r="A303" s="682"/>
      <c r="B303" s="676"/>
      <c r="C303" s="676"/>
      <c r="D303" s="676"/>
      <c r="E303" s="676"/>
      <c r="F303" s="677"/>
      <c r="G303" s="677"/>
    </row>
    <row r="304" spans="1:7" ht="12.75">
      <c r="A304" s="682"/>
      <c r="B304" s="702" t="s">
        <v>300</v>
      </c>
      <c r="C304" s="678"/>
      <c r="D304" s="678"/>
      <c r="E304" s="678"/>
      <c r="F304" s="679">
        <f>SUM(F270+F296+F276+F281+F302)</f>
        <v>1728</v>
      </c>
      <c r="G304" s="679">
        <f>SUM(G270+G296+G276+G281+G302)</f>
        <v>2552</v>
      </c>
    </row>
    <row r="305" spans="1:7" ht="12.75">
      <c r="A305" s="682"/>
      <c r="B305" s="676"/>
      <c r="C305" s="676"/>
      <c r="D305" s="676"/>
      <c r="E305" s="676"/>
      <c r="F305" s="677"/>
      <c r="G305" s="677"/>
    </row>
    <row r="306" spans="1:7" ht="13.5" thickBot="1">
      <c r="A306" s="682"/>
      <c r="B306" s="676"/>
      <c r="C306" s="676"/>
      <c r="D306" s="676"/>
      <c r="E306" s="676"/>
      <c r="F306" s="677"/>
      <c r="G306" s="677"/>
    </row>
    <row r="307" spans="1:7" ht="13.5" thickBot="1">
      <c r="A307" s="682"/>
      <c r="B307" s="723" t="s">
        <v>317</v>
      </c>
      <c r="C307" s="724"/>
      <c r="D307" s="724"/>
      <c r="E307" s="724"/>
      <c r="F307" s="725">
        <f>F304+F251</f>
        <v>52545</v>
      </c>
      <c r="G307" s="725">
        <f>G304+G251</f>
        <v>53560</v>
      </c>
    </row>
    <row r="308" spans="1:7" ht="12.75">
      <c r="A308" s="682"/>
      <c r="B308" s="676"/>
      <c r="C308" s="676"/>
      <c r="D308" s="676"/>
      <c r="E308" s="676"/>
      <c r="F308" s="677"/>
      <c r="G308" s="677"/>
    </row>
    <row r="309" spans="1:7" ht="12.75">
      <c r="A309" s="682"/>
      <c r="B309" s="676"/>
      <c r="C309" s="676"/>
      <c r="D309" s="676"/>
      <c r="E309" s="676"/>
      <c r="F309" s="677"/>
      <c r="G309" s="677"/>
    </row>
    <row r="310" spans="1:10" ht="14.25">
      <c r="A310" s="432" t="s">
        <v>577</v>
      </c>
      <c r="B310" s="323"/>
      <c r="C310" s="323"/>
      <c r="D310" s="323"/>
      <c r="E310" s="323"/>
      <c r="F310" s="374"/>
      <c r="G310" s="323"/>
      <c r="I310" s="81"/>
      <c r="J310" s="81"/>
    </row>
    <row r="311" spans="1:7" ht="12.75">
      <c r="A311" s="682"/>
      <c r="B311" s="676"/>
      <c r="C311" s="676"/>
      <c r="D311" s="676"/>
      <c r="E311" s="676"/>
      <c r="F311" s="677"/>
      <c r="G311" s="677"/>
    </row>
    <row r="312" spans="1:7" ht="12.75">
      <c r="A312" s="682"/>
      <c r="B312" s="676"/>
      <c r="C312" s="676"/>
      <c r="D312" s="676"/>
      <c r="E312" s="676"/>
      <c r="F312" s="677"/>
      <c r="G312" s="677"/>
    </row>
  </sheetData>
  <sheetProtection/>
  <mergeCells count="16">
    <mergeCell ref="A265:G265"/>
    <mergeCell ref="B121:E121"/>
    <mergeCell ref="B165:E165"/>
    <mergeCell ref="B202:E202"/>
    <mergeCell ref="B246:E246"/>
    <mergeCell ref="A6:G6"/>
    <mergeCell ref="A8:G8"/>
    <mergeCell ref="A36:G36"/>
    <mergeCell ref="B48:E48"/>
    <mergeCell ref="B73:E73"/>
    <mergeCell ref="B74:E74"/>
    <mergeCell ref="B78:E78"/>
    <mergeCell ref="A1:G1"/>
    <mergeCell ref="A2:G2"/>
    <mergeCell ref="A3:G3"/>
    <mergeCell ref="A4:G4"/>
  </mergeCells>
  <printOptions/>
  <pageMargins left="0.25" right="0.2" top="1" bottom="1" header="0.5" footer="0.5"/>
  <pageSetup horizontalDpi="600" verticalDpi="600" orientation="portrait" paperSize="9" r:id="rId1"/>
  <headerFooter alignWithMargins="0">
    <oddHeader>&amp;C&amp;X4&amp;X 8. melléklet        Zimány Községi Önkormányzat  2/2013.(III. 12.) önkormányzati rendeletéhez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D14" sqref="D14"/>
    </sheetView>
  </sheetViews>
  <sheetFormatPr defaultColWidth="9.00390625" defaultRowHeight="12.75"/>
  <cols>
    <col min="1" max="1" width="4.125" style="81" customWidth="1"/>
    <col min="2" max="2" width="5.625" style="81" customWidth="1"/>
    <col min="3" max="3" width="28.00390625" style="81" customWidth="1"/>
    <col min="4" max="4" width="11.75390625" style="81" customWidth="1"/>
    <col min="5" max="16384" width="9.125" style="81" customWidth="1"/>
  </cols>
  <sheetData>
    <row r="2" spans="1:8" ht="12.75">
      <c r="A2" s="265" t="s">
        <v>370</v>
      </c>
      <c r="B2" s="265"/>
      <c r="C2" s="265"/>
      <c r="D2" s="265"/>
      <c r="E2" s="265"/>
      <c r="F2" s="265"/>
      <c r="G2" s="265"/>
      <c r="H2" s="265"/>
    </row>
    <row r="3" spans="1:8" ht="12.75">
      <c r="A3" s="265" t="s">
        <v>225</v>
      </c>
      <c r="B3" s="265"/>
      <c r="C3" s="265"/>
      <c r="D3" s="265"/>
      <c r="E3" s="265"/>
      <c r="F3" s="265"/>
      <c r="G3" s="265"/>
      <c r="H3" s="265"/>
    </row>
    <row r="5" spans="1:8" ht="12.75">
      <c r="A5" s="265" t="s">
        <v>365</v>
      </c>
      <c r="B5" s="265"/>
      <c r="C5" s="265"/>
      <c r="D5" s="265"/>
      <c r="E5" s="265"/>
      <c r="F5" s="265"/>
      <c r="G5" s="265"/>
      <c r="H5" s="265"/>
    </row>
    <row r="8" ht="13.5" thickBot="1"/>
    <row r="9" spans="1:4" ht="12.75">
      <c r="A9" s="148"/>
      <c r="B9" s="164" t="s">
        <v>135</v>
      </c>
      <c r="C9" s="165" t="s">
        <v>136</v>
      </c>
      <c r="D9" s="166" t="s">
        <v>137</v>
      </c>
    </row>
    <row r="10" spans="1:4" ht="16.5" customHeight="1">
      <c r="A10" s="148"/>
      <c r="B10" s="167"/>
      <c r="C10" s="121"/>
      <c r="D10" s="93"/>
    </row>
    <row r="11" spans="1:4" ht="22.5" customHeight="1">
      <c r="A11" s="148"/>
      <c r="B11" s="167"/>
      <c r="C11" s="168" t="s">
        <v>366</v>
      </c>
      <c r="D11" s="169" t="s">
        <v>367</v>
      </c>
    </row>
    <row r="12" spans="1:6" ht="12.75">
      <c r="A12" s="170"/>
      <c r="B12" s="171" t="s">
        <v>20</v>
      </c>
      <c r="C12" s="172" t="s">
        <v>368</v>
      </c>
      <c r="D12" s="173">
        <v>1378</v>
      </c>
      <c r="F12" s="149"/>
    </row>
    <row r="13" spans="1:6" ht="12.75">
      <c r="A13" s="170"/>
      <c r="B13" s="171" t="s">
        <v>21</v>
      </c>
      <c r="C13" s="174" t="s">
        <v>369</v>
      </c>
      <c r="D13" s="175">
        <v>372</v>
      </c>
      <c r="F13" s="149"/>
    </row>
    <row r="14" spans="1:6" ht="13.5" thickBot="1">
      <c r="A14" s="170"/>
      <c r="B14" s="176" t="s">
        <v>22</v>
      </c>
      <c r="C14" s="177" t="s">
        <v>361</v>
      </c>
      <c r="D14" s="178">
        <f>SUM(D12:D13)</f>
        <v>1750</v>
      </c>
      <c r="F14" s="179"/>
    </row>
  </sheetData>
  <sheetProtection/>
  <mergeCells count="3">
    <mergeCell ref="A2:H2"/>
    <mergeCell ref="A3:H3"/>
    <mergeCell ref="A5:H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&amp;C9. melléklet      Zimány Községi Önkormányzat  2/2013.(III. 12.)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ONKORM</cp:lastModifiedBy>
  <cp:lastPrinted>2014-02-14T13:13:21Z</cp:lastPrinted>
  <dcterms:created xsi:type="dcterms:W3CDTF">1997-01-17T14:02:09Z</dcterms:created>
  <dcterms:modified xsi:type="dcterms:W3CDTF">2014-02-14T13:13:51Z</dcterms:modified>
  <cp:category/>
  <cp:version/>
  <cp:contentType/>
  <cp:contentStatus/>
</cp:coreProperties>
</file>