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tabRatio="889" activeTab="0"/>
  </bookViews>
  <sheets>
    <sheet name="2,1 melléklet" sheetId="1" r:id="rId1"/>
    <sheet name="2,2 melléklet" sheetId="2" r:id="rId2"/>
    <sheet name="2,2A melléklet" sheetId="3" r:id="rId3"/>
    <sheet name="2,2,B melléklet" sheetId="4" r:id="rId4"/>
    <sheet name="2,3, melléklet" sheetId="5" r:id="rId5"/>
    <sheet name="2,4, melléklet" sheetId="6" r:id="rId6"/>
    <sheet name="2.4.A melléklet" sheetId="7" r:id="rId7"/>
    <sheet name="2.4.B melléklet" sheetId="8" r:id="rId8"/>
    <sheet name="2.4.C. melléklet" sheetId="9" r:id="rId9"/>
    <sheet name="2.4.D. melléklet" sheetId="10" r:id="rId10"/>
  </sheets>
  <definedNames>
    <definedName name="_xlnm.Print_Titles" localSheetId="0">'2,1 melléklet'!$8:$13</definedName>
    <definedName name="_xlnm.Print_Titles" localSheetId="1">'2,2 melléklet'!$8:$13</definedName>
  </definedNames>
  <calcPr fullCalcOnLoad="1"/>
</workbook>
</file>

<file path=xl/sharedStrings.xml><?xml version="1.0" encoding="utf-8"?>
<sst xmlns="http://schemas.openxmlformats.org/spreadsheetml/2006/main" count="854" uniqueCount="192">
  <si>
    <t xml:space="preserve"> Szakfeladat</t>
  </si>
  <si>
    <t>előirány-</t>
  </si>
  <si>
    <t>K i a d a d á s o k</t>
  </si>
  <si>
    <t>zat</t>
  </si>
  <si>
    <t>M ü k ö d é s i   k i a d á s o k</t>
  </si>
  <si>
    <t xml:space="preserve"> Felhalmozási kiadások</t>
  </si>
  <si>
    <t xml:space="preserve">Tartalék </t>
  </si>
  <si>
    <t>Összesen</t>
  </si>
  <si>
    <t>személyi</t>
  </si>
  <si>
    <t>dologi</t>
  </si>
  <si>
    <t>üzemeltetése,</t>
  </si>
  <si>
    <t>fenntartása</t>
  </si>
  <si>
    <t>igazgatási tevékenysége</t>
  </si>
  <si>
    <t>segítségnyújtás</t>
  </si>
  <si>
    <t>ezer Ft-ban</t>
  </si>
  <si>
    <t>ellátása</t>
  </si>
  <si>
    <t>Községgazdálkodási</t>
  </si>
  <si>
    <t>m.n.s. szolgáltatások</t>
  </si>
  <si>
    <t>működtetés</t>
  </si>
  <si>
    <t>egészségügyi</t>
  </si>
  <si>
    <t>gondozás</t>
  </si>
  <si>
    <t>szociális segély</t>
  </si>
  <si>
    <t>tisztítása,</t>
  </si>
  <si>
    <t>elhelyezése</t>
  </si>
  <si>
    <t>begyűjtése,</t>
  </si>
  <si>
    <t>szállítása</t>
  </si>
  <si>
    <t>szolgáltatás</t>
  </si>
  <si>
    <t>ügyeleti ellátás</t>
  </si>
  <si>
    <t>működési támogatása</t>
  </si>
  <si>
    <t>támogatás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</si>
  <si>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</si>
  <si>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</si>
  <si>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</si>
  <si>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</si>
  <si>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</si>
  <si>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</si>
  <si>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</si>
  <si>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</si>
  <si>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</si>
  <si>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</si>
  <si>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</si>
  <si>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</si>
  <si>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Eredeti</t>
  </si>
  <si>
    <t>zösség színterek</t>
  </si>
  <si>
    <t>működtetése</t>
  </si>
  <si>
    <t>gyarapítás</t>
  </si>
  <si>
    <t>intézményi</t>
  </si>
  <si>
    <t>étkezés</t>
  </si>
  <si>
    <t>nevelés</t>
  </si>
  <si>
    <t>Összesen:</t>
  </si>
  <si>
    <t>előirány-zat</t>
  </si>
  <si>
    <t>szolgáltatások</t>
  </si>
  <si>
    <t xml:space="preserve">   </t>
  </si>
  <si>
    <t>összesen</t>
  </si>
  <si>
    <t>gek és támogatások</t>
  </si>
  <si>
    <t xml:space="preserve">                </t>
  </si>
  <si>
    <t xml:space="preserve">                     </t>
  </si>
  <si>
    <t>koztatás</t>
  </si>
  <si>
    <t>költségvetési szerveikkel</t>
  </si>
  <si>
    <t>Várai Róbert</t>
  </si>
  <si>
    <t>dr. Horváth Zsolt</t>
  </si>
  <si>
    <t>polgármester</t>
  </si>
  <si>
    <t xml:space="preserve">          jegyző</t>
  </si>
  <si>
    <t>költségvetési</t>
  </si>
  <si>
    <t>vagyonnal való</t>
  </si>
  <si>
    <t>gazd.kapcs.fe.a</t>
  </si>
  <si>
    <t>juttatások</t>
  </si>
  <si>
    <t>munkaad.</t>
  </si>
  <si>
    <t>terhelő jár.</t>
  </si>
  <si>
    <t>és szoc.adó</t>
  </si>
  <si>
    <t>kiadások</t>
  </si>
  <si>
    <t>ellátottak</t>
  </si>
  <si>
    <t>pénzbeli</t>
  </si>
  <si>
    <t>juttatásai</t>
  </si>
  <si>
    <t xml:space="preserve">egyéb </t>
  </si>
  <si>
    <t xml:space="preserve">működési </t>
  </si>
  <si>
    <t>célú kiad.</t>
  </si>
  <si>
    <t>egyéb</t>
  </si>
  <si>
    <t>felhalmozási</t>
  </si>
  <si>
    <t>felújitások</t>
  </si>
  <si>
    <t>Intézményi</t>
  </si>
  <si>
    <t>beruházá-</t>
  </si>
  <si>
    <t>sok</t>
  </si>
  <si>
    <t>költségve-</t>
  </si>
  <si>
    <t>tési</t>
  </si>
  <si>
    <t>személyi juttatások</t>
  </si>
  <si>
    <t>munkaad. terhelő jár. és szoc.adó</t>
  </si>
  <si>
    <t>dologi kiadások</t>
  </si>
  <si>
    <t>ellátottak pénzbeli juttatásai</t>
  </si>
  <si>
    <t>egyéb működési célú kiadás</t>
  </si>
  <si>
    <t>egyéb felhalmozási célú kiadás</t>
  </si>
  <si>
    <t>intézményi beruházások</t>
  </si>
  <si>
    <t>terhelő jár</t>
  </si>
  <si>
    <t>működési</t>
  </si>
  <si>
    <t>intéuzményi</t>
  </si>
  <si>
    <t>költségveté-</t>
  </si>
  <si>
    <t>si</t>
  </si>
  <si>
    <t>I. Kötelező feladatok</t>
  </si>
  <si>
    <t>I/1) Út építése</t>
  </si>
  <si>
    <t xml:space="preserve">I/2,) Közutak </t>
  </si>
  <si>
    <t>I/3,) Idősek Nappali</t>
  </si>
  <si>
    <t xml:space="preserve">I/4,) Város- és </t>
  </si>
  <si>
    <t>I/5,) Köztemető fenntartás</t>
  </si>
  <si>
    <t xml:space="preserve">I/6,) Közvilágítás </t>
  </si>
  <si>
    <t>I/7,) Család- és nővédelmi</t>
  </si>
  <si>
    <t xml:space="preserve">I/9,) Házi </t>
  </si>
  <si>
    <t xml:space="preserve">I/10,) Rendszeres </t>
  </si>
  <si>
    <t>I/12,) Szennyvíz gyűjtése</t>
  </si>
  <si>
    <t xml:space="preserve">I/13,) Települési hulladék </t>
  </si>
  <si>
    <t>I/14,) Gyermekjóléti</t>
  </si>
  <si>
    <t>I/15) Átmeneti segély</t>
  </si>
  <si>
    <t>I/16,) Szociális étkeztetés</t>
  </si>
  <si>
    <t>I/17) Közhasznú foglal-</t>
  </si>
  <si>
    <t xml:space="preserve">beszedése, </t>
  </si>
  <si>
    <t>adóellenőrzés</t>
  </si>
  <si>
    <t>étkeztetés</t>
  </si>
  <si>
    <t>II. Önként vállalt feladatok</t>
  </si>
  <si>
    <t>üzemeltetése</t>
  </si>
  <si>
    <t>alapellátás</t>
  </si>
  <si>
    <t>III,) Kiadások</t>
  </si>
  <si>
    <t xml:space="preserve">       jegyző</t>
  </si>
  <si>
    <t>I/1,) Önkormányzatok</t>
  </si>
  <si>
    <t>II) Kiadások</t>
  </si>
  <si>
    <t>I/1) Óvodai</t>
  </si>
  <si>
    <t>I/2) Óvodai</t>
  </si>
  <si>
    <t>II.</t>
  </si>
  <si>
    <t xml:space="preserve">I/8,)Téli </t>
  </si>
  <si>
    <t>közfoglalkoztatás</t>
  </si>
  <si>
    <t>Óvoda</t>
  </si>
  <si>
    <t>közös önkormányzat hivatal</t>
  </si>
  <si>
    <t>I/31,) Iskolai</t>
  </si>
  <si>
    <t>BARACS</t>
  </si>
  <si>
    <t>KISAPOSTAG</t>
  </si>
  <si>
    <t>Az önkormányzat 2015. évi tervezett működési, fenntartási, felhalmozási kiadási</t>
  </si>
  <si>
    <t>I/11,) Családsegítés</t>
  </si>
  <si>
    <t>I/18) Lakásfenntartási</t>
  </si>
  <si>
    <t>I/19) Közgyógyellátás</t>
  </si>
  <si>
    <t xml:space="preserve">Önkormányzati </t>
  </si>
  <si>
    <t>Társulás</t>
  </si>
  <si>
    <t xml:space="preserve">I/20,) Családokért </t>
  </si>
  <si>
    <t xml:space="preserve">I/21,) Könyvtári </t>
  </si>
  <si>
    <t>I/22,) Közműv.intézm. Kö-</t>
  </si>
  <si>
    <t>I/23,) Közműv.tevékenysé-</t>
  </si>
  <si>
    <t>I/24,) Könyvtári állomány</t>
  </si>
  <si>
    <t xml:space="preserve">I/25) Önkorm. elszámolásai </t>
  </si>
  <si>
    <t>I/26) Önkorm. elszámolásai</t>
  </si>
  <si>
    <t>I/27,) Önkormányzati</t>
  </si>
  <si>
    <t xml:space="preserve">I/28,) Adó, illeték kiszabása </t>
  </si>
  <si>
    <t>I/29,) Önkormányzati</t>
  </si>
  <si>
    <t>I/30,) Iskolai</t>
  </si>
  <si>
    <t>A Baracsi Közös Önkormányzati Hivatal 2015. évi tervezett működési, fenntartási, felhalmozási kiadási</t>
  </si>
  <si>
    <t>A Baracsi Közös Önkormányzati Hivatal  2015. évi tervezett működési, fenntartási, felhalmozási kiadási</t>
  </si>
  <si>
    <t>A Baracsi Négy Vándor Óvoda  2015. évi tervezett működési, fenntartási, felhalmozási kiadási</t>
  </si>
  <si>
    <t>A Családokért Önkormányzati Társulás  2015. évi tervezett működési, fenntartási, felhalmozási kiadási</t>
  </si>
  <si>
    <t>I/1) Gyermekjóléti</t>
  </si>
  <si>
    <t>szolgáltaás</t>
  </si>
  <si>
    <t>I/2) Családsegítés</t>
  </si>
  <si>
    <t>Módosított</t>
  </si>
  <si>
    <t>Teljesítés</t>
  </si>
  <si>
    <t>költségvetési befizetések</t>
  </si>
  <si>
    <t>Baracs</t>
  </si>
  <si>
    <t>Előszállás</t>
  </si>
  <si>
    <t>Kisapostag</t>
  </si>
  <si>
    <t>Nagykarásony</t>
  </si>
  <si>
    <t>igazgatási tevékenység</t>
  </si>
  <si>
    <t xml:space="preserve">I/33 Szennyvízcsatorna </t>
  </si>
  <si>
    <t>építése, fenntartása,</t>
  </si>
  <si>
    <t xml:space="preserve">I/32,) Vízellátással </t>
  </si>
  <si>
    <t>kapcsolatos közmű</t>
  </si>
  <si>
    <t>építése, felújítása</t>
  </si>
  <si>
    <t xml:space="preserve">I/34 Zöldterület </t>
  </si>
  <si>
    <t>kezelés</t>
  </si>
  <si>
    <t>1/35 Foglalkoztatást</t>
  </si>
  <si>
    <t>elősegítő egyéb</t>
  </si>
  <si>
    <t xml:space="preserve">I/36,) Központi </t>
  </si>
  <si>
    <t>I/37,) Fogorvosi</t>
  </si>
  <si>
    <t>I/38,) Fogorvosi</t>
  </si>
  <si>
    <t xml:space="preserve">I/39,) Háziorvosi </t>
  </si>
  <si>
    <t xml:space="preserve">I/40,) Háziorvosi </t>
  </si>
  <si>
    <t>II/1,) Civil szervezetek</t>
  </si>
  <si>
    <t>II/2 Növénytermesztés</t>
  </si>
  <si>
    <t>Baracs, 2016. április 21.</t>
  </si>
  <si>
    <t>Baracs Község Önkormányzata Képviselő-testülete 4/2016.(IV.29.) Önkormányzati Rendelete a 2015. évi költségvetés végrehajtásáról 2. sz. melléklet 2.1 pontja</t>
  </si>
  <si>
    <t>Baracs Község Önkormányzata Képviselő-testülete 4/2016.(IV.29.) Önkormányzati Rendelete a 2015. évi költségvetés végrehajtásáról 2. sz. melléklet 2.2. pontja</t>
  </si>
  <si>
    <t>Baracs Község Önkormányzata Képviselő-testülete 4/2016.(IV.29.) Önkormányzati Rendelete a 2015. évi költségvetés végrehajtásáról 2. sz. melléklet 2.2.1 pontja</t>
  </si>
  <si>
    <t>Baracs Község Önkormányzata Képviselő-testülete 4/2016.(IV.29.) Önkormányzati Rendelete a 2015. évi költségvetés végrehajtásáról 2. sz. melléklet 2.2.2 pontja</t>
  </si>
  <si>
    <t>Baracs Község Önkormányzata Képviselő-testülete 4/2016.(IV.29.) Önkormányzati Rendelete a 2015. évi költségvetés végrehajtásáról 2. sz. melléklet 2.3 pontja</t>
  </si>
  <si>
    <t>Baracs Község Önkormányzata Képviselő-testülete 4/2016.(IV.29.) Önkormányzati Rendelete a 2015. évi költségvetés végrehajtásáról 2. sz. melléklet 2.4 pontja</t>
  </si>
  <si>
    <t>Baracs Község Önkormányzata Képviselő-testülete 4/2016.(IV.29.) Önkormányzati Rendelete a 2015. évi költségvetés végrehajtásáról 2. sz. melléklet 2.4.A pontja</t>
  </si>
  <si>
    <t>Baracs Község Önkormányzata Képviselő-testülete 4/2016.(IV.29.) Önkormányzati Rendelete a 2015. évi költségvetés végrehajtásáról 2. sz. melléklet 2.4.B pontja</t>
  </si>
  <si>
    <t>Baracs Község Önkormányzata Képviselő-testülete 4/2016.(IV.29.) Önkormányzati Rendelete a 2015. évi költségvetés végrehajtásáról 2. sz. melléklet 2.4.C pontja</t>
  </si>
  <si>
    <t>Baracs Község Önkormányzata Képviselő-testülete 4/2016.(IV.29.) Önkormányzati Rendelete a 2015. évi költségvetés végrehajtásáról 2. sz. melléklet 2.4.D pontja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</si>
</sst>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5" xfId="0" applyBorder="1" applyAlignment="1">
      <alignment wrapText="1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2" fillId="0" borderId="15" xfId="0" applyFont="1" applyBorder="1" applyAlignment="1">
      <alignment wrapText="1"/>
    </xf>
    <xf numFmtId="3" fontId="2" fillId="0" borderId="20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2" fillId="0" borderId="15" xfId="0" applyNumberFormat="1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5" xfId="0" applyFont="1" applyBorder="1" applyAlignment="1">
      <alignment/>
    </xf>
    <xf numFmtId="3" fontId="5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1" fillId="0" borderId="15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 wrapText="1"/>
    </xf>
    <xf numFmtId="0" fontId="0" fillId="0" borderId="0" xfId="0" applyFont="1" applyAlignment="1">
      <alignment/>
    </xf>
    <xf numFmtId="3" fontId="1" fillId="0" borderId="18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" fillId="0" borderId="1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2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9.57421875" style="44" customWidth="1"/>
    <col min="2" max="2" width="9.140625" style="44" customWidth="1"/>
    <col min="3" max="3" width="10.421875" style="44" customWidth="1"/>
    <col min="4" max="4" width="9.8515625" style="44" customWidth="1"/>
    <col min="5" max="16384" width="9.140625" style="44" customWidth="1"/>
  </cols>
  <sheetData>
    <row r="1" ht="11.25">
      <c r="A1" s="44" t="s">
        <v>182</v>
      </c>
    </row>
    <row r="4" spans="2:6" ht="11.25">
      <c r="B4" s="44" t="s">
        <v>133</v>
      </c>
      <c r="F4" s="46"/>
    </row>
    <row r="5" ht="11.25">
      <c r="F5" s="46"/>
    </row>
    <row r="6" ht="11.25">
      <c r="F6" s="46"/>
    </row>
    <row r="7" ht="11.25">
      <c r="K7" s="44" t="s">
        <v>14</v>
      </c>
    </row>
    <row r="8" spans="1:12" ht="11.25">
      <c r="A8" s="43" t="s">
        <v>30</v>
      </c>
      <c r="B8" s="47" t="s">
        <v>31</v>
      </c>
      <c r="C8" s="48"/>
      <c r="D8" s="48"/>
      <c r="E8" s="48"/>
      <c r="F8" s="48" t="s">
        <v>2</v>
      </c>
      <c r="G8" s="48"/>
      <c r="H8" s="48"/>
      <c r="I8" s="48"/>
      <c r="J8" s="48"/>
      <c r="K8" s="48"/>
      <c r="L8" s="47" t="s">
        <v>41</v>
      </c>
    </row>
    <row r="9" spans="1:12" ht="11.25">
      <c r="A9" s="11" t="s">
        <v>0</v>
      </c>
      <c r="B9" s="18" t="s">
        <v>1</v>
      </c>
      <c r="C9" s="50"/>
      <c r="D9" s="50" t="s">
        <v>4</v>
      </c>
      <c r="E9" s="50"/>
      <c r="F9" s="50"/>
      <c r="G9" s="51"/>
      <c r="H9" s="52" t="s">
        <v>5</v>
      </c>
      <c r="I9" s="50"/>
      <c r="J9" s="51"/>
      <c r="K9" s="52" t="s">
        <v>6</v>
      </c>
      <c r="L9" s="122" t="s">
        <v>7</v>
      </c>
    </row>
    <row r="10" spans="1:12" ht="11.25">
      <c r="A10" s="18"/>
      <c r="B10" s="18" t="s">
        <v>3</v>
      </c>
      <c r="C10" s="47" t="s">
        <v>32</v>
      </c>
      <c r="D10" s="47" t="s">
        <v>33</v>
      </c>
      <c r="E10" s="47" t="s">
        <v>34</v>
      </c>
      <c r="F10" s="47" t="s">
        <v>35</v>
      </c>
      <c r="G10" s="47" t="s">
        <v>36</v>
      </c>
      <c r="H10" s="47" t="s">
        <v>37</v>
      </c>
      <c r="I10" s="47" t="s">
        <v>38</v>
      </c>
      <c r="J10" s="47" t="s">
        <v>39</v>
      </c>
      <c r="K10" s="53" t="s">
        <v>40</v>
      </c>
      <c r="L10" s="123"/>
    </row>
    <row r="11" spans="1:12" ht="11.25">
      <c r="A11" s="18"/>
      <c r="B11" s="18"/>
      <c r="C11" s="11" t="s">
        <v>8</v>
      </c>
      <c r="D11" s="11" t="s">
        <v>67</v>
      </c>
      <c r="E11" s="11" t="s">
        <v>9</v>
      </c>
      <c r="F11" s="11" t="s">
        <v>71</v>
      </c>
      <c r="G11" s="11" t="s">
        <v>74</v>
      </c>
      <c r="H11" s="11" t="s">
        <v>77</v>
      </c>
      <c r="I11" s="11" t="s">
        <v>79</v>
      </c>
      <c r="J11" s="11" t="s">
        <v>80</v>
      </c>
      <c r="K11" s="11" t="s">
        <v>83</v>
      </c>
      <c r="L11" s="123"/>
    </row>
    <row r="12" spans="1:12" ht="11.25">
      <c r="A12" s="18"/>
      <c r="B12" s="18"/>
      <c r="C12" s="18" t="s">
        <v>66</v>
      </c>
      <c r="D12" s="18" t="s">
        <v>68</v>
      </c>
      <c r="E12" s="18" t="s">
        <v>70</v>
      </c>
      <c r="F12" s="18" t="s">
        <v>72</v>
      </c>
      <c r="G12" s="18" t="s">
        <v>75</v>
      </c>
      <c r="H12" s="18" t="s">
        <v>78</v>
      </c>
      <c r="I12" s="18"/>
      <c r="J12" s="18" t="s">
        <v>81</v>
      </c>
      <c r="K12" s="18" t="s">
        <v>84</v>
      </c>
      <c r="L12" s="123"/>
    </row>
    <row r="13" spans="1:12" ht="11.25">
      <c r="A13" s="22"/>
      <c r="B13" s="22"/>
      <c r="C13" s="22"/>
      <c r="D13" s="22" t="s">
        <v>69</v>
      </c>
      <c r="E13" s="22"/>
      <c r="F13" s="22" t="s">
        <v>73</v>
      </c>
      <c r="G13" s="22" t="s">
        <v>76</v>
      </c>
      <c r="H13" s="22" t="s">
        <v>76</v>
      </c>
      <c r="I13" s="22"/>
      <c r="J13" s="22" t="s">
        <v>82</v>
      </c>
      <c r="K13" s="22"/>
      <c r="L13" s="124"/>
    </row>
    <row r="14" spans="1:12" ht="11.25">
      <c r="A14" s="35" t="s">
        <v>97</v>
      </c>
      <c r="B14" s="125"/>
      <c r="C14" s="126"/>
      <c r="D14" s="126"/>
      <c r="E14" s="126"/>
      <c r="F14" s="126"/>
      <c r="G14" s="126"/>
      <c r="H14" s="126"/>
      <c r="I14" s="126"/>
      <c r="J14" s="126"/>
      <c r="K14" s="126"/>
      <c r="L14" s="127"/>
    </row>
    <row r="15" spans="1:12" ht="11.25">
      <c r="A15" s="13" t="s">
        <v>98</v>
      </c>
      <c r="B15" s="15" t="s">
        <v>42</v>
      </c>
      <c r="C15" s="37"/>
      <c r="D15" s="37"/>
      <c r="E15" s="39">
        <v>3438</v>
      </c>
      <c r="F15" s="39"/>
      <c r="G15" s="37"/>
      <c r="H15" s="37">
        <v>16150</v>
      </c>
      <c r="I15" s="37"/>
      <c r="J15" s="37"/>
      <c r="K15" s="37"/>
      <c r="L15" s="54">
        <f>SUM(C15:K15)</f>
        <v>19588</v>
      </c>
    </row>
    <row r="16" spans="1:12" ht="11.25">
      <c r="A16" s="17"/>
      <c r="B16" s="18" t="s">
        <v>157</v>
      </c>
      <c r="C16" s="39"/>
      <c r="D16" s="39"/>
      <c r="E16" s="39">
        <v>3438</v>
      </c>
      <c r="F16" s="39"/>
      <c r="G16" s="39"/>
      <c r="H16" s="39">
        <v>16150</v>
      </c>
      <c r="I16" s="39">
        <v>78670</v>
      </c>
      <c r="J16" s="39"/>
      <c r="K16" s="39"/>
      <c r="L16" s="56">
        <f>SUM(E16+H16+I16)</f>
        <v>98258</v>
      </c>
    </row>
    <row r="17" spans="1:12" ht="11.25">
      <c r="A17" s="57"/>
      <c r="B17" s="22" t="s">
        <v>158</v>
      </c>
      <c r="C17" s="39"/>
      <c r="D17" s="39"/>
      <c r="E17" s="59"/>
      <c r="F17" s="60"/>
      <c r="G17" s="60"/>
      <c r="H17" s="60">
        <v>16150</v>
      </c>
      <c r="I17" s="60">
        <v>63683</v>
      </c>
      <c r="J17" s="60"/>
      <c r="K17" s="60"/>
      <c r="L17" s="61">
        <f aca="true" t="shared" si="0" ref="L17:L77">SUM(C17:K17)</f>
        <v>79833</v>
      </c>
    </row>
    <row r="18" spans="1:12" ht="11.25">
      <c r="A18" s="11" t="s">
        <v>99</v>
      </c>
      <c r="B18" s="15" t="s">
        <v>42</v>
      </c>
      <c r="C18" s="37"/>
      <c r="D18" s="37"/>
      <c r="E18" s="37">
        <v>3048</v>
      </c>
      <c r="F18" s="38"/>
      <c r="G18" s="38"/>
      <c r="H18" s="38"/>
      <c r="I18" s="38"/>
      <c r="J18" s="38"/>
      <c r="K18" s="37"/>
      <c r="L18" s="54">
        <f t="shared" si="0"/>
        <v>3048</v>
      </c>
    </row>
    <row r="19" spans="1:12" ht="11.25">
      <c r="A19" s="18" t="s">
        <v>10</v>
      </c>
      <c r="B19" s="18" t="s">
        <v>157</v>
      </c>
      <c r="C19" s="39"/>
      <c r="D19" s="39"/>
      <c r="E19" s="39">
        <v>3048</v>
      </c>
      <c r="F19" s="40"/>
      <c r="G19" s="40"/>
      <c r="H19" s="40"/>
      <c r="I19" s="40"/>
      <c r="J19" s="40"/>
      <c r="K19" s="39"/>
      <c r="L19" s="56">
        <v>3048</v>
      </c>
    </row>
    <row r="20" spans="1:12" ht="11.25">
      <c r="A20" s="22" t="s">
        <v>11</v>
      </c>
      <c r="B20" s="22" t="s">
        <v>158</v>
      </c>
      <c r="C20" s="60"/>
      <c r="D20" s="59"/>
      <c r="E20" s="58">
        <v>747</v>
      </c>
      <c r="F20" s="59"/>
      <c r="G20" s="59"/>
      <c r="H20" s="59"/>
      <c r="I20" s="59"/>
      <c r="J20" s="59"/>
      <c r="K20" s="59"/>
      <c r="L20" s="61">
        <f t="shared" si="0"/>
        <v>747</v>
      </c>
    </row>
    <row r="21" spans="1:12" s="23" customFormat="1" ht="11.25">
      <c r="A21" s="19" t="s">
        <v>100</v>
      </c>
      <c r="B21" s="15" t="s">
        <v>42</v>
      </c>
      <c r="C21" s="40"/>
      <c r="D21" s="40"/>
      <c r="E21" s="40">
        <v>1425</v>
      </c>
      <c r="F21" s="40"/>
      <c r="G21" s="40"/>
      <c r="H21" s="40"/>
      <c r="I21" s="40"/>
      <c r="J21" s="56"/>
      <c r="K21" s="56"/>
      <c r="L21" s="54">
        <f t="shared" si="0"/>
        <v>1425</v>
      </c>
    </row>
    <row r="22" spans="1:12" s="23" customFormat="1" ht="11.25">
      <c r="A22" s="19" t="s">
        <v>15</v>
      </c>
      <c r="B22" s="18" t="s">
        <v>157</v>
      </c>
      <c r="C22" s="40"/>
      <c r="D22" s="40"/>
      <c r="E22" s="40">
        <v>1425</v>
      </c>
      <c r="F22" s="40"/>
      <c r="G22" s="40"/>
      <c r="H22" s="40"/>
      <c r="I22" s="40"/>
      <c r="J22" s="56"/>
      <c r="K22" s="56"/>
      <c r="L22" s="56">
        <f t="shared" si="0"/>
        <v>1425</v>
      </c>
    </row>
    <row r="23" spans="1:12" s="23" customFormat="1" ht="11.25">
      <c r="A23" s="18"/>
      <c r="B23" s="22" t="s">
        <v>158</v>
      </c>
      <c r="C23" s="40"/>
      <c r="D23" s="40"/>
      <c r="E23" s="40">
        <v>993</v>
      </c>
      <c r="F23" s="40"/>
      <c r="G23" s="40"/>
      <c r="H23" s="40"/>
      <c r="I23" s="40"/>
      <c r="J23" s="40"/>
      <c r="K23" s="40"/>
      <c r="L23" s="61">
        <f t="shared" si="0"/>
        <v>993</v>
      </c>
    </row>
    <row r="24" spans="1:12" ht="11.25">
      <c r="A24" s="11" t="s">
        <v>101</v>
      </c>
      <c r="B24" s="15" t="s">
        <v>42</v>
      </c>
      <c r="C24" s="38">
        <v>3894</v>
      </c>
      <c r="D24" s="62">
        <v>1015</v>
      </c>
      <c r="E24" s="62">
        <v>7055</v>
      </c>
      <c r="F24" s="38"/>
      <c r="G24" s="38"/>
      <c r="H24" s="38"/>
      <c r="I24" s="38"/>
      <c r="J24" s="38"/>
      <c r="K24" s="38"/>
      <c r="L24" s="54">
        <f t="shared" si="0"/>
        <v>11964</v>
      </c>
    </row>
    <row r="25" spans="1:12" ht="11.25">
      <c r="A25" s="18" t="s">
        <v>16</v>
      </c>
      <c r="B25" s="18" t="s">
        <v>157</v>
      </c>
      <c r="C25" s="40">
        <v>4134</v>
      </c>
      <c r="D25" s="55">
        <v>1080</v>
      </c>
      <c r="E25" s="65">
        <v>7055</v>
      </c>
      <c r="F25" s="40"/>
      <c r="G25" s="40"/>
      <c r="H25" s="40"/>
      <c r="I25" s="40"/>
      <c r="J25" s="63">
        <v>1500</v>
      </c>
      <c r="K25" s="40"/>
      <c r="L25" s="56">
        <f>SUM(C25+D25+E25+J25)</f>
        <v>13769</v>
      </c>
    </row>
    <row r="26" spans="1:12" ht="11.25">
      <c r="A26" s="22" t="s">
        <v>17</v>
      </c>
      <c r="B26" s="22" t="s">
        <v>158</v>
      </c>
      <c r="C26" s="59">
        <v>4533</v>
      </c>
      <c r="D26" s="58">
        <v>1178</v>
      </c>
      <c r="E26" s="58">
        <v>2778</v>
      </c>
      <c r="F26" s="59"/>
      <c r="G26" s="59"/>
      <c r="H26" s="59"/>
      <c r="I26" s="59"/>
      <c r="J26" s="40">
        <v>1500</v>
      </c>
      <c r="K26" s="59"/>
      <c r="L26" s="61">
        <f t="shared" si="0"/>
        <v>9989</v>
      </c>
    </row>
    <row r="27" spans="1:12" ht="11.25">
      <c r="A27" s="11" t="s">
        <v>102</v>
      </c>
      <c r="B27" s="15" t="s">
        <v>42</v>
      </c>
      <c r="C27" s="38"/>
      <c r="D27" s="38"/>
      <c r="E27" s="38">
        <v>3653</v>
      </c>
      <c r="F27" s="38"/>
      <c r="G27" s="38"/>
      <c r="H27" s="38"/>
      <c r="I27" s="37"/>
      <c r="J27" s="38"/>
      <c r="K27" s="62"/>
      <c r="L27" s="54">
        <f t="shared" si="0"/>
        <v>3653</v>
      </c>
    </row>
    <row r="28" spans="1:12" ht="11.25">
      <c r="A28" s="18" t="s">
        <v>18</v>
      </c>
      <c r="B28" s="18" t="s">
        <v>157</v>
      </c>
      <c r="C28" s="40"/>
      <c r="D28" s="40"/>
      <c r="E28" s="40">
        <v>3653</v>
      </c>
      <c r="F28" s="40"/>
      <c r="G28" s="40"/>
      <c r="H28" s="40"/>
      <c r="I28" s="39"/>
      <c r="J28" s="40"/>
      <c r="K28" s="55"/>
      <c r="L28" s="56">
        <v>3653</v>
      </c>
    </row>
    <row r="29" spans="1:12" ht="11.25">
      <c r="A29" s="18"/>
      <c r="B29" s="22" t="s">
        <v>158</v>
      </c>
      <c r="C29" s="40"/>
      <c r="D29" s="40"/>
      <c r="E29" s="40">
        <v>4169</v>
      </c>
      <c r="F29" s="40"/>
      <c r="G29" s="40"/>
      <c r="H29" s="40"/>
      <c r="I29" s="39"/>
      <c r="J29" s="40"/>
      <c r="K29" s="55"/>
      <c r="L29" s="61">
        <f t="shared" si="0"/>
        <v>4169</v>
      </c>
    </row>
    <row r="30" spans="1:12" ht="11.25">
      <c r="A30" s="11" t="s">
        <v>103</v>
      </c>
      <c r="B30" s="15" t="s">
        <v>42</v>
      </c>
      <c r="C30" s="38"/>
      <c r="D30" s="38"/>
      <c r="E30" s="38">
        <v>7782</v>
      </c>
      <c r="F30" s="38"/>
      <c r="G30" s="38"/>
      <c r="H30" s="38"/>
      <c r="I30" s="38"/>
      <c r="J30" s="38"/>
      <c r="K30" s="38"/>
      <c r="L30" s="54">
        <f t="shared" si="0"/>
        <v>7782</v>
      </c>
    </row>
    <row r="31" spans="1:12" ht="11.25">
      <c r="A31" s="18"/>
      <c r="B31" s="18" t="s">
        <v>157</v>
      </c>
      <c r="C31" s="40"/>
      <c r="D31" s="40"/>
      <c r="E31" s="40">
        <v>7782</v>
      </c>
      <c r="F31" s="40"/>
      <c r="G31" s="40"/>
      <c r="H31" s="40"/>
      <c r="I31" s="40"/>
      <c r="J31" s="40"/>
      <c r="K31" s="40"/>
      <c r="L31" s="56">
        <f t="shared" si="0"/>
        <v>7782</v>
      </c>
    </row>
    <row r="32" spans="1:12" ht="11.25">
      <c r="A32" s="22"/>
      <c r="B32" s="22" t="s">
        <v>158</v>
      </c>
      <c r="C32" s="59"/>
      <c r="D32" s="59"/>
      <c r="E32" s="59">
        <v>6132</v>
      </c>
      <c r="F32" s="59"/>
      <c r="G32" s="59"/>
      <c r="H32" s="59"/>
      <c r="I32" s="59"/>
      <c r="J32" s="59"/>
      <c r="K32" s="59"/>
      <c r="L32" s="61">
        <f t="shared" si="0"/>
        <v>6132</v>
      </c>
    </row>
    <row r="33" spans="1:12" s="23" customFormat="1" ht="11.25">
      <c r="A33" s="11" t="s">
        <v>104</v>
      </c>
      <c r="B33" s="15" t="s">
        <v>42</v>
      </c>
      <c r="C33" s="38">
        <v>4436</v>
      </c>
      <c r="D33" s="38">
        <v>1121</v>
      </c>
      <c r="E33" s="38">
        <v>1402</v>
      </c>
      <c r="F33" s="38"/>
      <c r="G33" s="38"/>
      <c r="H33" s="38"/>
      <c r="I33" s="38"/>
      <c r="J33" s="38"/>
      <c r="K33" s="38"/>
      <c r="L33" s="54">
        <f t="shared" si="0"/>
        <v>6959</v>
      </c>
    </row>
    <row r="34" spans="1:12" s="23" customFormat="1" ht="11.25">
      <c r="A34" s="18" t="s">
        <v>19</v>
      </c>
      <c r="B34" s="18" t="s">
        <v>157</v>
      </c>
      <c r="C34" s="40">
        <v>4469</v>
      </c>
      <c r="D34" s="40">
        <v>1130</v>
      </c>
      <c r="E34" s="40">
        <v>1402</v>
      </c>
      <c r="F34" s="40"/>
      <c r="G34" s="40"/>
      <c r="H34" s="40"/>
      <c r="I34" s="40"/>
      <c r="J34" s="40"/>
      <c r="K34" s="40"/>
      <c r="L34" s="56">
        <f>SUM(C34+D34+E34)</f>
        <v>7001</v>
      </c>
    </row>
    <row r="35" spans="1:12" s="23" customFormat="1" ht="11.25">
      <c r="A35" s="22" t="s">
        <v>20</v>
      </c>
      <c r="B35" s="22" t="s">
        <v>158</v>
      </c>
      <c r="C35" s="59">
        <v>3916</v>
      </c>
      <c r="D35" s="59">
        <v>996</v>
      </c>
      <c r="E35" s="59">
        <v>713</v>
      </c>
      <c r="F35" s="59"/>
      <c r="G35" s="59"/>
      <c r="H35" s="59"/>
      <c r="I35" s="59"/>
      <c r="J35" s="59"/>
      <c r="K35" s="59"/>
      <c r="L35" s="61">
        <f t="shared" si="0"/>
        <v>5625</v>
      </c>
    </row>
    <row r="36" spans="1:12" s="23" customFormat="1" ht="11.25">
      <c r="A36" s="11" t="s">
        <v>126</v>
      </c>
      <c r="B36" s="15" t="s">
        <v>42</v>
      </c>
      <c r="C36" s="38">
        <v>7146</v>
      </c>
      <c r="D36" s="38">
        <v>965</v>
      </c>
      <c r="E36" s="38">
        <v>86</v>
      </c>
      <c r="F36" s="38"/>
      <c r="G36" s="38"/>
      <c r="H36" s="38"/>
      <c r="I36" s="38"/>
      <c r="J36" s="38"/>
      <c r="K36" s="38"/>
      <c r="L36" s="54">
        <f t="shared" si="0"/>
        <v>8197</v>
      </c>
    </row>
    <row r="37" spans="1:12" s="23" customFormat="1" ht="11.25">
      <c r="A37" s="18" t="s">
        <v>127</v>
      </c>
      <c r="B37" s="18" t="s">
        <v>157</v>
      </c>
      <c r="C37" s="40">
        <v>7146</v>
      </c>
      <c r="D37" s="40">
        <v>965</v>
      </c>
      <c r="E37" s="40">
        <v>86</v>
      </c>
      <c r="F37" s="40"/>
      <c r="G37" s="40"/>
      <c r="H37" s="40"/>
      <c r="I37" s="40"/>
      <c r="J37" s="40"/>
      <c r="K37" s="40"/>
      <c r="L37" s="56">
        <f t="shared" si="0"/>
        <v>8197</v>
      </c>
    </row>
    <row r="38" spans="1:12" s="23" customFormat="1" ht="11.25">
      <c r="A38" s="22"/>
      <c r="B38" s="22" t="s">
        <v>158</v>
      </c>
      <c r="C38" s="59">
        <v>4500</v>
      </c>
      <c r="D38" s="59">
        <v>611</v>
      </c>
      <c r="E38" s="59">
        <v>24</v>
      </c>
      <c r="F38" s="59"/>
      <c r="G38" s="59"/>
      <c r="H38" s="59"/>
      <c r="I38" s="59"/>
      <c r="J38" s="59"/>
      <c r="K38" s="59"/>
      <c r="L38" s="61">
        <f t="shared" si="0"/>
        <v>5135</v>
      </c>
    </row>
    <row r="39" spans="1:12" s="23" customFormat="1" ht="11.25">
      <c r="A39" s="11" t="s">
        <v>105</v>
      </c>
      <c r="B39" s="15" t="s">
        <v>42</v>
      </c>
      <c r="C39" s="38">
        <v>3288</v>
      </c>
      <c r="D39" s="38">
        <v>875</v>
      </c>
      <c r="E39" s="38">
        <v>658</v>
      </c>
      <c r="F39" s="38"/>
      <c r="G39" s="38"/>
      <c r="H39" s="38"/>
      <c r="I39" s="38"/>
      <c r="J39" s="38"/>
      <c r="K39" s="38"/>
      <c r="L39" s="54">
        <f t="shared" si="0"/>
        <v>4821</v>
      </c>
    </row>
    <row r="40" spans="1:12" s="23" customFormat="1" ht="11.25">
      <c r="A40" s="18" t="s">
        <v>13</v>
      </c>
      <c r="B40" s="18" t="s">
        <v>157</v>
      </c>
      <c r="C40" s="40">
        <v>3931</v>
      </c>
      <c r="D40" s="40">
        <v>1048</v>
      </c>
      <c r="E40" s="40">
        <v>658</v>
      </c>
      <c r="F40" s="40"/>
      <c r="G40" s="40"/>
      <c r="H40" s="40"/>
      <c r="I40" s="40"/>
      <c r="J40" s="40"/>
      <c r="K40" s="40"/>
      <c r="L40" s="56">
        <f>SUM(C40+D40+E40)</f>
        <v>5637</v>
      </c>
    </row>
    <row r="41" spans="1:13" ht="11.25">
      <c r="A41" s="22"/>
      <c r="B41" s="22" t="s">
        <v>158</v>
      </c>
      <c r="C41" s="59">
        <v>4259</v>
      </c>
      <c r="D41" s="59">
        <v>1171</v>
      </c>
      <c r="E41" s="59">
        <v>327</v>
      </c>
      <c r="F41" s="59"/>
      <c r="G41" s="59"/>
      <c r="H41" s="59"/>
      <c r="I41" s="59"/>
      <c r="J41" s="59"/>
      <c r="K41" s="59"/>
      <c r="L41" s="61">
        <f t="shared" si="0"/>
        <v>5757</v>
      </c>
      <c r="M41" s="23"/>
    </row>
    <row r="42" spans="1:13" ht="11.25">
      <c r="A42" s="11" t="s">
        <v>106</v>
      </c>
      <c r="B42" s="15" t="s">
        <v>42</v>
      </c>
      <c r="C42" s="54"/>
      <c r="D42" s="54"/>
      <c r="E42" s="38"/>
      <c r="F42" s="38">
        <v>165</v>
      </c>
      <c r="G42" s="38"/>
      <c r="H42" s="38"/>
      <c r="I42" s="38"/>
      <c r="J42" s="38"/>
      <c r="K42" s="38"/>
      <c r="L42" s="54">
        <f t="shared" si="0"/>
        <v>165</v>
      </c>
      <c r="M42" s="23"/>
    </row>
    <row r="43" spans="1:13" ht="11.25">
      <c r="A43" s="18" t="s">
        <v>21</v>
      </c>
      <c r="B43" s="18" t="s">
        <v>157</v>
      </c>
      <c r="C43" s="56"/>
      <c r="D43" s="56"/>
      <c r="E43" s="40"/>
      <c r="F43" s="40">
        <v>307</v>
      </c>
      <c r="G43" s="40"/>
      <c r="H43" s="40"/>
      <c r="I43" s="40"/>
      <c r="J43" s="40"/>
      <c r="K43" s="40"/>
      <c r="L43" s="56">
        <v>307</v>
      </c>
      <c r="M43" s="23"/>
    </row>
    <row r="44" spans="1:13" ht="11.25">
      <c r="A44" s="22"/>
      <c r="B44" s="22" t="s">
        <v>158</v>
      </c>
      <c r="C44" s="61"/>
      <c r="D44" s="61"/>
      <c r="E44" s="59"/>
      <c r="F44" s="59">
        <v>1087</v>
      </c>
      <c r="G44" s="59"/>
      <c r="H44" s="59"/>
      <c r="I44" s="59"/>
      <c r="J44" s="59"/>
      <c r="K44" s="59"/>
      <c r="L44" s="61">
        <f t="shared" si="0"/>
        <v>1087</v>
      </c>
      <c r="M44" s="19"/>
    </row>
    <row r="45" spans="1:12" ht="11.25">
      <c r="A45" s="78" t="s">
        <v>134</v>
      </c>
      <c r="B45" s="15" t="s">
        <v>42</v>
      </c>
      <c r="C45" s="56"/>
      <c r="D45" s="56"/>
      <c r="E45" s="80">
        <v>51</v>
      </c>
      <c r="F45" s="40"/>
      <c r="G45" s="80"/>
      <c r="H45" s="56"/>
      <c r="I45" s="56"/>
      <c r="J45" s="56"/>
      <c r="K45" s="56"/>
      <c r="L45" s="54">
        <f t="shared" si="0"/>
        <v>51</v>
      </c>
    </row>
    <row r="46" spans="1:12" ht="11.25">
      <c r="A46" s="18"/>
      <c r="B46" s="18" t="s">
        <v>157</v>
      </c>
      <c r="C46" s="56"/>
      <c r="D46" s="56"/>
      <c r="E46" s="40">
        <v>51</v>
      </c>
      <c r="F46" s="40"/>
      <c r="G46" s="56"/>
      <c r="H46" s="56"/>
      <c r="I46" s="56"/>
      <c r="J46" s="56"/>
      <c r="K46" s="56"/>
      <c r="L46" s="56">
        <v>51</v>
      </c>
    </row>
    <row r="47" spans="1:13" ht="11.25">
      <c r="A47" s="22"/>
      <c r="B47" s="22" t="s">
        <v>158</v>
      </c>
      <c r="C47" s="61"/>
      <c r="D47" s="61"/>
      <c r="E47" s="79">
        <v>6</v>
      </c>
      <c r="F47" s="59"/>
      <c r="G47" s="61"/>
      <c r="H47" s="61"/>
      <c r="I47" s="61"/>
      <c r="J47" s="61"/>
      <c r="K47" s="61"/>
      <c r="L47" s="61">
        <f t="shared" si="0"/>
        <v>6</v>
      </c>
      <c r="M47" s="19"/>
    </row>
    <row r="48" spans="1:12" ht="11.25">
      <c r="A48" s="11" t="s">
        <v>107</v>
      </c>
      <c r="B48" s="15" t="s">
        <v>42</v>
      </c>
      <c r="C48" s="54"/>
      <c r="D48" s="54"/>
      <c r="E48" s="38">
        <v>51</v>
      </c>
      <c r="F48" s="54"/>
      <c r="G48" s="84"/>
      <c r="H48" s="54"/>
      <c r="I48" s="38"/>
      <c r="J48" s="38"/>
      <c r="K48" s="54"/>
      <c r="L48" s="54">
        <f t="shared" si="0"/>
        <v>51</v>
      </c>
    </row>
    <row r="49" spans="1:12" ht="11.25">
      <c r="A49" s="18" t="s">
        <v>22</v>
      </c>
      <c r="B49" s="18" t="s">
        <v>157</v>
      </c>
      <c r="C49" s="56"/>
      <c r="D49" s="56"/>
      <c r="E49" s="40">
        <v>51</v>
      </c>
      <c r="F49" s="56"/>
      <c r="G49" s="80"/>
      <c r="H49" s="40"/>
      <c r="I49" s="40"/>
      <c r="J49" s="63"/>
      <c r="K49" s="56"/>
      <c r="L49" s="56">
        <v>51</v>
      </c>
    </row>
    <row r="50" spans="1:13" ht="11.25">
      <c r="A50" s="22" t="s">
        <v>23</v>
      </c>
      <c r="B50" s="22" t="s">
        <v>158</v>
      </c>
      <c r="C50" s="61"/>
      <c r="D50" s="61"/>
      <c r="E50" s="59">
        <v>466</v>
      </c>
      <c r="F50" s="61"/>
      <c r="G50" s="79"/>
      <c r="H50" s="61"/>
      <c r="I50" s="59"/>
      <c r="J50" s="59"/>
      <c r="K50" s="61"/>
      <c r="L50" s="61">
        <f t="shared" si="0"/>
        <v>466</v>
      </c>
      <c r="M50" s="19"/>
    </row>
    <row r="51" spans="1:12" ht="11.25">
      <c r="A51" s="11" t="s">
        <v>108</v>
      </c>
      <c r="B51" s="15" t="s">
        <v>42</v>
      </c>
      <c r="C51" s="54"/>
      <c r="D51" s="54"/>
      <c r="E51" s="40">
        <v>1300</v>
      </c>
      <c r="F51" s="56"/>
      <c r="G51" s="56"/>
      <c r="H51" s="54"/>
      <c r="I51" s="56"/>
      <c r="J51" s="40"/>
      <c r="K51" s="56"/>
      <c r="L51" s="54">
        <f t="shared" si="0"/>
        <v>1300</v>
      </c>
    </row>
    <row r="52" spans="1:12" ht="11.25">
      <c r="A52" s="18" t="s">
        <v>24</v>
      </c>
      <c r="B52" s="18" t="s">
        <v>157</v>
      </c>
      <c r="C52" s="56"/>
      <c r="D52" s="56"/>
      <c r="E52" s="40">
        <v>1300</v>
      </c>
      <c r="F52" s="56"/>
      <c r="G52" s="56"/>
      <c r="H52" s="80"/>
      <c r="I52" s="56"/>
      <c r="J52" s="40"/>
      <c r="K52" s="56"/>
      <c r="L52" s="56">
        <f t="shared" si="0"/>
        <v>1300</v>
      </c>
    </row>
    <row r="53" spans="1:13" ht="11.25">
      <c r="A53" s="22" t="s">
        <v>25</v>
      </c>
      <c r="B53" s="22" t="s">
        <v>158</v>
      </c>
      <c r="C53" s="61"/>
      <c r="D53" s="61"/>
      <c r="E53" s="59">
        <v>1062</v>
      </c>
      <c r="F53" s="61"/>
      <c r="G53" s="61"/>
      <c r="H53" s="61"/>
      <c r="I53" s="61"/>
      <c r="J53" s="61"/>
      <c r="K53" s="61"/>
      <c r="L53" s="61">
        <f t="shared" si="0"/>
        <v>1062</v>
      </c>
      <c r="M53" s="19"/>
    </row>
    <row r="54" spans="1:12" ht="11.25">
      <c r="A54" s="11" t="s">
        <v>109</v>
      </c>
      <c r="B54" s="15" t="s">
        <v>42</v>
      </c>
      <c r="C54" s="38"/>
      <c r="D54" s="38"/>
      <c r="E54" s="38">
        <v>338</v>
      </c>
      <c r="F54" s="54"/>
      <c r="G54" s="54"/>
      <c r="H54" s="54"/>
      <c r="I54" s="54"/>
      <c r="J54" s="54"/>
      <c r="K54" s="54"/>
      <c r="L54" s="54">
        <f t="shared" si="0"/>
        <v>338</v>
      </c>
    </row>
    <row r="55" spans="1:12" ht="11.25">
      <c r="A55" s="18" t="s">
        <v>26</v>
      </c>
      <c r="B55" s="18" t="s">
        <v>157</v>
      </c>
      <c r="C55" s="40"/>
      <c r="D55" s="40"/>
      <c r="E55" s="40">
        <v>338</v>
      </c>
      <c r="F55" s="56"/>
      <c r="G55" s="56"/>
      <c r="H55" s="56"/>
      <c r="I55" s="56"/>
      <c r="J55" s="56"/>
      <c r="K55" s="56"/>
      <c r="L55" s="56">
        <f t="shared" si="0"/>
        <v>338</v>
      </c>
    </row>
    <row r="56" spans="1:13" ht="11.25">
      <c r="A56" s="22"/>
      <c r="B56" s="22" t="s">
        <v>158</v>
      </c>
      <c r="C56" s="59"/>
      <c r="D56" s="59"/>
      <c r="E56" s="59">
        <v>272</v>
      </c>
      <c r="F56" s="61"/>
      <c r="G56" s="61"/>
      <c r="H56" s="61"/>
      <c r="I56" s="61"/>
      <c r="J56" s="61"/>
      <c r="K56" s="61"/>
      <c r="L56" s="61">
        <f t="shared" si="0"/>
        <v>272</v>
      </c>
      <c r="M56" s="19"/>
    </row>
    <row r="57" spans="1:13" ht="11.25">
      <c r="A57" s="18" t="s">
        <v>110</v>
      </c>
      <c r="B57" s="15" t="s">
        <v>42</v>
      </c>
      <c r="C57" s="56"/>
      <c r="D57" s="56"/>
      <c r="E57" s="68"/>
      <c r="F57" s="40">
        <v>4864</v>
      </c>
      <c r="G57" s="39"/>
      <c r="H57" s="40"/>
      <c r="I57" s="55"/>
      <c r="J57" s="40"/>
      <c r="K57" s="40"/>
      <c r="L57" s="54">
        <f t="shared" si="0"/>
        <v>4864</v>
      </c>
      <c r="M57" s="23"/>
    </row>
    <row r="58" spans="1:13" ht="11.25">
      <c r="A58" s="18"/>
      <c r="B58" s="18" t="s">
        <v>157</v>
      </c>
      <c r="C58" s="56"/>
      <c r="D58" s="56"/>
      <c r="E58" s="68"/>
      <c r="F58" s="40">
        <v>4778</v>
      </c>
      <c r="G58" s="39"/>
      <c r="H58" s="56"/>
      <c r="I58" s="68"/>
      <c r="J58" s="56"/>
      <c r="K58" s="56"/>
      <c r="L58" s="56">
        <v>4778</v>
      </c>
      <c r="M58" s="23"/>
    </row>
    <row r="59" spans="1:13" ht="11.25">
      <c r="A59" s="22"/>
      <c r="B59" s="22" t="s">
        <v>158</v>
      </c>
      <c r="C59" s="61"/>
      <c r="D59" s="61"/>
      <c r="E59" s="61"/>
      <c r="F59" s="59">
        <v>4325</v>
      </c>
      <c r="G59" s="59"/>
      <c r="H59" s="61"/>
      <c r="I59" s="61"/>
      <c r="J59" s="61"/>
      <c r="K59" s="61"/>
      <c r="L59" s="61">
        <f t="shared" si="0"/>
        <v>4325</v>
      </c>
      <c r="M59" s="23"/>
    </row>
    <row r="60" spans="1:12" ht="11.25">
      <c r="A60" s="18" t="s">
        <v>111</v>
      </c>
      <c r="B60" s="15" t="s">
        <v>42</v>
      </c>
      <c r="C60" s="56"/>
      <c r="D60" s="56"/>
      <c r="E60" s="40">
        <v>10363</v>
      </c>
      <c r="F60" s="56"/>
      <c r="G60" s="56"/>
      <c r="H60" s="56"/>
      <c r="I60" s="56"/>
      <c r="J60" s="56"/>
      <c r="K60" s="56"/>
      <c r="L60" s="54">
        <f t="shared" si="0"/>
        <v>10363</v>
      </c>
    </row>
    <row r="61" spans="1:12" ht="11.25">
      <c r="A61" s="18"/>
      <c r="B61" s="18" t="s">
        <v>157</v>
      </c>
      <c r="C61" s="56"/>
      <c r="D61" s="56"/>
      <c r="E61" s="40">
        <v>10363</v>
      </c>
      <c r="F61" s="56"/>
      <c r="G61" s="56"/>
      <c r="H61" s="56"/>
      <c r="I61" s="56"/>
      <c r="J61" s="56"/>
      <c r="K61" s="56"/>
      <c r="L61" s="56">
        <v>10363</v>
      </c>
    </row>
    <row r="62" spans="1:13" ht="11.25">
      <c r="A62" s="22"/>
      <c r="B62" s="22" t="s">
        <v>158</v>
      </c>
      <c r="C62" s="61"/>
      <c r="D62" s="61"/>
      <c r="E62" s="59">
        <v>10532</v>
      </c>
      <c r="F62" s="61"/>
      <c r="G62" s="61"/>
      <c r="H62" s="61"/>
      <c r="I62" s="61"/>
      <c r="J62" s="61"/>
      <c r="K62" s="61"/>
      <c r="L62" s="61">
        <f t="shared" si="0"/>
        <v>10532</v>
      </c>
      <c r="M62" s="19"/>
    </row>
    <row r="63" spans="1:13" ht="11.25">
      <c r="A63" s="18" t="s">
        <v>112</v>
      </c>
      <c r="B63" s="15" t="s">
        <v>42</v>
      </c>
      <c r="C63" s="40">
        <v>17753</v>
      </c>
      <c r="D63" s="40">
        <v>2397</v>
      </c>
      <c r="E63" s="40"/>
      <c r="F63" s="56"/>
      <c r="G63" s="56"/>
      <c r="H63" s="56"/>
      <c r="I63" s="56"/>
      <c r="J63" s="56"/>
      <c r="K63" s="56"/>
      <c r="L63" s="54">
        <f t="shared" si="0"/>
        <v>20150</v>
      </c>
      <c r="M63" s="23"/>
    </row>
    <row r="64" spans="1:13" ht="11.25">
      <c r="A64" s="18" t="s">
        <v>57</v>
      </c>
      <c r="B64" s="18" t="s">
        <v>157</v>
      </c>
      <c r="C64" s="40">
        <v>17753</v>
      </c>
      <c r="D64" s="40">
        <v>2397</v>
      </c>
      <c r="E64" s="40"/>
      <c r="F64" s="56"/>
      <c r="G64" s="56"/>
      <c r="H64" s="56"/>
      <c r="I64" s="56"/>
      <c r="J64" s="56">
        <v>223</v>
      </c>
      <c r="K64" s="56"/>
      <c r="L64" s="56">
        <f>SUM(C64+D64+J64)</f>
        <v>20373</v>
      </c>
      <c r="M64" s="23"/>
    </row>
    <row r="65" spans="1:13" ht="11.25">
      <c r="A65" s="22"/>
      <c r="B65" s="22" t="s">
        <v>158</v>
      </c>
      <c r="C65" s="59">
        <v>11815</v>
      </c>
      <c r="D65" s="59">
        <v>1600</v>
      </c>
      <c r="E65" s="59">
        <v>474</v>
      </c>
      <c r="F65" s="61"/>
      <c r="G65" s="61"/>
      <c r="H65" s="61"/>
      <c r="I65" s="61"/>
      <c r="J65" s="61">
        <v>994</v>
      </c>
      <c r="K65" s="61"/>
      <c r="L65" s="61">
        <f t="shared" si="0"/>
        <v>14883</v>
      </c>
      <c r="M65" s="23"/>
    </row>
    <row r="66" spans="1:13" ht="11.25">
      <c r="A66" s="78" t="s">
        <v>135</v>
      </c>
      <c r="B66" s="15" t="s">
        <v>42</v>
      </c>
      <c r="C66" s="56"/>
      <c r="D66" s="40"/>
      <c r="E66" s="56"/>
      <c r="F66" s="40">
        <v>1815</v>
      </c>
      <c r="G66" s="40"/>
      <c r="H66" s="56"/>
      <c r="I66" s="56"/>
      <c r="J66" s="56"/>
      <c r="K66" s="56"/>
      <c r="L66" s="54">
        <f t="shared" si="0"/>
        <v>1815</v>
      </c>
      <c r="M66" s="23"/>
    </row>
    <row r="67" spans="1:13" ht="11.25">
      <c r="A67" s="18" t="s">
        <v>29</v>
      </c>
      <c r="B67" s="18" t="s">
        <v>157</v>
      </c>
      <c r="C67" s="56"/>
      <c r="D67" s="40"/>
      <c r="E67" s="56"/>
      <c r="F67" s="40">
        <v>1815</v>
      </c>
      <c r="G67" s="40"/>
      <c r="H67" s="56"/>
      <c r="I67" s="56"/>
      <c r="J67" s="56"/>
      <c r="K67" s="56"/>
      <c r="L67" s="56">
        <v>1815</v>
      </c>
      <c r="M67" s="23"/>
    </row>
    <row r="68" spans="1:13" ht="11.25">
      <c r="A68" s="22"/>
      <c r="B68" s="22" t="s">
        <v>158</v>
      </c>
      <c r="C68" s="61"/>
      <c r="D68" s="59"/>
      <c r="E68" s="61"/>
      <c r="F68" s="59">
        <v>1193</v>
      </c>
      <c r="G68" s="59"/>
      <c r="H68" s="61"/>
      <c r="I68" s="61"/>
      <c r="J68" s="61"/>
      <c r="K68" s="61"/>
      <c r="L68" s="61">
        <f t="shared" si="0"/>
        <v>1193</v>
      </c>
      <c r="M68" s="23"/>
    </row>
    <row r="69" spans="1:13" ht="11.25">
      <c r="A69" s="78" t="s">
        <v>136</v>
      </c>
      <c r="B69" s="15" t="s">
        <v>42</v>
      </c>
      <c r="C69" s="56"/>
      <c r="D69" s="40"/>
      <c r="E69" s="56"/>
      <c r="F69" s="40">
        <v>100</v>
      </c>
      <c r="G69" s="40"/>
      <c r="H69" s="56"/>
      <c r="I69" s="56"/>
      <c r="J69" s="56"/>
      <c r="K69" s="56"/>
      <c r="L69" s="54">
        <f t="shared" si="0"/>
        <v>100</v>
      </c>
      <c r="M69" s="23"/>
    </row>
    <row r="70" spans="1:13" ht="11.25">
      <c r="A70" s="18"/>
      <c r="B70" s="18" t="s">
        <v>157</v>
      </c>
      <c r="C70" s="56"/>
      <c r="D70" s="40"/>
      <c r="E70" s="56"/>
      <c r="F70" s="40">
        <v>47</v>
      </c>
      <c r="G70" s="40"/>
      <c r="H70" s="56"/>
      <c r="I70" s="56"/>
      <c r="J70" s="56"/>
      <c r="K70" s="56"/>
      <c r="L70" s="56">
        <f t="shared" si="0"/>
        <v>47</v>
      </c>
      <c r="M70" s="23"/>
    </row>
    <row r="71" spans="1:13" ht="11.25">
      <c r="A71" s="22"/>
      <c r="B71" s="22" t="s">
        <v>158</v>
      </c>
      <c r="C71" s="61"/>
      <c r="D71" s="59"/>
      <c r="E71" s="61"/>
      <c r="F71" s="59">
        <v>47</v>
      </c>
      <c r="G71" s="59"/>
      <c r="H71" s="61"/>
      <c r="I71" s="61"/>
      <c r="J71" s="61"/>
      <c r="K71" s="61"/>
      <c r="L71" s="61">
        <f t="shared" si="0"/>
        <v>47</v>
      </c>
      <c r="M71" s="23"/>
    </row>
    <row r="72" spans="1:13" ht="11.25">
      <c r="A72" s="23"/>
      <c r="B72" s="23"/>
      <c r="C72" s="66"/>
      <c r="D72" s="67"/>
      <c r="E72" s="66"/>
      <c r="F72" s="67"/>
      <c r="G72" s="67"/>
      <c r="H72" s="66"/>
      <c r="I72" s="66"/>
      <c r="J72" s="66"/>
      <c r="K72" s="66"/>
      <c r="L72" s="66"/>
      <c r="M72" s="23"/>
    </row>
    <row r="73" spans="1:13" ht="11.25">
      <c r="A73" s="89"/>
      <c r="B73" s="23"/>
      <c r="C73" s="66"/>
      <c r="D73" s="67"/>
      <c r="E73" s="66"/>
      <c r="F73" s="67"/>
      <c r="G73" s="67"/>
      <c r="H73" s="66"/>
      <c r="I73" s="66"/>
      <c r="J73" s="66"/>
      <c r="K73" s="66"/>
      <c r="L73" s="66"/>
      <c r="M73" s="23"/>
    </row>
    <row r="74" spans="1:13" ht="11.25">
      <c r="A74" s="78" t="s">
        <v>139</v>
      </c>
      <c r="B74" s="11" t="s">
        <v>42</v>
      </c>
      <c r="C74" s="84"/>
      <c r="D74" s="84"/>
      <c r="E74" s="84"/>
      <c r="F74" s="54"/>
      <c r="G74" s="38">
        <v>12057</v>
      </c>
      <c r="H74" s="54"/>
      <c r="I74" s="54"/>
      <c r="J74" s="54"/>
      <c r="K74" s="54"/>
      <c r="L74" s="54">
        <f t="shared" si="0"/>
        <v>12057</v>
      </c>
      <c r="M74" s="23"/>
    </row>
    <row r="75" spans="1:12" ht="11.25">
      <c r="A75" s="78" t="s">
        <v>137</v>
      </c>
      <c r="B75" s="18" t="s">
        <v>157</v>
      </c>
      <c r="C75" s="40"/>
      <c r="D75" s="40"/>
      <c r="E75" s="80"/>
      <c r="F75" s="56"/>
      <c r="G75" s="63">
        <v>14705</v>
      </c>
      <c r="H75" s="56"/>
      <c r="I75" s="56"/>
      <c r="J75" s="56"/>
      <c r="K75" s="56"/>
      <c r="L75" s="56">
        <v>14705</v>
      </c>
    </row>
    <row r="76" spans="1:12" ht="11.25">
      <c r="A76" s="81" t="s">
        <v>138</v>
      </c>
      <c r="B76" s="22" t="s">
        <v>158</v>
      </c>
      <c r="C76" s="59"/>
      <c r="D76" s="59"/>
      <c r="E76" s="79"/>
      <c r="F76" s="61"/>
      <c r="G76" s="69">
        <v>14705</v>
      </c>
      <c r="H76" s="61"/>
      <c r="I76" s="61"/>
      <c r="J76" s="61"/>
      <c r="K76" s="61"/>
      <c r="L76" s="61">
        <f t="shared" si="0"/>
        <v>14705</v>
      </c>
    </row>
    <row r="77" spans="1:12" ht="11.25">
      <c r="A77" s="78" t="s">
        <v>140</v>
      </c>
      <c r="B77" s="15" t="s">
        <v>42</v>
      </c>
      <c r="C77" s="40"/>
      <c r="D77" s="40"/>
      <c r="E77" s="80">
        <v>121</v>
      </c>
      <c r="F77" s="56"/>
      <c r="G77" s="63"/>
      <c r="H77" s="56"/>
      <c r="I77" s="56"/>
      <c r="J77" s="56"/>
      <c r="K77" s="56"/>
      <c r="L77" s="54">
        <f t="shared" si="0"/>
        <v>121</v>
      </c>
    </row>
    <row r="78" spans="1:12" ht="11.25">
      <c r="A78" s="18" t="s">
        <v>51</v>
      </c>
      <c r="B78" s="18" t="s">
        <v>157</v>
      </c>
      <c r="C78" s="40"/>
      <c r="D78" s="40"/>
      <c r="E78" s="80">
        <v>121</v>
      </c>
      <c r="F78" s="40"/>
      <c r="G78" s="63"/>
      <c r="H78" s="56"/>
      <c r="I78" s="56"/>
      <c r="J78" s="56"/>
      <c r="K78" s="56"/>
      <c r="L78" s="56">
        <v>121</v>
      </c>
    </row>
    <row r="79" spans="1:12" ht="11.25">
      <c r="A79" s="70"/>
      <c r="B79" s="22" t="s">
        <v>158</v>
      </c>
      <c r="C79" s="61"/>
      <c r="D79" s="61"/>
      <c r="E79" s="79"/>
      <c r="F79" s="61"/>
      <c r="G79" s="61"/>
      <c r="H79" s="61"/>
      <c r="I79" s="61"/>
      <c r="J79" s="61"/>
      <c r="K79" s="61"/>
      <c r="L79" s="61">
        <f aca="true" t="shared" si="1" ref="L79:L140">SUM(C79:K79)</f>
        <v>0</v>
      </c>
    </row>
    <row r="80" spans="1:12" ht="11.25">
      <c r="A80" s="78" t="s">
        <v>141</v>
      </c>
      <c r="B80" s="15" t="s">
        <v>42</v>
      </c>
      <c r="C80" s="37">
        <v>8800</v>
      </c>
      <c r="D80" s="38">
        <v>2347</v>
      </c>
      <c r="E80" s="91">
        <v>7836</v>
      </c>
      <c r="F80" s="56"/>
      <c r="G80" s="63"/>
      <c r="H80" s="56"/>
      <c r="I80" s="56"/>
      <c r="J80" s="56"/>
      <c r="K80" s="56"/>
      <c r="L80" s="54">
        <f t="shared" si="1"/>
        <v>18983</v>
      </c>
    </row>
    <row r="81" spans="1:12" ht="11.25">
      <c r="A81" s="18" t="s">
        <v>43</v>
      </c>
      <c r="B81" s="18" t="s">
        <v>157</v>
      </c>
      <c r="C81" s="39">
        <v>10438</v>
      </c>
      <c r="D81" s="40">
        <v>2788</v>
      </c>
      <c r="E81" s="55">
        <v>7836</v>
      </c>
      <c r="F81" s="56"/>
      <c r="G81" s="63"/>
      <c r="H81" s="56"/>
      <c r="I81" s="80"/>
      <c r="J81" s="56"/>
      <c r="K81" s="56"/>
      <c r="L81" s="56">
        <f>SUM(C81+D81+E81)</f>
        <v>21062</v>
      </c>
    </row>
    <row r="82" spans="1:12" ht="11.25">
      <c r="A82" s="22" t="s">
        <v>44</v>
      </c>
      <c r="B82" s="22" t="s">
        <v>158</v>
      </c>
      <c r="C82" s="79">
        <v>9310</v>
      </c>
      <c r="D82" s="79">
        <v>2495</v>
      </c>
      <c r="E82" s="90">
        <v>8106</v>
      </c>
      <c r="F82" s="61"/>
      <c r="G82" s="61"/>
      <c r="H82" s="61"/>
      <c r="I82" s="61"/>
      <c r="J82" s="61">
        <v>68</v>
      </c>
      <c r="K82" s="61"/>
      <c r="L82" s="61">
        <f t="shared" si="1"/>
        <v>19979</v>
      </c>
    </row>
    <row r="83" spans="1:12" ht="11.25">
      <c r="A83" s="78" t="s">
        <v>142</v>
      </c>
      <c r="B83" s="15" t="s">
        <v>42</v>
      </c>
      <c r="C83" s="38"/>
      <c r="D83" s="38"/>
      <c r="E83" s="80">
        <v>800</v>
      </c>
      <c r="F83" s="56"/>
      <c r="G83" s="63"/>
      <c r="H83" s="56"/>
      <c r="I83" s="56"/>
      <c r="J83" s="56"/>
      <c r="K83" s="56"/>
      <c r="L83" s="54">
        <f t="shared" si="1"/>
        <v>800</v>
      </c>
    </row>
    <row r="84" spans="1:12" ht="11.25">
      <c r="A84" s="18" t="s">
        <v>54</v>
      </c>
      <c r="B84" s="18" t="s">
        <v>157</v>
      </c>
      <c r="C84" s="40"/>
      <c r="D84" s="40"/>
      <c r="E84" s="40">
        <v>800</v>
      </c>
      <c r="F84" s="56"/>
      <c r="G84" s="63"/>
      <c r="H84" s="56"/>
      <c r="I84" s="56"/>
      <c r="J84" s="56"/>
      <c r="K84" s="56"/>
      <c r="L84" s="56">
        <f t="shared" si="1"/>
        <v>800</v>
      </c>
    </row>
    <row r="85" spans="1:12" ht="11.25">
      <c r="A85" s="22"/>
      <c r="B85" s="22" t="s">
        <v>158</v>
      </c>
      <c r="C85" s="61"/>
      <c r="D85" s="61"/>
      <c r="E85" s="79">
        <v>708</v>
      </c>
      <c r="F85" s="61"/>
      <c r="G85" s="61"/>
      <c r="H85" s="61"/>
      <c r="I85" s="61"/>
      <c r="J85" s="61"/>
      <c r="K85" s="61"/>
      <c r="L85" s="61">
        <f t="shared" si="1"/>
        <v>708</v>
      </c>
    </row>
    <row r="86" spans="1:12" ht="11.25">
      <c r="A86" s="78" t="s">
        <v>143</v>
      </c>
      <c r="B86" s="15" t="s">
        <v>42</v>
      </c>
      <c r="C86" s="40"/>
      <c r="D86" s="40"/>
      <c r="E86" s="80">
        <v>652</v>
      </c>
      <c r="F86" s="56"/>
      <c r="G86" s="63"/>
      <c r="H86" s="56"/>
      <c r="I86" s="56"/>
      <c r="J86" s="56"/>
      <c r="K86" s="56"/>
      <c r="L86" s="54">
        <f t="shared" si="1"/>
        <v>652</v>
      </c>
    </row>
    <row r="87" spans="1:12" ht="11.25">
      <c r="A87" s="18" t="s">
        <v>45</v>
      </c>
      <c r="B87" s="18" t="s">
        <v>157</v>
      </c>
      <c r="C87" s="40"/>
      <c r="D87" s="40"/>
      <c r="E87" s="40">
        <v>652</v>
      </c>
      <c r="F87" s="56"/>
      <c r="G87" s="63"/>
      <c r="H87" s="56"/>
      <c r="I87" s="56"/>
      <c r="J87" s="56"/>
      <c r="K87" s="56"/>
      <c r="L87" s="56">
        <f t="shared" si="1"/>
        <v>652</v>
      </c>
    </row>
    <row r="88" spans="1:12" ht="11.25">
      <c r="A88" s="70"/>
      <c r="B88" s="22" t="s">
        <v>158</v>
      </c>
      <c r="C88" s="61"/>
      <c r="D88" s="61"/>
      <c r="E88" s="79">
        <v>496</v>
      </c>
      <c r="F88" s="61"/>
      <c r="G88" s="61"/>
      <c r="H88" s="61"/>
      <c r="I88" s="61"/>
      <c r="J88" s="61"/>
      <c r="K88" s="61"/>
      <c r="L88" s="61">
        <f t="shared" si="1"/>
        <v>496</v>
      </c>
    </row>
    <row r="89" spans="1:12" ht="11.25">
      <c r="A89" s="78" t="s">
        <v>144</v>
      </c>
      <c r="B89" s="15" t="s">
        <v>42</v>
      </c>
      <c r="C89" s="38"/>
      <c r="D89" s="40"/>
      <c r="E89" s="80"/>
      <c r="F89" s="56"/>
      <c r="G89" s="63">
        <v>55457</v>
      </c>
      <c r="H89" s="56"/>
      <c r="I89" s="56"/>
      <c r="J89" s="56"/>
      <c r="K89" s="56"/>
      <c r="L89" s="54">
        <f t="shared" si="1"/>
        <v>55457</v>
      </c>
    </row>
    <row r="90" spans="1:12" ht="11.25">
      <c r="A90" s="18" t="s">
        <v>58</v>
      </c>
      <c r="B90" s="18" t="s">
        <v>157</v>
      </c>
      <c r="C90" s="40"/>
      <c r="D90" s="40"/>
      <c r="E90" s="40"/>
      <c r="F90" s="56"/>
      <c r="G90" s="63">
        <v>52869</v>
      </c>
      <c r="H90" s="80"/>
      <c r="I90" s="56"/>
      <c r="J90" s="56"/>
      <c r="K90" s="56"/>
      <c r="L90" s="56">
        <v>52869</v>
      </c>
    </row>
    <row r="91" spans="1:12" ht="11.25">
      <c r="A91" s="22" t="s">
        <v>128</v>
      </c>
      <c r="B91" s="22" t="s">
        <v>158</v>
      </c>
      <c r="C91" s="79"/>
      <c r="D91" s="79"/>
      <c r="E91" s="79"/>
      <c r="F91" s="61"/>
      <c r="G91" s="79">
        <v>52328</v>
      </c>
      <c r="H91" s="61"/>
      <c r="I91" s="61"/>
      <c r="J91" s="61"/>
      <c r="K91" s="61"/>
      <c r="L91" s="61">
        <f t="shared" si="1"/>
        <v>52328</v>
      </c>
    </row>
    <row r="92" spans="1:12" ht="11.25">
      <c r="A92" s="78" t="s">
        <v>145</v>
      </c>
      <c r="B92" s="15" t="s">
        <v>42</v>
      </c>
      <c r="C92" s="40"/>
      <c r="D92" s="40"/>
      <c r="E92" s="40"/>
      <c r="F92" s="40"/>
      <c r="G92" s="40">
        <v>65218</v>
      </c>
      <c r="H92" s="40"/>
      <c r="I92" s="40"/>
      <c r="J92" s="40"/>
      <c r="K92" s="40"/>
      <c r="L92" s="54">
        <f t="shared" si="1"/>
        <v>65218</v>
      </c>
    </row>
    <row r="93" spans="1:12" ht="11.25">
      <c r="A93" s="18" t="s">
        <v>58</v>
      </c>
      <c r="B93" s="18" t="s">
        <v>157</v>
      </c>
      <c r="C93" s="40"/>
      <c r="D93" s="40"/>
      <c r="E93" s="40"/>
      <c r="F93" s="40"/>
      <c r="G93" s="40">
        <v>64619</v>
      </c>
      <c r="H93" s="40"/>
      <c r="I93" s="40"/>
      <c r="J93" s="40"/>
      <c r="K93" s="40"/>
      <c r="L93" s="56">
        <v>64619</v>
      </c>
    </row>
    <row r="94" spans="1:12" ht="11.25">
      <c r="A94" s="81" t="s">
        <v>129</v>
      </c>
      <c r="B94" s="22" t="s">
        <v>158</v>
      </c>
      <c r="C94" s="59"/>
      <c r="D94" s="59"/>
      <c r="E94" s="59"/>
      <c r="F94" s="59"/>
      <c r="G94" s="59">
        <v>64619</v>
      </c>
      <c r="H94" s="59"/>
      <c r="I94" s="59"/>
      <c r="J94" s="59"/>
      <c r="K94" s="59"/>
      <c r="L94" s="61">
        <f t="shared" si="1"/>
        <v>64619</v>
      </c>
    </row>
    <row r="95" spans="1:12" ht="11.25">
      <c r="A95" s="78" t="s">
        <v>146</v>
      </c>
      <c r="B95" s="15" t="s">
        <v>42</v>
      </c>
      <c r="C95" s="40">
        <v>13893</v>
      </c>
      <c r="D95" s="40">
        <v>3764</v>
      </c>
      <c r="E95" s="40">
        <v>10569</v>
      </c>
      <c r="F95" s="40"/>
      <c r="G95" s="40">
        <v>450</v>
      </c>
      <c r="H95" s="40">
        <v>2000</v>
      </c>
      <c r="I95" s="114"/>
      <c r="J95" s="40"/>
      <c r="K95" s="40">
        <v>628</v>
      </c>
      <c r="L95" s="54">
        <f t="shared" si="1"/>
        <v>31304</v>
      </c>
    </row>
    <row r="96" spans="1:12" ht="11.25">
      <c r="A96" s="18" t="s">
        <v>164</v>
      </c>
      <c r="B96" s="18" t="s">
        <v>157</v>
      </c>
      <c r="C96" s="40">
        <v>13893</v>
      </c>
      <c r="D96" s="40">
        <v>3764</v>
      </c>
      <c r="E96" s="40">
        <v>11196</v>
      </c>
      <c r="F96" s="40"/>
      <c r="G96" s="40">
        <v>1245</v>
      </c>
      <c r="H96" s="40">
        <v>2000</v>
      </c>
      <c r="I96" s="40"/>
      <c r="J96" s="40"/>
      <c r="K96" s="40">
        <v>16784</v>
      </c>
      <c r="L96" s="56">
        <f>SUM(K96+H96+G96+E96+D96+C96)</f>
        <v>48882</v>
      </c>
    </row>
    <row r="97" spans="1:12" ht="11.25">
      <c r="A97" s="81"/>
      <c r="B97" s="22" t="s">
        <v>158</v>
      </c>
      <c r="C97" s="59">
        <v>13679</v>
      </c>
      <c r="D97" s="59">
        <v>3413</v>
      </c>
      <c r="E97" s="59">
        <v>12262</v>
      </c>
      <c r="F97" s="59">
        <v>295</v>
      </c>
      <c r="G97" s="59">
        <v>1036</v>
      </c>
      <c r="H97" s="59">
        <v>500</v>
      </c>
      <c r="I97" s="59"/>
      <c r="J97" s="59"/>
      <c r="K97" s="59">
        <v>0</v>
      </c>
      <c r="L97" s="61">
        <f t="shared" si="1"/>
        <v>31185</v>
      </c>
    </row>
    <row r="98" spans="1:12" ht="11.25">
      <c r="A98" s="78" t="s">
        <v>147</v>
      </c>
      <c r="B98" s="15" t="s">
        <v>42</v>
      </c>
      <c r="C98" s="40"/>
      <c r="D98" s="40"/>
      <c r="E98" s="40">
        <v>374</v>
      </c>
      <c r="F98" s="40"/>
      <c r="G98" s="40"/>
      <c r="H98" s="40"/>
      <c r="I98" s="40"/>
      <c r="J98" s="40"/>
      <c r="K98" s="40"/>
      <c r="L98" s="54">
        <f t="shared" si="1"/>
        <v>374</v>
      </c>
    </row>
    <row r="99" spans="1:12" ht="11.25">
      <c r="A99" s="78" t="s">
        <v>113</v>
      </c>
      <c r="B99" s="18" t="s">
        <v>157</v>
      </c>
      <c r="C99" s="40"/>
      <c r="D99" s="40"/>
      <c r="E99" s="40">
        <v>374</v>
      </c>
      <c r="F99" s="40"/>
      <c r="G99" s="40"/>
      <c r="H99" s="40"/>
      <c r="I99" s="40"/>
      <c r="J99" s="40"/>
      <c r="K99" s="40"/>
      <c r="L99" s="56">
        <f t="shared" si="1"/>
        <v>374</v>
      </c>
    </row>
    <row r="100" spans="1:12" ht="11.25">
      <c r="A100" s="81" t="s">
        <v>114</v>
      </c>
      <c r="B100" s="22" t="s">
        <v>158</v>
      </c>
      <c r="C100" s="59"/>
      <c r="D100" s="59"/>
      <c r="E100" s="59">
        <v>72</v>
      </c>
      <c r="F100" s="59"/>
      <c r="G100" s="59"/>
      <c r="H100" s="59"/>
      <c r="I100" s="59"/>
      <c r="J100" s="59"/>
      <c r="K100" s="59"/>
      <c r="L100" s="61">
        <f t="shared" si="1"/>
        <v>72</v>
      </c>
    </row>
    <row r="101" spans="1:12" ht="11.25">
      <c r="A101" s="78" t="s">
        <v>148</v>
      </c>
      <c r="B101" s="15" t="s">
        <v>42</v>
      </c>
      <c r="C101" s="40"/>
      <c r="D101" s="40"/>
      <c r="E101" s="40">
        <v>1619</v>
      </c>
      <c r="F101" s="40"/>
      <c r="G101" s="40"/>
      <c r="H101" s="40"/>
      <c r="I101" s="40">
        <v>500</v>
      </c>
      <c r="J101" s="40">
        <v>5751</v>
      </c>
      <c r="K101" s="40"/>
      <c r="L101" s="54">
        <f t="shared" si="1"/>
        <v>7870</v>
      </c>
    </row>
    <row r="102" spans="1:12" ht="11.25">
      <c r="A102" s="78" t="s">
        <v>64</v>
      </c>
      <c r="B102" s="18" t="s">
        <v>157</v>
      </c>
      <c r="C102" s="40"/>
      <c r="D102" s="40"/>
      <c r="E102" s="40">
        <v>2317</v>
      </c>
      <c r="F102" s="40"/>
      <c r="G102" s="40"/>
      <c r="H102" s="40"/>
      <c r="I102" s="40">
        <v>286690</v>
      </c>
      <c r="J102" s="40">
        <v>281650</v>
      </c>
      <c r="K102" s="40"/>
      <c r="L102" s="56">
        <f>SUM(J102+I102+E102)</f>
        <v>570657</v>
      </c>
    </row>
    <row r="103" spans="1:12" ht="11.25">
      <c r="A103" s="81" t="s">
        <v>65</v>
      </c>
      <c r="B103" s="22" t="s">
        <v>158</v>
      </c>
      <c r="C103" s="59"/>
      <c r="D103" s="59"/>
      <c r="E103" s="59">
        <v>3324</v>
      </c>
      <c r="F103" s="59"/>
      <c r="G103" s="59"/>
      <c r="H103" s="59"/>
      <c r="I103" s="59">
        <v>148212</v>
      </c>
      <c r="J103" s="59">
        <v>280174</v>
      </c>
      <c r="K103" s="59"/>
      <c r="L103" s="61">
        <f t="shared" si="1"/>
        <v>431710</v>
      </c>
    </row>
    <row r="104" spans="1:12" ht="11.25">
      <c r="A104" s="78" t="s">
        <v>149</v>
      </c>
      <c r="B104" s="15" t="s">
        <v>42</v>
      </c>
      <c r="C104" s="40">
        <v>4356</v>
      </c>
      <c r="D104" s="40">
        <v>1196</v>
      </c>
      <c r="E104" s="40">
        <v>8871</v>
      </c>
      <c r="F104" s="40"/>
      <c r="G104" s="40"/>
      <c r="H104" s="40"/>
      <c r="I104" s="40"/>
      <c r="J104" s="40"/>
      <c r="K104" s="40"/>
      <c r="L104" s="54">
        <f t="shared" si="1"/>
        <v>14423</v>
      </c>
    </row>
    <row r="105" spans="1:12" ht="11.25">
      <c r="A105" s="78" t="s">
        <v>44</v>
      </c>
      <c r="B105" s="18" t="s">
        <v>157</v>
      </c>
      <c r="C105" s="40">
        <v>4501</v>
      </c>
      <c r="D105" s="40">
        <v>1235</v>
      </c>
      <c r="E105" s="40">
        <v>8871</v>
      </c>
      <c r="F105" s="40"/>
      <c r="G105" s="40"/>
      <c r="H105" s="40"/>
      <c r="I105" s="40"/>
      <c r="J105" s="40"/>
      <c r="K105" s="40"/>
      <c r="L105" s="56">
        <f>SUM(C105+D105+E105)</f>
        <v>14607</v>
      </c>
    </row>
    <row r="106" spans="1:12" ht="11.25">
      <c r="A106" s="81"/>
      <c r="B106" s="22" t="s">
        <v>158</v>
      </c>
      <c r="C106" s="59">
        <v>4564</v>
      </c>
      <c r="D106" s="59">
        <v>1241</v>
      </c>
      <c r="E106" s="59">
        <v>8070</v>
      </c>
      <c r="F106" s="59"/>
      <c r="G106" s="59"/>
      <c r="H106" s="59"/>
      <c r="I106" s="59"/>
      <c r="J106" s="59"/>
      <c r="K106" s="59"/>
      <c r="L106" s="61">
        <f t="shared" si="1"/>
        <v>13875</v>
      </c>
    </row>
    <row r="107" spans="1:12" ht="11.25">
      <c r="A107" s="78" t="s">
        <v>130</v>
      </c>
      <c r="B107" s="15" t="s">
        <v>42</v>
      </c>
      <c r="C107" s="40"/>
      <c r="D107" s="40"/>
      <c r="E107" s="40">
        <v>10634</v>
      </c>
      <c r="F107" s="40"/>
      <c r="G107" s="40"/>
      <c r="H107" s="40"/>
      <c r="I107" s="40"/>
      <c r="J107" s="40"/>
      <c r="K107" s="40"/>
      <c r="L107" s="54">
        <f t="shared" si="1"/>
        <v>10634</v>
      </c>
    </row>
    <row r="108" spans="1:12" ht="11.25">
      <c r="A108" s="78" t="s">
        <v>115</v>
      </c>
      <c r="B108" s="18" t="s">
        <v>157</v>
      </c>
      <c r="C108" s="40"/>
      <c r="D108" s="40"/>
      <c r="E108" s="40">
        <v>10634</v>
      </c>
      <c r="F108" s="40"/>
      <c r="G108" s="40"/>
      <c r="H108" s="40"/>
      <c r="I108" s="40"/>
      <c r="J108" s="40"/>
      <c r="K108" s="40"/>
      <c r="L108" s="56">
        <f t="shared" si="1"/>
        <v>10634</v>
      </c>
    </row>
    <row r="109" spans="1:12" ht="11.25">
      <c r="A109" s="81"/>
      <c r="B109" s="22" t="s">
        <v>158</v>
      </c>
      <c r="C109" s="59"/>
      <c r="D109" s="59"/>
      <c r="E109" s="59">
        <v>11328</v>
      </c>
      <c r="F109" s="59"/>
      <c r="G109" s="59"/>
      <c r="H109" s="59"/>
      <c r="I109" s="59"/>
      <c r="J109" s="59"/>
      <c r="K109" s="59"/>
      <c r="L109" s="61">
        <f t="shared" si="1"/>
        <v>11328</v>
      </c>
    </row>
    <row r="110" spans="1:12" ht="11.25">
      <c r="A110" s="18" t="s">
        <v>167</v>
      </c>
      <c r="B110" s="15" t="s">
        <v>42</v>
      </c>
      <c r="C110" s="40"/>
      <c r="D110" s="40"/>
      <c r="E110" s="40"/>
      <c r="F110" s="40"/>
      <c r="G110" s="40"/>
      <c r="H110" s="40"/>
      <c r="I110" s="40"/>
      <c r="J110" s="40"/>
      <c r="K110" s="40"/>
      <c r="L110" s="54">
        <f t="shared" si="1"/>
        <v>0</v>
      </c>
    </row>
    <row r="111" spans="1:12" ht="11.25">
      <c r="A111" s="18" t="s">
        <v>168</v>
      </c>
      <c r="B111" s="18" t="s">
        <v>157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56"/>
    </row>
    <row r="112" spans="1:12" ht="11.25">
      <c r="A112" s="22" t="s">
        <v>169</v>
      </c>
      <c r="B112" s="22" t="s">
        <v>158</v>
      </c>
      <c r="C112" s="59"/>
      <c r="D112" s="59"/>
      <c r="E112" s="59">
        <v>53</v>
      </c>
      <c r="F112" s="59"/>
      <c r="G112" s="59"/>
      <c r="H112" s="59"/>
      <c r="I112" s="59">
        <v>1582</v>
      </c>
      <c r="J112" s="59"/>
      <c r="K112" s="59"/>
      <c r="L112" s="61">
        <f t="shared" si="1"/>
        <v>1635</v>
      </c>
    </row>
    <row r="113" spans="1:12" ht="11.25">
      <c r="A113" s="18" t="s">
        <v>165</v>
      </c>
      <c r="B113" s="15" t="s">
        <v>42</v>
      </c>
      <c r="C113" s="40"/>
      <c r="D113" s="40"/>
      <c r="E113" s="40"/>
      <c r="F113" s="40"/>
      <c r="G113" s="40"/>
      <c r="H113" s="40"/>
      <c r="I113" s="40"/>
      <c r="J113" s="40"/>
      <c r="K113" s="40"/>
      <c r="L113" s="56"/>
    </row>
    <row r="114" spans="1:12" ht="11.25">
      <c r="A114" s="18" t="s">
        <v>166</v>
      </c>
      <c r="B114" s="18" t="s">
        <v>157</v>
      </c>
      <c r="C114" s="40"/>
      <c r="D114" s="40"/>
      <c r="E114" s="40"/>
      <c r="F114" s="40"/>
      <c r="G114" s="40"/>
      <c r="H114" s="40"/>
      <c r="I114" s="40"/>
      <c r="J114" s="40"/>
      <c r="K114" s="40"/>
      <c r="L114" s="56"/>
    </row>
    <row r="115" spans="1:12" ht="11.25">
      <c r="A115" s="22" t="s">
        <v>117</v>
      </c>
      <c r="B115" s="22" t="s">
        <v>158</v>
      </c>
      <c r="C115" s="59"/>
      <c r="D115" s="59"/>
      <c r="E115" s="59">
        <v>109</v>
      </c>
      <c r="F115" s="59"/>
      <c r="G115" s="59"/>
      <c r="H115" s="59"/>
      <c r="I115" s="59">
        <v>5539</v>
      </c>
      <c r="J115" s="59"/>
      <c r="K115" s="59"/>
      <c r="L115" s="61">
        <v>5648</v>
      </c>
    </row>
    <row r="116" spans="1:12" ht="11.25">
      <c r="A116" s="18" t="s">
        <v>170</v>
      </c>
      <c r="B116" s="15" t="s">
        <v>42</v>
      </c>
      <c r="C116" s="40"/>
      <c r="D116" s="40"/>
      <c r="E116" s="40"/>
      <c r="F116" s="40"/>
      <c r="G116" s="40"/>
      <c r="H116" s="40"/>
      <c r="I116" s="40"/>
      <c r="J116" s="40"/>
      <c r="K116" s="40"/>
      <c r="L116" s="56"/>
    </row>
    <row r="117" spans="1:12" ht="11.25">
      <c r="A117" s="18" t="s">
        <v>171</v>
      </c>
      <c r="B117" s="18" t="s">
        <v>157</v>
      </c>
      <c r="C117" s="40"/>
      <c r="D117" s="40"/>
      <c r="E117" s="40"/>
      <c r="F117" s="40"/>
      <c r="G117" s="40"/>
      <c r="H117" s="40"/>
      <c r="I117" s="40"/>
      <c r="J117" s="40"/>
      <c r="K117" s="40"/>
      <c r="L117" s="56"/>
    </row>
    <row r="118" spans="1:12" ht="11.25">
      <c r="A118" s="22"/>
      <c r="B118" s="22" t="s">
        <v>158</v>
      </c>
      <c r="C118" s="59"/>
      <c r="D118" s="59"/>
      <c r="E118" s="59">
        <v>1883</v>
      </c>
      <c r="F118" s="59"/>
      <c r="G118" s="59"/>
      <c r="H118" s="59"/>
      <c r="I118" s="59"/>
      <c r="J118" s="59"/>
      <c r="K118" s="59"/>
      <c r="L118" s="61">
        <v>1883</v>
      </c>
    </row>
    <row r="119" spans="1:12" ht="11.25">
      <c r="A119" s="18" t="s">
        <v>172</v>
      </c>
      <c r="B119" s="15" t="s">
        <v>42</v>
      </c>
      <c r="C119" s="40"/>
      <c r="D119" s="40"/>
      <c r="E119" s="40"/>
      <c r="F119" s="40"/>
      <c r="G119" s="40"/>
      <c r="H119" s="40"/>
      <c r="I119" s="40"/>
      <c r="J119" s="40"/>
      <c r="K119" s="40"/>
      <c r="L119" s="56"/>
    </row>
    <row r="120" spans="1:12" ht="11.25">
      <c r="A120" s="18" t="s">
        <v>173</v>
      </c>
      <c r="B120" s="18" t="s">
        <v>157</v>
      </c>
      <c r="C120" s="40"/>
      <c r="D120" s="40"/>
      <c r="E120" s="40"/>
      <c r="F120" s="40">
        <v>337</v>
      </c>
      <c r="G120" s="40"/>
      <c r="H120" s="40"/>
      <c r="I120" s="40"/>
      <c r="J120" s="40"/>
      <c r="K120" s="40"/>
      <c r="L120" s="56">
        <v>337</v>
      </c>
    </row>
    <row r="121" spans="1:12" ht="11.25">
      <c r="A121" s="18" t="s">
        <v>29</v>
      </c>
      <c r="B121" s="22" t="s">
        <v>158</v>
      </c>
      <c r="C121" s="40"/>
      <c r="D121" s="40"/>
      <c r="E121" s="40"/>
      <c r="F121" s="40">
        <v>337</v>
      </c>
      <c r="G121" s="40"/>
      <c r="H121" s="40"/>
      <c r="I121" s="40"/>
      <c r="J121" s="40"/>
      <c r="K121" s="40"/>
      <c r="L121" s="56">
        <v>337</v>
      </c>
    </row>
    <row r="122" spans="1:12" ht="11.25">
      <c r="A122" s="11" t="s">
        <v>174</v>
      </c>
      <c r="B122" s="11" t="s">
        <v>42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54"/>
    </row>
    <row r="123" spans="1:12" ht="11.25">
      <c r="A123" s="18" t="s">
        <v>159</v>
      </c>
      <c r="B123" s="18" t="s">
        <v>157</v>
      </c>
      <c r="C123" s="40"/>
      <c r="D123" s="40"/>
      <c r="E123" s="40"/>
      <c r="F123" s="40"/>
      <c r="G123" s="40">
        <v>1381</v>
      </c>
      <c r="H123" s="40">
        <v>5860</v>
      </c>
      <c r="I123" s="40"/>
      <c r="J123" s="40"/>
      <c r="K123" s="40"/>
      <c r="L123" s="56">
        <v>7241</v>
      </c>
    </row>
    <row r="124" spans="1:12" ht="11.25">
      <c r="A124" s="81"/>
      <c r="B124" s="22" t="s">
        <v>158</v>
      </c>
      <c r="C124" s="59"/>
      <c r="D124" s="59"/>
      <c r="E124" s="59"/>
      <c r="F124" s="59"/>
      <c r="G124" s="59">
        <v>1381</v>
      </c>
      <c r="H124" s="59">
        <v>5860</v>
      </c>
      <c r="I124" s="59"/>
      <c r="J124" s="59"/>
      <c r="K124" s="59"/>
      <c r="L124" s="61">
        <v>7241</v>
      </c>
    </row>
    <row r="125" spans="1:12" ht="11.25">
      <c r="A125" s="18" t="s">
        <v>175</v>
      </c>
      <c r="B125" s="15" t="s">
        <v>42</v>
      </c>
      <c r="C125" s="17"/>
      <c r="D125" s="17"/>
      <c r="E125" s="17">
        <v>643</v>
      </c>
      <c r="F125" s="17"/>
      <c r="G125" s="17"/>
      <c r="H125" s="17"/>
      <c r="I125" s="17"/>
      <c r="J125" s="17"/>
      <c r="K125" s="17"/>
      <c r="L125" s="54">
        <f t="shared" si="1"/>
        <v>643</v>
      </c>
    </row>
    <row r="126" spans="1:12" ht="11.25">
      <c r="A126" s="78" t="s">
        <v>118</v>
      </c>
      <c r="B126" s="18" t="s">
        <v>157</v>
      </c>
      <c r="C126" s="17"/>
      <c r="D126" s="17"/>
      <c r="E126" s="17">
        <v>643</v>
      </c>
      <c r="F126" s="17"/>
      <c r="G126" s="17"/>
      <c r="H126" s="17"/>
      <c r="I126" s="17"/>
      <c r="J126" s="17"/>
      <c r="K126" s="17"/>
      <c r="L126" s="56">
        <v>643</v>
      </c>
    </row>
    <row r="127" spans="1:12" ht="11.25">
      <c r="A127" s="81"/>
      <c r="B127" s="22" t="s">
        <v>158</v>
      </c>
      <c r="C127" s="95"/>
      <c r="D127" s="95"/>
      <c r="E127" s="95">
        <v>471</v>
      </c>
      <c r="F127" s="95"/>
      <c r="G127" s="95"/>
      <c r="H127" s="95"/>
      <c r="I127" s="95"/>
      <c r="J127" s="95"/>
      <c r="K127" s="95"/>
      <c r="L127" s="61">
        <f t="shared" si="1"/>
        <v>471</v>
      </c>
    </row>
    <row r="128" spans="1:12" ht="11.25">
      <c r="A128" s="18" t="s">
        <v>176</v>
      </c>
      <c r="B128" s="15" t="s">
        <v>42</v>
      </c>
      <c r="C128" s="17"/>
      <c r="D128" s="17"/>
      <c r="E128" s="17"/>
      <c r="F128" s="17"/>
      <c r="G128" s="17">
        <v>195</v>
      </c>
      <c r="H128" s="17"/>
      <c r="I128" s="17"/>
      <c r="J128" s="17"/>
      <c r="K128" s="17"/>
      <c r="L128" s="54">
        <f t="shared" si="1"/>
        <v>195</v>
      </c>
    </row>
    <row r="129" spans="1:12" ht="11.25">
      <c r="A129" s="78" t="s">
        <v>27</v>
      </c>
      <c r="B129" s="18" t="s">
        <v>157</v>
      </c>
      <c r="C129" s="17"/>
      <c r="D129" s="17"/>
      <c r="E129" s="17"/>
      <c r="F129" s="17"/>
      <c r="G129" s="17">
        <v>195</v>
      </c>
      <c r="H129" s="17"/>
      <c r="I129" s="17"/>
      <c r="J129" s="17"/>
      <c r="K129" s="17"/>
      <c r="L129" s="56">
        <v>195</v>
      </c>
    </row>
    <row r="130" spans="1:12" ht="11.25">
      <c r="A130" s="81"/>
      <c r="B130" s="22" t="s">
        <v>158</v>
      </c>
      <c r="C130" s="95"/>
      <c r="D130" s="95"/>
      <c r="E130" s="95"/>
      <c r="F130" s="95"/>
      <c r="G130" s="95">
        <v>117</v>
      </c>
      <c r="H130" s="95"/>
      <c r="I130" s="95"/>
      <c r="J130" s="95"/>
      <c r="K130" s="95"/>
      <c r="L130" s="61">
        <f t="shared" si="1"/>
        <v>117</v>
      </c>
    </row>
    <row r="131" spans="1:12" ht="11.25">
      <c r="A131" s="18" t="s">
        <v>177</v>
      </c>
      <c r="B131" s="15" t="s">
        <v>42</v>
      </c>
      <c r="C131" s="17"/>
      <c r="D131" s="17"/>
      <c r="E131" s="17">
        <v>1421</v>
      </c>
      <c r="F131" s="17"/>
      <c r="G131" s="17">
        <v>822</v>
      </c>
      <c r="H131" s="17"/>
      <c r="I131" s="17"/>
      <c r="J131" s="17"/>
      <c r="K131" s="17"/>
      <c r="L131" s="54">
        <f t="shared" si="1"/>
        <v>2243</v>
      </c>
    </row>
    <row r="132" spans="1:12" ht="11.25">
      <c r="A132" s="78" t="s">
        <v>118</v>
      </c>
      <c r="B132" s="18" t="s">
        <v>157</v>
      </c>
      <c r="C132" s="17"/>
      <c r="D132" s="17"/>
      <c r="E132" s="17">
        <v>1421</v>
      </c>
      <c r="F132" s="17"/>
      <c r="G132" s="17">
        <v>822</v>
      </c>
      <c r="H132" s="17"/>
      <c r="I132" s="17"/>
      <c r="J132" s="17"/>
      <c r="K132" s="17"/>
      <c r="L132" s="56">
        <f t="shared" si="1"/>
        <v>2243</v>
      </c>
    </row>
    <row r="133" spans="1:12" ht="11.25">
      <c r="A133" s="81"/>
      <c r="B133" s="22" t="s">
        <v>158</v>
      </c>
      <c r="C133" s="95"/>
      <c r="D133" s="95"/>
      <c r="E133" s="95">
        <v>881</v>
      </c>
      <c r="F133" s="95"/>
      <c r="G133" s="95">
        <v>980</v>
      </c>
      <c r="H133" s="95"/>
      <c r="I133" s="95"/>
      <c r="J133" s="95"/>
      <c r="K133" s="95"/>
      <c r="L133" s="61">
        <f t="shared" si="1"/>
        <v>1861</v>
      </c>
    </row>
    <row r="134" spans="1:12" ht="11.25">
      <c r="A134" s="18" t="s">
        <v>178</v>
      </c>
      <c r="B134" s="15" t="s">
        <v>42</v>
      </c>
      <c r="C134" s="17"/>
      <c r="D134" s="17"/>
      <c r="E134" s="17"/>
      <c r="F134" s="17"/>
      <c r="G134" s="17">
        <v>1956</v>
      </c>
      <c r="H134" s="17"/>
      <c r="I134" s="17"/>
      <c r="J134" s="17"/>
      <c r="K134" s="17"/>
      <c r="L134" s="54">
        <f t="shared" si="1"/>
        <v>1956</v>
      </c>
    </row>
    <row r="135" spans="1:12" ht="11.25">
      <c r="A135" s="78" t="s">
        <v>27</v>
      </c>
      <c r="B135" s="18" t="s">
        <v>157</v>
      </c>
      <c r="C135" s="17"/>
      <c r="D135" s="17"/>
      <c r="E135" s="17"/>
      <c r="F135" s="17"/>
      <c r="G135" s="17">
        <v>1956</v>
      </c>
      <c r="H135" s="17"/>
      <c r="I135" s="17"/>
      <c r="J135" s="17"/>
      <c r="K135" s="17"/>
      <c r="L135" s="56">
        <v>1956</v>
      </c>
    </row>
    <row r="136" spans="1:12" ht="11.25">
      <c r="A136" s="81"/>
      <c r="B136" s="22" t="s">
        <v>158</v>
      </c>
      <c r="C136" s="95"/>
      <c r="D136" s="95"/>
      <c r="E136" s="95"/>
      <c r="F136" s="95"/>
      <c r="G136" s="95">
        <v>1960</v>
      </c>
      <c r="H136" s="95"/>
      <c r="I136" s="95"/>
      <c r="J136" s="95"/>
      <c r="K136" s="95"/>
      <c r="L136" s="61">
        <f t="shared" si="1"/>
        <v>1960</v>
      </c>
    </row>
    <row r="137" spans="1:12" ht="11.25">
      <c r="A137" s="119" t="s">
        <v>116</v>
      </c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120"/>
    </row>
    <row r="138" spans="1:12" ht="11.25">
      <c r="A138" s="18" t="s">
        <v>179</v>
      </c>
      <c r="B138" s="15" t="s">
        <v>42</v>
      </c>
      <c r="C138" s="17"/>
      <c r="D138" s="17"/>
      <c r="E138" s="17"/>
      <c r="F138" s="17"/>
      <c r="G138" s="17">
        <v>3950</v>
      </c>
      <c r="H138" s="17"/>
      <c r="I138" s="17"/>
      <c r="J138" s="17"/>
      <c r="K138" s="17"/>
      <c r="L138" s="54">
        <f t="shared" si="1"/>
        <v>3950</v>
      </c>
    </row>
    <row r="139" spans="1:12" ht="11.25">
      <c r="A139" s="78" t="s">
        <v>28</v>
      </c>
      <c r="B139" s="18" t="s">
        <v>157</v>
      </c>
      <c r="C139" s="17"/>
      <c r="D139" s="17"/>
      <c r="E139" s="17"/>
      <c r="F139" s="17"/>
      <c r="G139" s="17">
        <v>3950</v>
      </c>
      <c r="H139" s="17"/>
      <c r="I139" s="17"/>
      <c r="J139" s="17"/>
      <c r="K139" s="17"/>
      <c r="L139" s="56">
        <v>3950</v>
      </c>
    </row>
    <row r="140" spans="1:12" ht="11.25">
      <c r="A140" s="81"/>
      <c r="B140" s="22" t="s">
        <v>158</v>
      </c>
      <c r="C140" s="95"/>
      <c r="D140" s="95"/>
      <c r="E140" s="95"/>
      <c r="F140" s="95"/>
      <c r="G140" s="95">
        <v>3340</v>
      </c>
      <c r="H140" s="95"/>
      <c r="I140" s="95"/>
      <c r="J140" s="95"/>
      <c r="K140" s="95"/>
      <c r="L140" s="61">
        <f t="shared" si="1"/>
        <v>3340</v>
      </c>
    </row>
    <row r="141" spans="1:12" ht="11.25">
      <c r="A141" s="18" t="s">
        <v>180</v>
      </c>
      <c r="B141" s="15" t="s">
        <v>42</v>
      </c>
      <c r="C141" s="17"/>
      <c r="D141" s="17"/>
      <c r="E141" s="17"/>
      <c r="F141" s="17"/>
      <c r="G141" s="17"/>
      <c r="H141" s="17"/>
      <c r="I141" s="17"/>
      <c r="J141" s="17"/>
      <c r="K141" s="17"/>
      <c r="L141" s="56"/>
    </row>
    <row r="142" spans="1:12" ht="11.25">
      <c r="A142" s="78"/>
      <c r="B142" s="18" t="s">
        <v>157</v>
      </c>
      <c r="C142" s="17"/>
      <c r="D142" s="17"/>
      <c r="E142" s="17"/>
      <c r="F142" s="17"/>
      <c r="G142" s="17"/>
      <c r="H142" s="17"/>
      <c r="I142" s="17"/>
      <c r="J142" s="17"/>
      <c r="K142" s="17"/>
      <c r="L142" s="56"/>
    </row>
    <row r="143" spans="1:12" ht="11.25">
      <c r="A143" s="78"/>
      <c r="B143" s="22" t="s">
        <v>158</v>
      </c>
      <c r="C143" s="95"/>
      <c r="D143" s="95"/>
      <c r="E143" s="95">
        <v>1028</v>
      </c>
      <c r="F143" s="95"/>
      <c r="G143" s="95"/>
      <c r="H143" s="95"/>
      <c r="I143" s="95"/>
      <c r="J143" s="95"/>
      <c r="K143" s="95"/>
      <c r="L143" s="56">
        <v>1028</v>
      </c>
    </row>
    <row r="144" spans="1:13" ht="12.75">
      <c r="A144" s="71" t="s">
        <v>119</v>
      </c>
      <c r="B144" s="19" t="s">
        <v>42</v>
      </c>
      <c r="C144" s="56">
        <f>SUM(C24+C33+C36+C39+C63+C80+C95+C104)</f>
        <v>63566</v>
      </c>
      <c r="D144" s="56">
        <f>SUM(D104+D95+D80++D63+D39+D36+D33+D24)</f>
        <v>13680</v>
      </c>
      <c r="E144" s="56">
        <f>SUM(E131+E125+E107+E104+E101+E98+E95+E86+E83+E80+E77+E60+E54+E51+E48+E45+E39+E36+E33+E30+E27+E24+E21+E18+E15)</f>
        <v>84190</v>
      </c>
      <c r="F144" s="56">
        <v>6944</v>
      </c>
      <c r="G144" s="56">
        <f>SUM(G138+G134+G131+G128+G95+G92+G89+G74)</f>
        <v>140105</v>
      </c>
      <c r="H144" s="56">
        <v>18150</v>
      </c>
      <c r="I144" s="56">
        <v>500</v>
      </c>
      <c r="J144" s="56">
        <v>5751</v>
      </c>
      <c r="K144" s="56">
        <f>SUM(K95)</f>
        <v>628</v>
      </c>
      <c r="L144" s="54">
        <f>SUM(C144+D144+E144+F144+G144+H144+I144+J144+K144)</f>
        <v>333514</v>
      </c>
      <c r="M144"/>
    </row>
    <row r="145" spans="1:12" ht="12.75">
      <c r="A145" s="72" t="s">
        <v>53</v>
      </c>
      <c r="B145" s="18" t="s">
        <v>157</v>
      </c>
      <c r="C145" s="56">
        <v>66265</v>
      </c>
      <c r="D145" s="56">
        <f>SUM(D105+D96+D81+D64+D40+D37+D34+D25)</f>
        <v>14407</v>
      </c>
      <c r="E145" s="118">
        <f>SUM(E132+E126+E108+E105+E102+E99+E96+E87+E84+E81+E78+E61+E55+E52+E49+E46+E40+E37+E34+E31+E28+E25+E22+E19+E16)</f>
        <v>85515</v>
      </c>
      <c r="F145" s="56">
        <f>SUM(F120+F70+F67+F58+F43)</f>
        <v>7284</v>
      </c>
      <c r="G145" s="56">
        <f>SUM(G139+G135+G132+G129+G123+G96+G93+G90+G75)</f>
        <v>141742</v>
      </c>
      <c r="H145" s="56">
        <f>SUM(H123+H96+H16)</f>
        <v>24010</v>
      </c>
      <c r="I145" s="56">
        <f>SUM(I102+I16)</f>
        <v>365360</v>
      </c>
      <c r="J145" s="56">
        <f>SUM(J102+J64+J25)</f>
        <v>283373</v>
      </c>
      <c r="K145" s="56">
        <v>16784</v>
      </c>
      <c r="L145" s="56">
        <f>SUM(K145+J145+I145+H145+G145+F145+E145+D145+C145)</f>
        <v>1004740</v>
      </c>
    </row>
    <row r="146" spans="1:12" ht="12.75">
      <c r="A146" s="70"/>
      <c r="B146" s="22" t="s">
        <v>158</v>
      </c>
      <c r="C146" s="117">
        <f>SUM(C106+C97+C82+C65+C41+C38+C35+C26)</f>
        <v>56576</v>
      </c>
      <c r="D146" s="82">
        <f>SUM(D106+D97+D82+D65+D41+D38+D35+D26)</f>
        <v>12705</v>
      </c>
      <c r="E146" s="82">
        <f>SUM(E133+E127+E118+E115+E112+E109+E106+E103+E100+E97+E88+E85+E82+E65+E62+E56+E53+E50+E47+E41+E38+E35+E32+E29+E26+E23+E20+E143)</f>
        <v>77486</v>
      </c>
      <c r="F146" s="82">
        <f>SUM(F121+F97+F71+F68+F59+F44)</f>
        <v>7284</v>
      </c>
      <c r="G146" s="82">
        <f>SUM(G140+G136+G133+G130+G124+G97+G94+G91+G76)</f>
        <v>140466</v>
      </c>
      <c r="H146" s="82">
        <v>22510</v>
      </c>
      <c r="I146" s="82">
        <f>SUM(I115+I112+I103+I17)</f>
        <v>219016</v>
      </c>
      <c r="J146" s="82">
        <f>SUM(J103+J82+J65+J26)</f>
        <v>282736</v>
      </c>
      <c r="K146" s="82"/>
      <c r="L146" s="61">
        <f>SUM(J146+I146+H146+G146+F146+E146+D146+C146)</f>
        <v>818779</v>
      </c>
    </row>
    <row r="147" spans="1:12" ht="11.25">
      <c r="A147" s="23"/>
      <c r="B147" s="23"/>
      <c r="C147" s="73"/>
      <c r="D147" s="73"/>
      <c r="E147" s="73"/>
      <c r="F147" s="73"/>
      <c r="G147" s="73"/>
      <c r="H147" s="73"/>
      <c r="I147" s="73"/>
      <c r="J147" s="73"/>
      <c r="K147" s="73"/>
      <c r="L147" s="73"/>
    </row>
    <row r="148" s="121" customFormat="1" ht="11.25">
      <c r="A148" s="121" t="s">
        <v>181</v>
      </c>
    </row>
    <row r="149" spans="1:12" ht="11.25">
      <c r="A149" s="23"/>
      <c r="B149" s="23"/>
      <c r="C149" s="23"/>
      <c r="D149" s="23" t="s">
        <v>59</v>
      </c>
      <c r="E149" s="23"/>
      <c r="F149" s="23"/>
      <c r="G149" s="23"/>
      <c r="H149" s="23" t="s">
        <v>60</v>
      </c>
      <c r="I149" s="23"/>
      <c r="J149" s="23"/>
      <c r="K149" s="23"/>
      <c r="L149" s="23"/>
    </row>
    <row r="150" spans="1:12" ht="11.25">
      <c r="A150" s="23"/>
      <c r="B150" s="23"/>
      <c r="C150" s="23"/>
      <c r="D150" s="23" t="s">
        <v>61</v>
      </c>
      <c r="E150" s="23"/>
      <c r="F150" s="23"/>
      <c r="G150" s="23"/>
      <c r="H150" s="23" t="s">
        <v>120</v>
      </c>
      <c r="I150" s="23"/>
      <c r="J150" s="23"/>
      <c r="K150" s="23"/>
      <c r="L150" s="23"/>
    </row>
    <row r="151" spans="1:12" ht="11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</row>
    <row r="152" spans="1:12" ht="11.25">
      <c r="A152" s="23"/>
      <c r="B152" s="23" t="s">
        <v>52</v>
      </c>
      <c r="C152" s="23"/>
      <c r="D152" s="23"/>
      <c r="E152" s="23"/>
      <c r="F152" s="23"/>
      <c r="G152" s="23"/>
      <c r="H152" s="23"/>
      <c r="I152" s="23"/>
      <c r="J152" s="23"/>
      <c r="K152" s="23"/>
      <c r="L152" s="23"/>
    </row>
  </sheetData>
  <sheetProtection/>
  <mergeCells count="3">
    <mergeCell ref="A148:IV148"/>
    <mergeCell ref="L9:L13"/>
    <mergeCell ref="B14:L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26" sqref="A26:IV26"/>
    </sheetView>
  </sheetViews>
  <sheetFormatPr defaultColWidth="9.140625" defaultRowHeight="12.75"/>
  <sheetData>
    <row r="1" spans="1:13" ht="12.75">
      <c r="A1" s="44" t="s">
        <v>191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0" ht="12.75">
      <c r="A2" s="44"/>
      <c r="B2" s="44"/>
      <c r="C2" s="44"/>
      <c r="D2" s="44"/>
      <c r="E2" s="44"/>
      <c r="F2" s="44"/>
      <c r="G2" s="44"/>
      <c r="H2" s="44"/>
      <c r="I2" s="44"/>
      <c r="J2" s="44"/>
    </row>
    <row r="5" spans="2:6" ht="12.75">
      <c r="B5" s="99" t="s">
        <v>153</v>
      </c>
      <c r="F5" s="1"/>
    </row>
    <row r="6" ht="12.75">
      <c r="F6" s="1" t="s">
        <v>163</v>
      </c>
    </row>
    <row r="7" ht="12.75">
      <c r="K7" t="s">
        <v>14</v>
      </c>
    </row>
    <row r="8" spans="1:12" ht="12.75">
      <c r="A8" s="4" t="s">
        <v>30</v>
      </c>
      <c r="B8" s="26" t="s">
        <v>31</v>
      </c>
      <c r="C8" s="3"/>
      <c r="D8" s="3"/>
      <c r="E8" s="3"/>
      <c r="F8" s="3" t="s">
        <v>2</v>
      </c>
      <c r="G8" s="3"/>
      <c r="H8" s="3"/>
      <c r="I8" s="3"/>
      <c r="J8" s="3"/>
      <c r="K8" s="3"/>
      <c r="L8" s="26" t="s">
        <v>41</v>
      </c>
    </row>
    <row r="9" spans="1:12" ht="12.75">
      <c r="A9" s="2" t="s">
        <v>0</v>
      </c>
      <c r="B9" s="5" t="s">
        <v>1</v>
      </c>
      <c r="C9" s="6"/>
      <c r="D9" s="6" t="s">
        <v>4</v>
      </c>
      <c r="E9" s="6"/>
      <c r="F9" s="6"/>
      <c r="G9" s="7"/>
      <c r="H9" s="8" t="s">
        <v>5</v>
      </c>
      <c r="I9" s="6"/>
      <c r="J9" s="7"/>
      <c r="K9" s="8" t="s">
        <v>6</v>
      </c>
      <c r="L9" s="9" t="s">
        <v>7</v>
      </c>
    </row>
    <row r="10" spans="1:12" ht="12.75">
      <c r="A10" s="5"/>
      <c r="B10" s="5" t="s">
        <v>3</v>
      </c>
      <c r="C10" s="26" t="s">
        <v>32</v>
      </c>
      <c r="D10" s="26" t="s">
        <v>33</v>
      </c>
      <c r="E10" s="26" t="s">
        <v>34</v>
      </c>
      <c r="F10" s="26" t="s">
        <v>35</v>
      </c>
      <c r="G10" s="26" t="s">
        <v>36</v>
      </c>
      <c r="H10" s="26" t="s">
        <v>37</v>
      </c>
      <c r="I10" s="26" t="s">
        <v>38</v>
      </c>
      <c r="J10" s="26" t="s">
        <v>39</v>
      </c>
      <c r="K10" s="27" t="s">
        <v>40</v>
      </c>
      <c r="L10" s="9"/>
    </row>
    <row r="11" spans="1:12" ht="12.75">
      <c r="A11" s="5"/>
      <c r="B11" s="5"/>
      <c r="C11" s="10" t="s">
        <v>8</v>
      </c>
      <c r="D11" s="11" t="s">
        <v>67</v>
      </c>
      <c r="E11" s="11" t="s">
        <v>9</v>
      </c>
      <c r="F11" s="2" t="s">
        <v>71</v>
      </c>
      <c r="G11" s="11" t="s">
        <v>77</v>
      </c>
      <c r="H11" s="11" t="s">
        <v>77</v>
      </c>
      <c r="I11" s="10" t="s">
        <v>79</v>
      </c>
      <c r="J11" s="11" t="s">
        <v>46</v>
      </c>
      <c r="K11" s="11" t="s">
        <v>95</v>
      </c>
      <c r="L11" s="5"/>
    </row>
    <row r="12" spans="1:12" ht="12.75">
      <c r="A12" s="5"/>
      <c r="B12" s="5"/>
      <c r="C12" s="85" t="s">
        <v>66</v>
      </c>
      <c r="D12" s="18" t="s">
        <v>68</v>
      </c>
      <c r="E12" s="18" t="s">
        <v>70</v>
      </c>
      <c r="F12" s="5" t="s">
        <v>72</v>
      </c>
      <c r="G12" s="18" t="s">
        <v>93</v>
      </c>
      <c r="H12" s="18" t="s">
        <v>78</v>
      </c>
      <c r="I12" s="85"/>
      <c r="J12" s="18" t="s">
        <v>81</v>
      </c>
      <c r="K12" s="18" t="s">
        <v>96</v>
      </c>
      <c r="L12" s="5"/>
    </row>
    <row r="13" spans="1:12" ht="12.75">
      <c r="A13" s="12"/>
      <c r="B13" s="12"/>
      <c r="C13" s="12"/>
      <c r="D13" s="22" t="s">
        <v>69</v>
      </c>
      <c r="E13" s="12"/>
      <c r="F13" s="12" t="s">
        <v>73</v>
      </c>
      <c r="G13" s="12" t="s">
        <v>76</v>
      </c>
      <c r="H13" s="12" t="s">
        <v>76</v>
      </c>
      <c r="I13" s="12"/>
      <c r="J13" s="12" t="s">
        <v>82</v>
      </c>
      <c r="K13" s="12"/>
      <c r="L13" s="12"/>
    </row>
    <row r="14" spans="1:12" ht="12.75">
      <c r="A14" s="143" t="s">
        <v>97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5"/>
    </row>
    <row r="15" spans="1:12" ht="12.75">
      <c r="A15" s="112" t="s">
        <v>154</v>
      </c>
      <c r="B15" s="14" t="s">
        <v>42</v>
      </c>
      <c r="C15" s="103">
        <v>527</v>
      </c>
      <c r="D15" s="103">
        <v>112</v>
      </c>
      <c r="E15" s="104"/>
      <c r="F15" s="2"/>
      <c r="G15" s="16"/>
      <c r="H15" s="28"/>
      <c r="I15" s="28"/>
      <c r="J15" s="11"/>
      <c r="K15" s="2"/>
      <c r="L15" s="92">
        <v>639</v>
      </c>
    </row>
    <row r="16" spans="1:12" ht="12.75">
      <c r="A16" s="113" t="s">
        <v>155</v>
      </c>
      <c r="B16" s="18" t="s">
        <v>157</v>
      </c>
      <c r="C16" s="105">
        <v>602</v>
      </c>
      <c r="D16" s="106">
        <v>149</v>
      </c>
      <c r="E16" s="106">
        <v>51</v>
      </c>
      <c r="F16" s="30"/>
      <c r="G16" s="31"/>
      <c r="H16" s="30"/>
      <c r="I16" s="29"/>
      <c r="J16" s="30"/>
      <c r="K16" s="30"/>
      <c r="L16" s="97">
        <v>802</v>
      </c>
    </row>
    <row r="17" spans="1:12" ht="12.75">
      <c r="A17" s="20"/>
      <c r="B17" s="21" t="s">
        <v>158</v>
      </c>
      <c r="C17" s="107">
        <v>602</v>
      </c>
      <c r="D17" s="107">
        <v>147</v>
      </c>
      <c r="E17" s="107">
        <v>51</v>
      </c>
      <c r="F17" s="33"/>
      <c r="G17" s="34"/>
      <c r="H17" s="33"/>
      <c r="I17" s="32"/>
      <c r="J17" s="33"/>
      <c r="K17" s="33"/>
      <c r="L17" s="83">
        <v>800</v>
      </c>
    </row>
    <row r="18" spans="1:12" ht="12.75">
      <c r="A18" s="112" t="s">
        <v>156</v>
      </c>
      <c r="B18" s="14" t="s">
        <v>42</v>
      </c>
      <c r="C18" s="103">
        <v>526</v>
      </c>
      <c r="D18" s="103">
        <v>111</v>
      </c>
      <c r="E18" s="105"/>
      <c r="F18" s="2"/>
      <c r="G18" s="16"/>
      <c r="H18" s="28"/>
      <c r="I18" s="28"/>
      <c r="J18" s="11"/>
      <c r="K18" s="2"/>
      <c r="L18" s="92">
        <v>637</v>
      </c>
    </row>
    <row r="19" spans="1:12" ht="12.75">
      <c r="A19" s="17"/>
      <c r="B19" s="18" t="s">
        <v>157</v>
      </c>
      <c r="C19" s="105">
        <v>601</v>
      </c>
      <c r="D19" s="106">
        <v>149</v>
      </c>
      <c r="E19" s="108">
        <v>51</v>
      </c>
      <c r="F19" s="30"/>
      <c r="G19" s="31"/>
      <c r="H19" s="30"/>
      <c r="I19" s="29"/>
      <c r="J19" s="30"/>
      <c r="K19" s="30"/>
      <c r="L19" s="97">
        <v>801</v>
      </c>
    </row>
    <row r="20" spans="1:12" ht="12.75">
      <c r="A20" s="20"/>
      <c r="B20" s="21" t="s">
        <v>158</v>
      </c>
      <c r="C20" s="107">
        <v>601</v>
      </c>
      <c r="D20" s="107">
        <v>147</v>
      </c>
      <c r="E20" s="109">
        <v>51</v>
      </c>
      <c r="F20" s="33"/>
      <c r="G20" s="34"/>
      <c r="H20" s="33"/>
      <c r="I20" s="32"/>
      <c r="J20" s="33"/>
      <c r="K20" s="33"/>
      <c r="L20" s="83">
        <v>799</v>
      </c>
    </row>
    <row r="21" spans="1:12" ht="12.75">
      <c r="A21" s="96" t="s">
        <v>125</v>
      </c>
      <c r="B21" s="14" t="s">
        <v>42</v>
      </c>
      <c r="C21" s="110">
        <v>1053</v>
      </c>
      <c r="D21" s="110">
        <v>223</v>
      </c>
      <c r="E21" s="110">
        <f>+E18+E15</f>
        <v>0</v>
      </c>
      <c r="F21" s="88"/>
      <c r="G21" s="88"/>
      <c r="H21" s="88"/>
      <c r="I21" s="88"/>
      <c r="J21" s="88"/>
      <c r="K21" s="88"/>
      <c r="L21" s="92">
        <v>1276</v>
      </c>
    </row>
    <row r="22" spans="1:12" ht="12.75">
      <c r="A22" s="36" t="s">
        <v>49</v>
      </c>
      <c r="B22" s="18" t="s">
        <v>157</v>
      </c>
      <c r="C22" s="111">
        <v>1203</v>
      </c>
      <c r="D22" s="25">
        <v>298</v>
      </c>
      <c r="E22" s="24">
        <v>102</v>
      </c>
      <c r="F22" s="30"/>
      <c r="G22" s="31"/>
      <c r="H22" s="30"/>
      <c r="I22" s="29"/>
      <c r="J22" s="25"/>
      <c r="K22" s="30"/>
      <c r="L22" s="97">
        <v>1603</v>
      </c>
    </row>
    <row r="23" spans="1:12" ht="12.75">
      <c r="A23" s="20"/>
      <c r="B23" s="21" t="s">
        <v>158</v>
      </c>
      <c r="C23" s="83">
        <v>1203</v>
      </c>
      <c r="D23" s="83">
        <v>294</v>
      </c>
      <c r="E23" s="83">
        <f>+E20+E17</f>
        <v>102</v>
      </c>
      <c r="F23" s="33"/>
      <c r="G23" s="34"/>
      <c r="H23" s="33"/>
      <c r="I23" s="32"/>
      <c r="J23" s="33"/>
      <c r="K23" s="33"/>
      <c r="L23" s="83">
        <v>1599</v>
      </c>
    </row>
    <row r="26" ht="12.75">
      <c r="A26" s="115" t="s">
        <v>181</v>
      </c>
    </row>
    <row r="30" ht="12.75">
      <c r="G30" t="s">
        <v>55</v>
      </c>
    </row>
    <row r="31" ht="12.75">
      <c r="G31" t="s">
        <v>56</v>
      </c>
    </row>
    <row r="32" spans="4:11" ht="12.75">
      <c r="D32" s="44"/>
      <c r="E32" s="44" t="s">
        <v>59</v>
      </c>
      <c r="F32" s="44"/>
      <c r="G32" s="44"/>
      <c r="H32" s="44"/>
      <c r="I32" s="44"/>
      <c r="J32" s="44" t="s">
        <v>60</v>
      </c>
      <c r="K32" s="44"/>
    </row>
    <row r="33" spans="4:11" ht="12.75">
      <c r="D33" s="44"/>
      <c r="E33" s="44" t="s">
        <v>61</v>
      </c>
      <c r="F33" s="44"/>
      <c r="G33" s="44"/>
      <c r="H33" s="44"/>
      <c r="I33" s="44"/>
      <c r="J33" s="44" t="s">
        <v>62</v>
      </c>
      <c r="K33" s="44"/>
    </row>
  </sheetData>
  <sheetProtection/>
  <mergeCells count="1">
    <mergeCell ref="A14:L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22" sqref="A22:IV22"/>
    </sheetView>
  </sheetViews>
  <sheetFormatPr defaultColWidth="9.140625" defaultRowHeight="12.75"/>
  <cols>
    <col min="1" max="1" width="18.7109375" style="44" customWidth="1"/>
    <col min="2" max="9" width="9.140625" style="44" customWidth="1"/>
    <col min="10" max="10" width="10.00390625" style="44" customWidth="1"/>
    <col min="11" max="11" width="9.140625" style="44" customWidth="1"/>
    <col min="12" max="12" width="9.140625" style="45" customWidth="1"/>
    <col min="13" max="16384" width="9.140625" style="44" customWidth="1"/>
  </cols>
  <sheetData>
    <row r="1" spans="1:12" ht="11.25">
      <c r="A1" s="44" t="s">
        <v>183</v>
      </c>
      <c r="L1" s="44"/>
    </row>
    <row r="2" ht="11.25">
      <c r="L2" s="44"/>
    </row>
    <row r="4" ht="11.25" customHeight="1"/>
    <row r="5" spans="2:6" ht="11.25">
      <c r="B5" s="98" t="s">
        <v>150</v>
      </c>
      <c r="F5" s="46"/>
    </row>
    <row r="6" ht="11.25" customHeight="1">
      <c r="F6" s="46"/>
    </row>
    <row r="7" ht="11.25">
      <c r="K7" s="44" t="s">
        <v>14</v>
      </c>
    </row>
    <row r="8" spans="1:12" ht="11.25">
      <c r="A8" s="43" t="s">
        <v>30</v>
      </c>
      <c r="B8" s="47" t="s">
        <v>31</v>
      </c>
      <c r="C8" s="48"/>
      <c r="D8" s="48"/>
      <c r="E8" s="48"/>
      <c r="F8" s="48" t="s">
        <v>2</v>
      </c>
      <c r="G8" s="48"/>
      <c r="H8" s="48"/>
      <c r="I8" s="48"/>
      <c r="J8" s="48"/>
      <c r="K8" s="48"/>
      <c r="L8" s="49" t="s">
        <v>41</v>
      </c>
    </row>
    <row r="9" spans="1:12" ht="11.25">
      <c r="A9" s="137" t="s">
        <v>0</v>
      </c>
      <c r="B9" s="128" t="s">
        <v>50</v>
      </c>
      <c r="C9" s="50"/>
      <c r="D9" s="50" t="s">
        <v>4</v>
      </c>
      <c r="E9" s="50"/>
      <c r="F9" s="50"/>
      <c r="G9" s="51"/>
      <c r="H9" s="52" t="s">
        <v>5</v>
      </c>
      <c r="I9" s="50"/>
      <c r="J9" s="51"/>
      <c r="K9" s="52" t="s">
        <v>6</v>
      </c>
      <c r="L9" s="140" t="s">
        <v>7</v>
      </c>
    </row>
    <row r="10" spans="1:12" ht="11.25">
      <c r="A10" s="138"/>
      <c r="B10" s="129"/>
      <c r="C10" s="47" t="s">
        <v>32</v>
      </c>
      <c r="D10" s="47" t="s">
        <v>33</v>
      </c>
      <c r="E10" s="47" t="s">
        <v>34</v>
      </c>
      <c r="F10" s="47" t="s">
        <v>35</v>
      </c>
      <c r="G10" s="47" t="s">
        <v>36</v>
      </c>
      <c r="H10" s="47" t="s">
        <v>37</v>
      </c>
      <c r="I10" s="47" t="s">
        <v>38</v>
      </c>
      <c r="J10" s="47" t="s">
        <v>39</v>
      </c>
      <c r="K10" s="53" t="s">
        <v>40</v>
      </c>
      <c r="L10" s="141"/>
    </row>
    <row r="11" spans="1:12" ht="11.25">
      <c r="A11" s="138"/>
      <c r="B11" s="129"/>
      <c r="C11" s="128" t="s">
        <v>85</v>
      </c>
      <c r="D11" s="128" t="s">
        <v>86</v>
      </c>
      <c r="E11" s="128" t="s">
        <v>87</v>
      </c>
      <c r="F11" s="128" t="s">
        <v>88</v>
      </c>
      <c r="G11" s="128" t="s">
        <v>89</v>
      </c>
      <c r="H11" s="128" t="s">
        <v>90</v>
      </c>
      <c r="I11" s="137" t="s">
        <v>79</v>
      </c>
      <c r="J11" s="134" t="s">
        <v>91</v>
      </c>
      <c r="K11" s="128" t="s">
        <v>63</v>
      </c>
      <c r="L11" s="141"/>
    </row>
    <row r="12" spans="1:12" ht="11.25">
      <c r="A12" s="138"/>
      <c r="B12" s="129"/>
      <c r="C12" s="129"/>
      <c r="D12" s="129"/>
      <c r="E12" s="129"/>
      <c r="F12" s="129"/>
      <c r="G12" s="129"/>
      <c r="H12" s="129"/>
      <c r="I12" s="138"/>
      <c r="J12" s="135"/>
      <c r="K12" s="129"/>
      <c r="L12" s="141"/>
    </row>
    <row r="13" spans="1:12" ht="11.25">
      <c r="A13" s="139"/>
      <c r="B13" s="130"/>
      <c r="C13" s="130"/>
      <c r="D13" s="130"/>
      <c r="E13" s="130"/>
      <c r="F13" s="130"/>
      <c r="G13" s="130"/>
      <c r="H13" s="130"/>
      <c r="I13" s="139"/>
      <c r="J13" s="136"/>
      <c r="K13" s="130"/>
      <c r="L13" s="142"/>
    </row>
    <row r="14" spans="1:12" ht="11.25">
      <c r="A14" s="131" t="s">
        <v>97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3"/>
    </row>
    <row r="15" spans="1:12" ht="11.25">
      <c r="A15" s="11" t="s">
        <v>121</v>
      </c>
      <c r="B15" s="15" t="s">
        <v>42</v>
      </c>
      <c r="C15" s="38">
        <v>40364</v>
      </c>
      <c r="D15" s="37">
        <v>10971</v>
      </c>
      <c r="E15" s="38">
        <v>13953</v>
      </c>
      <c r="F15" s="62"/>
      <c r="G15" s="38"/>
      <c r="H15" s="38"/>
      <c r="I15" s="38"/>
      <c r="J15" s="38"/>
      <c r="K15" s="38"/>
      <c r="L15" s="54">
        <f aca="true" t="shared" si="0" ref="L15:L20">SUM(C15+D15+E15)</f>
        <v>65288</v>
      </c>
    </row>
    <row r="16" spans="1:12" ht="11.25">
      <c r="A16" s="18" t="s">
        <v>12</v>
      </c>
      <c r="B16" s="18" t="s">
        <v>157</v>
      </c>
      <c r="C16" s="63">
        <v>41761</v>
      </c>
      <c r="D16" s="64">
        <v>11206</v>
      </c>
      <c r="E16" s="63">
        <v>15579</v>
      </c>
      <c r="F16" s="55"/>
      <c r="G16" s="40"/>
      <c r="H16" s="40"/>
      <c r="I16" s="40"/>
      <c r="J16" s="63"/>
      <c r="K16" s="63"/>
      <c r="L16" s="56">
        <f t="shared" si="0"/>
        <v>68546</v>
      </c>
    </row>
    <row r="17" spans="1:12" ht="11.25">
      <c r="A17" s="22"/>
      <c r="B17" s="22" t="s">
        <v>158</v>
      </c>
      <c r="C17" s="59">
        <v>41580</v>
      </c>
      <c r="D17" s="60">
        <v>11206</v>
      </c>
      <c r="E17" s="59">
        <v>12373</v>
      </c>
      <c r="F17" s="58"/>
      <c r="G17" s="59"/>
      <c r="H17" s="59"/>
      <c r="I17" s="59"/>
      <c r="J17" s="59"/>
      <c r="K17" s="59"/>
      <c r="L17" s="61">
        <f t="shared" si="0"/>
        <v>65159</v>
      </c>
    </row>
    <row r="18" spans="1:12" ht="11.25">
      <c r="A18" s="71" t="s">
        <v>122</v>
      </c>
      <c r="B18" s="15" t="s">
        <v>42</v>
      </c>
      <c r="C18" s="54">
        <v>40364</v>
      </c>
      <c r="D18" s="54">
        <v>10971</v>
      </c>
      <c r="E18" s="54">
        <v>13953</v>
      </c>
      <c r="F18" s="54"/>
      <c r="G18" s="54"/>
      <c r="H18" s="54"/>
      <c r="I18" s="54"/>
      <c r="J18" s="54"/>
      <c r="K18" s="54"/>
      <c r="L18" s="54">
        <f t="shared" si="0"/>
        <v>65288</v>
      </c>
    </row>
    <row r="19" spans="1:12" ht="11.25">
      <c r="A19" s="72" t="s">
        <v>53</v>
      </c>
      <c r="B19" s="18" t="s">
        <v>157</v>
      </c>
      <c r="C19" s="68">
        <v>41761</v>
      </c>
      <c r="D19" s="56">
        <v>11206</v>
      </c>
      <c r="E19" s="56">
        <v>15579</v>
      </c>
      <c r="F19" s="56"/>
      <c r="G19" s="56"/>
      <c r="H19" s="56"/>
      <c r="I19" s="56"/>
      <c r="J19" s="56"/>
      <c r="K19" s="56"/>
      <c r="L19" s="56">
        <f t="shared" si="0"/>
        <v>68546</v>
      </c>
    </row>
    <row r="20" spans="1:12" ht="11.25">
      <c r="A20" s="70"/>
      <c r="B20" s="22" t="s">
        <v>158</v>
      </c>
      <c r="C20" s="61">
        <v>41580</v>
      </c>
      <c r="D20" s="61">
        <v>11206</v>
      </c>
      <c r="E20" s="61">
        <v>12373</v>
      </c>
      <c r="F20" s="61"/>
      <c r="G20" s="61"/>
      <c r="H20" s="61"/>
      <c r="I20" s="61"/>
      <c r="J20" s="61"/>
      <c r="K20" s="61"/>
      <c r="L20" s="61">
        <f t="shared" si="0"/>
        <v>65159</v>
      </c>
    </row>
    <row r="21" spans="1:12" ht="11.25">
      <c r="A21" s="23"/>
      <c r="B21" s="23"/>
      <c r="C21" s="73"/>
      <c r="D21" s="73"/>
      <c r="E21" s="73"/>
      <c r="F21" s="73"/>
      <c r="G21" s="73"/>
      <c r="H21" s="73"/>
      <c r="I21" s="73"/>
      <c r="J21" s="73"/>
      <c r="K21" s="73"/>
      <c r="L21" s="66"/>
    </row>
    <row r="22" s="121" customFormat="1" ht="11.25">
      <c r="A22" s="121" t="s">
        <v>181</v>
      </c>
    </row>
    <row r="23" spans="1:12" ht="11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67"/>
    </row>
    <row r="24" spans="1:12" ht="11.25">
      <c r="A24" s="23"/>
      <c r="C24" s="44" t="s">
        <v>59</v>
      </c>
      <c r="H24" s="44" t="s">
        <v>60</v>
      </c>
      <c r="J24" s="23"/>
      <c r="K24" s="23"/>
      <c r="L24" s="67"/>
    </row>
    <row r="25" spans="1:12" ht="11.25">
      <c r="A25" s="23"/>
      <c r="C25" s="44" t="s">
        <v>61</v>
      </c>
      <c r="H25" s="44" t="s">
        <v>62</v>
      </c>
      <c r="J25" s="23"/>
      <c r="K25" s="23"/>
      <c r="L25" s="67"/>
    </row>
    <row r="26" spans="1:12" ht="11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67"/>
    </row>
    <row r="27" spans="1:12" ht="11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67"/>
    </row>
    <row r="28" spans="11:12" ht="11.25">
      <c r="K28" s="23"/>
      <c r="L28" s="67"/>
    </row>
    <row r="29" spans="11:12" ht="11.25">
      <c r="K29" s="23"/>
      <c r="L29" s="67"/>
    </row>
    <row r="30" spans="11:12" ht="11.25">
      <c r="K30" s="23"/>
      <c r="L30" s="67"/>
    </row>
    <row r="31" spans="1:12" ht="11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67"/>
    </row>
    <row r="32" spans="1:12" ht="11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67"/>
    </row>
    <row r="33" spans="1:12" ht="11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67"/>
    </row>
    <row r="34" spans="1:12" ht="11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67"/>
    </row>
    <row r="35" spans="1:12" ht="11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67"/>
    </row>
    <row r="36" spans="1:12" ht="11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67"/>
    </row>
    <row r="37" spans="1:12" ht="11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67"/>
    </row>
    <row r="38" spans="1:12" ht="11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67"/>
    </row>
    <row r="39" spans="1:11" ht="11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4" ht="11.25">
      <c r="F44" s="46"/>
    </row>
    <row r="45" ht="11.25">
      <c r="F45" s="46"/>
    </row>
    <row r="46" s="23" customFormat="1" ht="11.25">
      <c r="L46" s="67"/>
    </row>
    <row r="47" spans="1:12" s="23" customFormat="1" ht="11.2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5"/>
    </row>
    <row r="48" s="23" customFormat="1" ht="11.25">
      <c r="L48" s="76"/>
    </row>
    <row r="49" spans="3:12" s="23" customFormat="1" ht="11.25">
      <c r="C49" s="74"/>
      <c r="D49" s="74"/>
      <c r="E49" s="74"/>
      <c r="F49" s="74"/>
      <c r="G49" s="74"/>
      <c r="H49" s="74"/>
      <c r="I49" s="74"/>
      <c r="J49" s="74"/>
      <c r="K49" s="74"/>
      <c r="L49" s="76"/>
    </row>
    <row r="50" s="23" customFormat="1" ht="11.25">
      <c r="L50" s="67"/>
    </row>
    <row r="51" s="23" customFormat="1" ht="11.25">
      <c r="L51" s="67"/>
    </row>
    <row r="52" spans="1:12" s="23" customFormat="1" ht="11.25">
      <c r="A52" s="41"/>
      <c r="L52" s="66"/>
    </row>
    <row r="53" spans="1:12" s="23" customFormat="1" ht="11.25">
      <c r="A53" s="42"/>
      <c r="L53" s="66"/>
    </row>
    <row r="54" spans="1:12" s="23" customFormat="1" ht="11.25">
      <c r="A54" s="77"/>
      <c r="L54" s="66"/>
    </row>
    <row r="55" s="23" customFormat="1" ht="11.25">
      <c r="L55" s="67"/>
    </row>
    <row r="56" s="23" customFormat="1" ht="11.25">
      <c r="L56" s="67"/>
    </row>
    <row r="57" s="23" customFormat="1" ht="11.25">
      <c r="L57" s="67"/>
    </row>
    <row r="58" s="23" customFormat="1" ht="11.25">
      <c r="L58" s="67"/>
    </row>
    <row r="59" s="23" customFormat="1" ht="11.25">
      <c r="L59" s="67"/>
    </row>
    <row r="60" s="23" customFormat="1" ht="11.25">
      <c r="L60" s="67"/>
    </row>
    <row r="61" s="23" customFormat="1" ht="11.25">
      <c r="L61" s="67"/>
    </row>
    <row r="62" s="23" customFormat="1" ht="11.25">
      <c r="L62" s="67"/>
    </row>
  </sheetData>
  <sheetProtection/>
  <mergeCells count="14">
    <mergeCell ref="G11:G13"/>
    <mergeCell ref="H11:H13"/>
    <mergeCell ref="E11:E13"/>
    <mergeCell ref="F11:F13"/>
    <mergeCell ref="K11:K13"/>
    <mergeCell ref="A14:L14"/>
    <mergeCell ref="A22:IV22"/>
    <mergeCell ref="J11:J13"/>
    <mergeCell ref="I11:I13"/>
    <mergeCell ref="L9:L13"/>
    <mergeCell ref="A9:A13"/>
    <mergeCell ref="B9:B13"/>
    <mergeCell ref="C11:C13"/>
    <mergeCell ref="D11:D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24" sqref="A24:IV24"/>
    </sheetView>
  </sheetViews>
  <sheetFormatPr defaultColWidth="9.140625" defaultRowHeight="12.75"/>
  <cols>
    <col min="1" max="1" width="17.8515625" style="0" customWidth="1"/>
  </cols>
  <sheetData>
    <row r="1" spans="1:13" ht="12.75">
      <c r="A1" s="44" t="s">
        <v>184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0" ht="12.75">
      <c r="A2" s="44"/>
      <c r="B2" s="44"/>
      <c r="C2" s="44"/>
      <c r="D2" s="44"/>
      <c r="E2" s="44"/>
      <c r="F2" s="44"/>
      <c r="G2" s="44"/>
      <c r="H2" s="44"/>
      <c r="I2" s="44"/>
      <c r="J2" s="44"/>
    </row>
    <row r="5" spans="2:6" ht="12.75">
      <c r="B5" s="99" t="s">
        <v>151</v>
      </c>
      <c r="F5" s="1"/>
    </row>
    <row r="6" ht="12.75">
      <c r="F6" s="1" t="s">
        <v>131</v>
      </c>
    </row>
    <row r="7" ht="12.75">
      <c r="F7" s="1"/>
    </row>
    <row r="8" ht="12.75">
      <c r="F8" s="1"/>
    </row>
    <row r="9" ht="12.75">
      <c r="K9" t="s">
        <v>14</v>
      </c>
    </row>
    <row r="10" spans="1:12" ht="12.75">
      <c r="A10" s="4" t="s">
        <v>30</v>
      </c>
      <c r="B10" s="26" t="s">
        <v>31</v>
      </c>
      <c r="C10" s="3"/>
      <c r="D10" s="3"/>
      <c r="E10" s="3"/>
      <c r="F10" s="3" t="s">
        <v>2</v>
      </c>
      <c r="G10" s="3"/>
      <c r="H10" s="3"/>
      <c r="I10" s="3"/>
      <c r="J10" s="3"/>
      <c r="K10" s="3"/>
      <c r="L10" s="26" t="s">
        <v>41</v>
      </c>
    </row>
    <row r="11" spans="1:12" ht="12.75">
      <c r="A11" s="2" t="s">
        <v>0</v>
      </c>
      <c r="B11" s="5" t="s">
        <v>1</v>
      </c>
      <c r="C11" s="6"/>
      <c r="D11" s="6" t="s">
        <v>4</v>
      </c>
      <c r="E11" s="6"/>
      <c r="F11" s="6"/>
      <c r="G11" s="7"/>
      <c r="H11" s="8" t="s">
        <v>5</v>
      </c>
      <c r="I11" s="6"/>
      <c r="J11" s="7"/>
      <c r="K11" s="8" t="s">
        <v>6</v>
      </c>
      <c r="L11" s="9" t="s">
        <v>7</v>
      </c>
    </row>
    <row r="12" spans="1:12" ht="12.75">
      <c r="A12" s="5"/>
      <c r="B12" s="5" t="s">
        <v>3</v>
      </c>
      <c r="C12" s="26" t="s">
        <v>32</v>
      </c>
      <c r="D12" s="26" t="s">
        <v>33</v>
      </c>
      <c r="E12" s="26" t="s">
        <v>34</v>
      </c>
      <c r="F12" s="26" t="s">
        <v>35</v>
      </c>
      <c r="G12" s="26" t="s">
        <v>36</v>
      </c>
      <c r="H12" s="26" t="s">
        <v>37</v>
      </c>
      <c r="I12" s="26" t="s">
        <v>38</v>
      </c>
      <c r="J12" s="26" t="s">
        <v>39</v>
      </c>
      <c r="K12" s="27" t="s">
        <v>40</v>
      </c>
      <c r="L12" s="9"/>
    </row>
    <row r="13" spans="1:12" ht="12.75">
      <c r="A13" s="5"/>
      <c r="B13" s="5"/>
      <c r="C13" s="10" t="s">
        <v>8</v>
      </c>
      <c r="D13" s="10" t="s">
        <v>67</v>
      </c>
      <c r="E13" s="10" t="s">
        <v>9</v>
      </c>
      <c r="F13" s="10" t="s">
        <v>71</v>
      </c>
      <c r="G13" s="10" t="s">
        <v>77</v>
      </c>
      <c r="H13" s="10" t="s">
        <v>77</v>
      </c>
      <c r="I13" s="10" t="s">
        <v>79</v>
      </c>
      <c r="J13" s="10" t="s">
        <v>94</v>
      </c>
      <c r="K13" s="10" t="s">
        <v>83</v>
      </c>
      <c r="L13" s="5"/>
    </row>
    <row r="14" spans="1:12" ht="12.75">
      <c r="A14" s="5"/>
      <c r="B14" s="5"/>
      <c r="C14" s="85" t="s">
        <v>66</v>
      </c>
      <c r="D14" s="85" t="s">
        <v>92</v>
      </c>
      <c r="E14" s="85" t="s">
        <v>70</v>
      </c>
      <c r="F14" s="85" t="s">
        <v>72</v>
      </c>
      <c r="G14" s="85" t="s">
        <v>93</v>
      </c>
      <c r="H14" s="85" t="s">
        <v>78</v>
      </c>
      <c r="I14" s="85"/>
      <c r="J14" s="85" t="s">
        <v>81</v>
      </c>
      <c r="K14" s="85" t="s">
        <v>84</v>
      </c>
      <c r="L14" s="5"/>
    </row>
    <row r="15" spans="1:12" ht="12.75">
      <c r="A15" s="12"/>
      <c r="B15" s="12"/>
      <c r="C15" s="21"/>
      <c r="D15" s="21" t="s">
        <v>69</v>
      </c>
      <c r="E15" s="21"/>
      <c r="F15" s="21" t="s">
        <v>73</v>
      </c>
      <c r="G15" s="21" t="s">
        <v>76</v>
      </c>
      <c r="H15" s="21" t="s">
        <v>76</v>
      </c>
      <c r="I15" s="21"/>
      <c r="J15" s="21" t="s">
        <v>82</v>
      </c>
      <c r="K15" s="21"/>
      <c r="L15" s="12"/>
    </row>
    <row r="16" spans="1:12" ht="12.75">
      <c r="A16" s="143" t="s">
        <v>97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5"/>
    </row>
    <row r="17" spans="1:13" ht="12.75">
      <c r="A17" s="11" t="s">
        <v>121</v>
      </c>
      <c r="B17" s="15" t="s">
        <v>42</v>
      </c>
      <c r="C17" s="38">
        <v>28226</v>
      </c>
      <c r="D17" s="37">
        <v>7680</v>
      </c>
      <c r="E17" s="38">
        <v>10283</v>
      </c>
      <c r="F17" s="62"/>
      <c r="G17" s="38"/>
      <c r="H17" s="38"/>
      <c r="I17" s="38"/>
      <c r="J17" s="38"/>
      <c r="K17" s="38"/>
      <c r="L17" s="54">
        <f aca="true" t="shared" si="0" ref="L17:L22">SUM(C17+D17+E17)</f>
        <v>46189</v>
      </c>
      <c r="M17" s="44"/>
    </row>
    <row r="18" spans="1:13" ht="12.75">
      <c r="A18" s="18" t="s">
        <v>12</v>
      </c>
      <c r="B18" s="18" t="s">
        <v>157</v>
      </c>
      <c r="C18" s="63">
        <v>28634</v>
      </c>
      <c r="D18" s="64">
        <v>7726</v>
      </c>
      <c r="E18" s="63">
        <v>11852</v>
      </c>
      <c r="F18" s="55"/>
      <c r="G18" s="40"/>
      <c r="H18" s="40"/>
      <c r="I18" s="40"/>
      <c r="J18" s="63"/>
      <c r="K18" s="63"/>
      <c r="L18" s="56">
        <f t="shared" si="0"/>
        <v>48212</v>
      </c>
      <c r="M18" s="44"/>
    </row>
    <row r="19" spans="1:13" ht="12.75">
      <c r="A19" s="22"/>
      <c r="B19" s="22" t="s">
        <v>158</v>
      </c>
      <c r="C19" s="59">
        <v>28453</v>
      </c>
      <c r="D19" s="60">
        <v>7726</v>
      </c>
      <c r="E19" s="59">
        <v>9386</v>
      </c>
      <c r="F19" s="58"/>
      <c r="G19" s="59"/>
      <c r="H19" s="59"/>
      <c r="I19" s="59"/>
      <c r="J19" s="59"/>
      <c r="K19" s="59"/>
      <c r="L19" s="61">
        <f t="shared" si="0"/>
        <v>45565</v>
      </c>
      <c r="M19" s="44"/>
    </row>
    <row r="20" spans="1:13" ht="12.75">
      <c r="A20" s="71" t="s">
        <v>122</v>
      </c>
      <c r="B20" s="15" t="s">
        <v>42</v>
      </c>
      <c r="C20" s="54">
        <v>28226</v>
      </c>
      <c r="D20" s="54">
        <v>7680</v>
      </c>
      <c r="E20" s="54">
        <v>10283</v>
      </c>
      <c r="F20" s="54"/>
      <c r="G20" s="54"/>
      <c r="H20" s="54"/>
      <c r="I20" s="54"/>
      <c r="J20" s="54"/>
      <c r="K20" s="54"/>
      <c r="L20" s="54">
        <f t="shared" si="0"/>
        <v>46189</v>
      </c>
      <c r="M20" s="44"/>
    </row>
    <row r="21" spans="1:13" ht="12.75">
      <c r="A21" s="72" t="s">
        <v>53</v>
      </c>
      <c r="B21" s="18" t="s">
        <v>157</v>
      </c>
      <c r="C21" s="68">
        <v>28634</v>
      </c>
      <c r="D21" s="56">
        <v>7726</v>
      </c>
      <c r="E21" s="56">
        <v>11852</v>
      </c>
      <c r="F21" s="56"/>
      <c r="G21" s="56"/>
      <c r="H21" s="56"/>
      <c r="I21" s="56"/>
      <c r="J21" s="56"/>
      <c r="K21" s="56"/>
      <c r="L21" s="56">
        <f t="shared" si="0"/>
        <v>48212</v>
      </c>
      <c r="M21" s="44"/>
    </row>
    <row r="22" spans="1:13" ht="12.75">
      <c r="A22" s="70"/>
      <c r="B22" s="22" t="s">
        <v>158</v>
      </c>
      <c r="C22" s="61">
        <v>28453</v>
      </c>
      <c r="D22" s="61">
        <v>7726</v>
      </c>
      <c r="E22" s="61">
        <v>9386</v>
      </c>
      <c r="F22" s="61"/>
      <c r="G22" s="61"/>
      <c r="H22" s="61"/>
      <c r="I22" s="61"/>
      <c r="J22" s="61"/>
      <c r="K22" s="61"/>
      <c r="L22" s="61">
        <f t="shared" si="0"/>
        <v>45565</v>
      </c>
      <c r="M22" s="44"/>
    </row>
    <row r="24" s="121" customFormat="1" ht="11.25">
      <c r="A24" s="121" t="s">
        <v>181</v>
      </c>
    </row>
    <row r="25" spans="1:12" s="44" customFormat="1" ht="11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67"/>
    </row>
    <row r="26" spans="1:12" s="44" customFormat="1" ht="11.25">
      <c r="A26" s="23"/>
      <c r="C26" s="44" t="s">
        <v>59</v>
      </c>
      <c r="H26" s="44" t="s">
        <v>60</v>
      </c>
      <c r="J26" s="23"/>
      <c r="K26" s="23"/>
      <c r="L26" s="67"/>
    </row>
    <row r="27" spans="1:12" s="44" customFormat="1" ht="11.25">
      <c r="A27" s="23"/>
      <c r="C27" s="44" t="s">
        <v>61</v>
      </c>
      <c r="H27" s="44" t="s">
        <v>62</v>
      </c>
      <c r="J27" s="23"/>
      <c r="K27" s="23"/>
      <c r="L27" s="67"/>
    </row>
    <row r="28" spans="1:12" s="44" customFormat="1" ht="11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67"/>
    </row>
    <row r="29" spans="1:12" s="44" customFormat="1" ht="11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67"/>
    </row>
  </sheetData>
  <sheetProtection/>
  <mergeCells count="2">
    <mergeCell ref="A16:L16"/>
    <mergeCell ref="A24:IV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25" sqref="A25:IV25"/>
    </sheetView>
  </sheetViews>
  <sheetFormatPr defaultColWidth="9.140625" defaultRowHeight="12.75"/>
  <cols>
    <col min="1" max="1" width="21.7109375" style="0" customWidth="1"/>
  </cols>
  <sheetData>
    <row r="1" spans="1:13" ht="12.75">
      <c r="A1" s="44" t="s">
        <v>185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0" ht="12.75">
      <c r="A2" s="44"/>
      <c r="B2" s="44"/>
      <c r="C2" s="44"/>
      <c r="D2" s="44"/>
      <c r="E2" s="44"/>
      <c r="F2" s="44"/>
      <c r="G2" s="44"/>
      <c r="H2" s="44"/>
      <c r="I2" s="44"/>
      <c r="J2" s="44"/>
    </row>
    <row r="5" spans="2:6" ht="12.75">
      <c r="B5" s="99" t="s">
        <v>151</v>
      </c>
      <c r="F5" s="1"/>
    </row>
    <row r="6" ht="12.75">
      <c r="F6" s="1" t="s">
        <v>132</v>
      </c>
    </row>
    <row r="7" ht="12.75">
      <c r="F7" s="1"/>
    </row>
    <row r="8" ht="12.75">
      <c r="F8" s="1"/>
    </row>
    <row r="9" ht="12.75">
      <c r="K9" t="s">
        <v>14</v>
      </c>
    </row>
    <row r="10" spans="1:12" ht="12.75">
      <c r="A10" s="4" t="s">
        <v>30</v>
      </c>
      <c r="B10" s="26" t="s">
        <v>31</v>
      </c>
      <c r="C10" s="3"/>
      <c r="D10" s="3"/>
      <c r="E10" s="3"/>
      <c r="F10" s="3" t="s">
        <v>2</v>
      </c>
      <c r="G10" s="3"/>
      <c r="H10" s="3"/>
      <c r="I10" s="3"/>
      <c r="J10" s="3"/>
      <c r="K10" s="3"/>
      <c r="L10" s="26" t="s">
        <v>41</v>
      </c>
    </row>
    <row r="11" spans="1:12" ht="12.75">
      <c r="A11" s="2" t="s">
        <v>0</v>
      </c>
      <c r="B11" s="5" t="s">
        <v>1</v>
      </c>
      <c r="C11" s="6"/>
      <c r="D11" s="6" t="s">
        <v>4</v>
      </c>
      <c r="E11" s="6"/>
      <c r="F11" s="6"/>
      <c r="G11" s="7"/>
      <c r="H11" s="8" t="s">
        <v>5</v>
      </c>
      <c r="I11" s="6"/>
      <c r="J11" s="7"/>
      <c r="K11" s="8" t="s">
        <v>6</v>
      </c>
      <c r="L11" s="9" t="s">
        <v>7</v>
      </c>
    </row>
    <row r="12" spans="1:12" ht="12.75">
      <c r="A12" s="5"/>
      <c r="B12" s="5" t="s">
        <v>3</v>
      </c>
      <c r="C12" s="26" t="s">
        <v>32</v>
      </c>
      <c r="D12" s="26" t="s">
        <v>33</v>
      </c>
      <c r="E12" s="26" t="s">
        <v>34</v>
      </c>
      <c r="F12" s="26" t="s">
        <v>35</v>
      </c>
      <c r="G12" s="26" t="s">
        <v>36</v>
      </c>
      <c r="H12" s="26" t="s">
        <v>37</v>
      </c>
      <c r="I12" s="26" t="s">
        <v>38</v>
      </c>
      <c r="J12" s="26" t="s">
        <v>39</v>
      </c>
      <c r="K12" s="27" t="s">
        <v>40</v>
      </c>
      <c r="L12" s="9"/>
    </row>
    <row r="13" spans="1:12" ht="12.75">
      <c r="A13" s="5"/>
      <c r="B13" s="5"/>
      <c r="C13" s="10" t="s">
        <v>8</v>
      </c>
      <c r="D13" s="10" t="s">
        <v>67</v>
      </c>
      <c r="E13" s="10" t="s">
        <v>9</v>
      </c>
      <c r="F13" s="10" t="s">
        <v>71</v>
      </c>
      <c r="G13" s="10" t="s">
        <v>77</v>
      </c>
      <c r="H13" s="10" t="s">
        <v>77</v>
      </c>
      <c r="I13" s="10" t="s">
        <v>79</v>
      </c>
      <c r="J13" s="10" t="s">
        <v>94</v>
      </c>
      <c r="K13" s="10" t="s">
        <v>83</v>
      </c>
      <c r="L13" s="5"/>
    </row>
    <row r="14" spans="1:12" ht="12.75">
      <c r="A14" s="5"/>
      <c r="B14" s="5"/>
      <c r="C14" s="85" t="s">
        <v>66</v>
      </c>
      <c r="D14" s="85" t="s">
        <v>92</v>
      </c>
      <c r="E14" s="85" t="s">
        <v>70</v>
      </c>
      <c r="F14" s="85" t="s">
        <v>72</v>
      </c>
      <c r="G14" s="85" t="s">
        <v>93</v>
      </c>
      <c r="H14" s="85" t="s">
        <v>78</v>
      </c>
      <c r="I14" s="85"/>
      <c r="J14" s="85" t="s">
        <v>81</v>
      </c>
      <c r="K14" s="85" t="s">
        <v>84</v>
      </c>
      <c r="L14" s="5"/>
    </row>
    <row r="15" spans="1:12" ht="12.75">
      <c r="A15" s="12"/>
      <c r="B15" s="12"/>
      <c r="C15" s="21"/>
      <c r="D15" s="21" t="s">
        <v>69</v>
      </c>
      <c r="E15" s="21"/>
      <c r="F15" s="21" t="s">
        <v>73</v>
      </c>
      <c r="G15" s="21" t="s">
        <v>76</v>
      </c>
      <c r="H15" s="21" t="s">
        <v>76</v>
      </c>
      <c r="I15" s="21"/>
      <c r="J15" s="21" t="s">
        <v>82</v>
      </c>
      <c r="K15" s="21"/>
      <c r="L15" s="12"/>
    </row>
    <row r="16" spans="1:12" ht="12.75">
      <c r="A16" s="143" t="s">
        <v>97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5"/>
    </row>
    <row r="17" spans="1:13" ht="12.75">
      <c r="A17" s="11" t="s">
        <v>121</v>
      </c>
      <c r="B17" s="15" t="s">
        <v>42</v>
      </c>
      <c r="C17" s="38">
        <v>12138</v>
      </c>
      <c r="D17" s="37">
        <v>3291</v>
      </c>
      <c r="E17" s="38">
        <v>3670</v>
      </c>
      <c r="F17" s="62"/>
      <c r="G17" s="38"/>
      <c r="H17" s="38"/>
      <c r="I17" s="38"/>
      <c r="J17" s="38"/>
      <c r="K17" s="38"/>
      <c r="L17" s="54">
        <f>SUM(C17+D17+E17)</f>
        <v>19099</v>
      </c>
      <c r="M17" s="44"/>
    </row>
    <row r="18" spans="1:13" ht="12.75">
      <c r="A18" s="18" t="s">
        <v>12</v>
      </c>
      <c r="B18" s="18" t="s">
        <v>157</v>
      </c>
      <c r="C18" s="63">
        <v>13127</v>
      </c>
      <c r="D18" s="64">
        <v>3480</v>
      </c>
      <c r="E18" s="63">
        <v>3727</v>
      </c>
      <c r="F18" s="55"/>
      <c r="G18" s="40"/>
      <c r="H18" s="40"/>
      <c r="I18" s="40"/>
      <c r="J18" s="63"/>
      <c r="K18" s="63"/>
      <c r="L18" s="56">
        <f>SUM(C18+D18+E18)</f>
        <v>20334</v>
      </c>
      <c r="M18" s="44"/>
    </row>
    <row r="19" spans="1:13" ht="12.75">
      <c r="A19" s="22"/>
      <c r="B19" s="22" t="s">
        <v>158</v>
      </c>
      <c r="C19" s="59">
        <v>13127</v>
      </c>
      <c r="D19" s="60">
        <v>3480</v>
      </c>
      <c r="E19" s="59">
        <v>2987</v>
      </c>
      <c r="F19" s="58"/>
      <c r="G19" s="59"/>
      <c r="H19" s="59"/>
      <c r="I19" s="59"/>
      <c r="J19" s="59"/>
      <c r="K19" s="59"/>
      <c r="L19" s="61">
        <f>SUM(C19+D19+E19)</f>
        <v>19594</v>
      </c>
      <c r="M19" s="44"/>
    </row>
    <row r="20" spans="1:12" ht="12.75">
      <c r="A20" s="96" t="s">
        <v>125</v>
      </c>
      <c r="B20" s="14" t="s">
        <v>42</v>
      </c>
      <c r="C20" s="37">
        <f>+C17</f>
        <v>12138</v>
      </c>
      <c r="D20" s="37">
        <f aca="true" t="shared" si="0" ref="D20:K20">+D17</f>
        <v>3291</v>
      </c>
      <c r="E20" s="37">
        <f t="shared" si="0"/>
        <v>3670</v>
      </c>
      <c r="F20" s="37">
        <f t="shared" si="0"/>
        <v>0</v>
      </c>
      <c r="G20" s="37">
        <f t="shared" si="0"/>
        <v>0</v>
      </c>
      <c r="H20" s="37">
        <f t="shared" si="0"/>
        <v>0</v>
      </c>
      <c r="I20" s="37">
        <f t="shared" si="0"/>
        <v>0</v>
      </c>
      <c r="J20" s="37">
        <f t="shared" si="0"/>
        <v>0</v>
      </c>
      <c r="K20" s="38">
        <f t="shared" si="0"/>
        <v>0</v>
      </c>
      <c r="L20" s="101">
        <f>SUM(C20+D20+E20)</f>
        <v>19099</v>
      </c>
    </row>
    <row r="21" spans="1:12" ht="12.75">
      <c r="A21" s="36" t="s">
        <v>49</v>
      </c>
      <c r="B21" s="18" t="s">
        <v>157</v>
      </c>
      <c r="C21" s="86">
        <v>13127</v>
      </c>
      <c r="D21" s="78">
        <v>3480</v>
      </c>
      <c r="E21" s="87">
        <v>3727</v>
      </c>
      <c r="F21" s="30"/>
      <c r="G21" s="31"/>
      <c r="H21" s="30"/>
      <c r="I21" s="29"/>
      <c r="J21" s="78"/>
      <c r="K21" s="30"/>
      <c r="L21" s="116">
        <f>SUM(C21+D21+E21+M1)</f>
        <v>20334</v>
      </c>
    </row>
    <row r="22" spans="1:12" ht="12.75">
      <c r="A22" s="20"/>
      <c r="B22" s="21" t="s">
        <v>158</v>
      </c>
      <c r="C22" s="100">
        <f>+C19</f>
        <v>13127</v>
      </c>
      <c r="D22" s="100">
        <f aca="true" t="shared" si="1" ref="D22:K22">+D19</f>
        <v>3480</v>
      </c>
      <c r="E22" s="100">
        <f t="shared" si="1"/>
        <v>2987</v>
      </c>
      <c r="F22" s="100">
        <f t="shared" si="1"/>
        <v>0</v>
      </c>
      <c r="G22" s="100">
        <f t="shared" si="1"/>
        <v>0</v>
      </c>
      <c r="H22" s="100">
        <f t="shared" si="1"/>
        <v>0</v>
      </c>
      <c r="I22" s="100">
        <f t="shared" si="1"/>
        <v>0</v>
      </c>
      <c r="J22" s="100">
        <f t="shared" si="1"/>
        <v>0</v>
      </c>
      <c r="K22" s="100">
        <f t="shared" si="1"/>
        <v>0</v>
      </c>
      <c r="L22" s="102">
        <f>SUM(C22:K22)</f>
        <v>19594</v>
      </c>
    </row>
    <row r="25" ht="12.75">
      <c r="A25" s="115" t="s">
        <v>181</v>
      </c>
    </row>
    <row r="30" spans="4:11" ht="12.75">
      <c r="D30" s="44"/>
      <c r="E30" s="44" t="s">
        <v>59</v>
      </c>
      <c r="F30" s="44"/>
      <c r="G30" s="44"/>
      <c r="H30" s="44"/>
      <c r="I30" s="44"/>
      <c r="J30" s="44" t="s">
        <v>60</v>
      </c>
      <c r="K30" s="44"/>
    </row>
    <row r="31" spans="4:11" ht="12.75">
      <c r="D31" s="44"/>
      <c r="E31" s="44" t="s">
        <v>61</v>
      </c>
      <c r="F31" s="44"/>
      <c r="G31" s="44"/>
      <c r="H31" s="44"/>
      <c r="I31" s="44"/>
      <c r="J31" s="44" t="s">
        <v>62</v>
      </c>
      <c r="K31" s="44"/>
    </row>
    <row r="32" spans="4:11" ht="12.75">
      <c r="D32" s="44"/>
      <c r="E32" s="44"/>
      <c r="F32" s="44"/>
      <c r="G32" s="44"/>
      <c r="H32" s="44"/>
      <c r="I32" s="44"/>
      <c r="J32" s="44"/>
      <c r="K32" s="44"/>
    </row>
  </sheetData>
  <sheetProtection/>
  <mergeCells count="1">
    <mergeCell ref="A16:L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26" sqref="A26:IV26"/>
    </sheetView>
  </sheetViews>
  <sheetFormatPr defaultColWidth="9.140625" defaultRowHeight="12.75"/>
  <sheetData>
    <row r="1" spans="1:13" ht="12.75">
      <c r="A1" s="44" t="s">
        <v>186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0" ht="12.75">
      <c r="A2" s="44"/>
      <c r="B2" s="44"/>
      <c r="C2" s="44"/>
      <c r="D2" s="44"/>
      <c r="E2" s="44"/>
      <c r="F2" s="44"/>
      <c r="G2" s="44"/>
      <c r="H2" s="44"/>
      <c r="I2" s="44"/>
      <c r="J2" s="44"/>
    </row>
    <row r="5" spans="2:6" ht="12.75">
      <c r="B5" s="99" t="s">
        <v>152</v>
      </c>
      <c r="F5" s="1"/>
    </row>
    <row r="6" ht="12.75">
      <c r="F6" s="1"/>
    </row>
    <row r="7" ht="12.75">
      <c r="K7" t="s">
        <v>14</v>
      </c>
    </row>
    <row r="8" spans="1:12" ht="12.75">
      <c r="A8" s="4" t="s">
        <v>30</v>
      </c>
      <c r="B8" s="26" t="s">
        <v>31</v>
      </c>
      <c r="C8" s="3"/>
      <c r="D8" s="3"/>
      <c r="E8" s="3"/>
      <c r="F8" s="3" t="s">
        <v>2</v>
      </c>
      <c r="G8" s="3"/>
      <c r="H8" s="3"/>
      <c r="I8" s="3"/>
      <c r="J8" s="3"/>
      <c r="K8" s="3"/>
      <c r="L8" s="26" t="s">
        <v>41</v>
      </c>
    </row>
    <row r="9" spans="1:12" ht="12.75">
      <c r="A9" s="2" t="s">
        <v>0</v>
      </c>
      <c r="B9" s="5" t="s">
        <v>1</v>
      </c>
      <c r="C9" s="6"/>
      <c r="D9" s="6" t="s">
        <v>4</v>
      </c>
      <c r="E9" s="6"/>
      <c r="F9" s="6"/>
      <c r="G9" s="7"/>
      <c r="H9" s="8" t="s">
        <v>5</v>
      </c>
      <c r="I9" s="6"/>
      <c r="J9" s="7"/>
      <c r="K9" s="8" t="s">
        <v>6</v>
      </c>
      <c r="L9" s="9" t="s">
        <v>7</v>
      </c>
    </row>
    <row r="10" spans="1:12" ht="12.75">
      <c r="A10" s="5"/>
      <c r="B10" s="5" t="s">
        <v>3</v>
      </c>
      <c r="C10" s="26" t="s">
        <v>32</v>
      </c>
      <c r="D10" s="26" t="s">
        <v>33</v>
      </c>
      <c r="E10" s="26" t="s">
        <v>34</v>
      </c>
      <c r="F10" s="26" t="s">
        <v>35</v>
      </c>
      <c r="G10" s="26" t="s">
        <v>36</v>
      </c>
      <c r="H10" s="26" t="s">
        <v>37</v>
      </c>
      <c r="I10" s="26" t="s">
        <v>38</v>
      </c>
      <c r="J10" s="26" t="s">
        <v>39</v>
      </c>
      <c r="K10" s="27" t="s">
        <v>40</v>
      </c>
      <c r="L10" s="9"/>
    </row>
    <row r="11" spans="1:12" ht="12.75">
      <c r="A11" s="5"/>
      <c r="B11" s="5"/>
      <c r="C11" s="10" t="s">
        <v>8</v>
      </c>
      <c r="D11" s="11" t="s">
        <v>67</v>
      </c>
      <c r="E11" s="11" t="s">
        <v>9</v>
      </c>
      <c r="F11" s="2" t="s">
        <v>71</v>
      </c>
      <c r="G11" s="11" t="s">
        <v>77</v>
      </c>
      <c r="H11" s="11" t="s">
        <v>77</v>
      </c>
      <c r="I11" s="10" t="s">
        <v>79</v>
      </c>
      <c r="J11" s="11" t="s">
        <v>46</v>
      </c>
      <c r="K11" s="11" t="s">
        <v>95</v>
      </c>
      <c r="L11" s="5"/>
    </row>
    <row r="12" spans="1:12" ht="12.75">
      <c r="A12" s="5"/>
      <c r="B12" s="5"/>
      <c r="C12" s="85" t="s">
        <v>66</v>
      </c>
      <c r="D12" s="18" t="s">
        <v>68</v>
      </c>
      <c r="E12" s="18" t="s">
        <v>70</v>
      </c>
      <c r="F12" s="5" t="s">
        <v>72</v>
      </c>
      <c r="G12" s="18" t="s">
        <v>93</v>
      </c>
      <c r="H12" s="18" t="s">
        <v>78</v>
      </c>
      <c r="I12" s="85"/>
      <c r="J12" s="18" t="s">
        <v>81</v>
      </c>
      <c r="K12" s="18" t="s">
        <v>96</v>
      </c>
      <c r="L12" s="5"/>
    </row>
    <row r="13" spans="1:12" ht="12.75">
      <c r="A13" s="12"/>
      <c r="B13" s="12"/>
      <c r="C13" s="12"/>
      <c r="D13" s="22" t="s">
        <v>69</v>
      </c>
      <c r="E13" s="12"/>
      <c r="F13" s="12" t="s">
        <v>73</v>
      </c>
      <c r="G13" s="12" t="s">
        <v>76</v>
      </c>
      <c r="H13" s="12" t="s">
        <v>76</v>
      </c>
      <c r="I13" s="12"/>
      <c r="J13" s="12" t="s">
        <v>82</v>
      </c>
      <c r="K13" s="12"/>
      <c r="L13" s="12"/>
    </row>
    <row r="14" spans="1:12" ht="12.75">
      <c r="A14" s="143" t="s">
        <v>97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5"/>
    </row>
    <row r="15" spans="1:12" ht="12.75">
      <c r="A15" s="13" t="s">
        <v>123</v>
      </c>
      <c r="B15" s="14" t="s">
        <v>42</v>
      </c>
      <c r="C15" s="103">
        <v>1591</v>
      </c>
      <c r="D15" s="103">
        <v>438</v>
      </c>
      <c r="E15" s="104">
        <v>8334</v>
      </c>
      <c r="F15" s="2"/>
      <c r="G15" s="16"/>
      <c r="H15" s="28"/>
      <c r="I15" s="28"/>
      <c r="J15" s="11"/>
      <c r="K15" s="2"/>
      <c r="L15" s="92">
        <f>SUM(C15+D15+E15)</f>
        <v>10363</v>
      </c>
    </row>
    <row r="16" spans="1:12" ht="12.75">
      <c r="A16" s="17" t="s">
        <v>46</v>
      </c>
      <c r="B16" s="18" t="s">
        <v>157</v>
      </c>
      <c r="C16" s="105">
        <v>1591</v>
      </c>
      <c r="D16" s="106">
        <v>438</v>
      </c>
      <c r="E16" s="106">
        <v>8334</v>
      </c>
      <c r="F16" s="30"/>
      <c r="G16" s="31"/>
      <c r="H16" s="30"/>
      <c r="I16" s="29"/>
      <c r="J16" s="30"/>
      <c r="K16" s="30"/>
      <c r="L16" s="97">
        <v>10363</v>
      </c>
    </row>
    <row r="17" spans="1:12" ht="12.75">
      <c r="A17" s="20" t="s">
        <v>47</v>
      </c>
      <c r="B17" s="21" t="s">
        <v>158</v>
      </c>
      <c r="C17" s="107">
        <v>1560</v>
      </c>
      <c r="D17" s="107">
        <v>429</v>
      </c>
      <c r="E17" s="107">
        <v>7544</v>
      </c>
      <c r="F17" s="33"/>
      <c r="G17" s="34"/>
      <c r="H17" s="33"/>
      <c r="I17" s="32"/>
      <c r="J17" s="33"/>
      <c r="K17" s="33"/>
      <c r="L17" s="83">
        <f>SUM(C17+D17+E17)</f>
        <v>9533</v>
      </c>
    </row>
    <row r="18" spans="1:12" ht="12.75">
      <c r="A18" s="13" t="s">
        <v>124</v>
      </c>
      <c r="B18" s="14" t="s">
        <v>42</v>
      </c>
      <c r="C18" s="103">
        <v>34243</v>
      </c>
      <c r="D18" s="103">
        <v>9307</v>
      </c>
      <c r="E18" s="105">
        <v>5562</v>
      </c>
      <c r="F18" s="2"/>
      <c r="G18" s="16"/>
      <c r="H18" s="28"/>
      <c r="I18" s="28"/>
      <c r="J18" s="11"/>
      <c r="K18" s="2"/>
      <c r="L18" s="92">
        <f>SUM(C18+D18+E18)</f>
        <v>49112</v>
      </c>
    </row>
    <row r="19" spans="1:12" ht="12.75">
      <c r="A19" s="17" t="s">
        <v>48</v>
      </c>
      <c r="B19" s="18" t="s">
        <v>157</v>
      </c>
      <c r="C19" s="105">
        <v>34401</v>
      </c>
      <c r="D19" s="106">
        <v>9350</v>
      </c>
      <c r="E19" s="108">
        <v>5562</v>
      </c>
      <c r="F19" s="30"/>
      <c r="G19" s="31"/>
      <c r="H19" s="30"/>
      <c r="I19" s="29"/>
      <c r="J19" s="30"/>
      <c r="K19" s="30"/>
      <c r="L19" s="97">
        <f>SUM(C19+D19+E19)</f>
        <v>49313</v>
      </c>
    </row>
    <row r="20" spans="1:12" ht="12.75">
      <c r="A20" s="20"/>
      <c r="B20" s="21" t="s">
        <v>158</v>
      </c>
      <c r="C20" s="107">
        <v>33084</v>
      </c>
      <c r="D20" s="107">
        <v>8989</v>
      </c>
      <c r="E20" s="109">
        <v>4214</v>
      </c>
      <c r="F20" s="33"/>
      <c r="G20" s="34"/>
      <c r="H20" s="33"/>
      <c r="I20" s="32"/>
      <c r="J20" s="33"/>
      <c r="K20" s="33"/>
      <c r="L20" s="83">
        <f>SUM(C20:K20)</f>
        <v>46287</v>
      </c>
    </row>
    <row r="21" spans="1:12" ht="12.75">
      <c r="A21" s="96" t="s">
        <v>125</v>
      </c>
      <c r="B21" s="14" t="s">
        <v>42</v>
      </c>
      <c r="C21" s="110">
        <f>+C18+C15</f>
        <v>35834</v>
      </c>
      <c r="D21" s="110">
        <f>+D18+D15</f>
        <v>9745</v>
      </c>
      <c r="E21" s="110">
        <f>+E18+E15</f>
        <v>13896</v>
      </c>
      <c r="F21" s="88"/>
      <c r="G21" s="88"/>
      <c r="H21" s="88"/>
      <c r="I21" s="88"/>
      <c r="J21" s="88"/>
      <c r="K21" s="88"/>
      <c r="L21" s="92">
        <f>SUM(C21:K21)</f>
        <v>59475</v>
      </c>
    </row>
    <row r="22" spans="1:12" ht="12.75">
      <c r="A22" s="36" t="s">
        <v>49</v>
      </c>
      <c r="B22" s="18" t="s">
        <v>157</v>
      </c>
      <c r="C22" s="111">
        <v>35992</v>
      </c>
      <c r="D22" s="25">
        <v>9788</v>
      </c>
      <c r="E22" s="24">
        <v>13896</v>
      </c>
      <c r="F22" s="30"/>
      <c r="G22" s="31"/>
      <c r="H22" s="30"/>
      <c r="I22" s="29"/>
      <c r="J22" s="25"/>
      <c r="K22" s="30"/>
      <c r="L22" s="97">
        <v>59676</v>
      </c>
    </row>
    <row r="23" spans="1:12" ht="12.75">
      <c r="A23" s="20"/>
      <c r="B23" s="21" t="s">
        <v>158</v>
      </c>
      <c r="C23" s="83">
        <f>+C20+C17</f>
        <v>34644</v>
      </c>
      <c r="D23" s="83">
        <f>+D20+D17</f>
        <v>9418</v>
      </c>
      <c r="E23" s="83">
        <f>+E20+E17</f>
        <v>11758</v>
      </c>
      <c r="F23" s="33"/>
      <c r="G23" s="34"/>
      <c r="H23" s="33"/>
      <c r="I23" s="32"/>
      <c r="J23" s="33"/>
      <c r="K23" s="33"/>
      <c r="L23" s="83">
        <f>SUM(C23:K23)</f>
        <v>55820</v>
      </c>
    </row>
    <row r="26" ht="12.75">
      <c r="A26" s="115" t="s">
        <v>181</v>
      </c>
    </row>
    <row r="30" ht="12.75">
      <c r="G30" t="s">
        <v>55</v>
      </c>
    </row>
    <row r="31" ht="12.75">
      <c r="G31" t="s">
        <v>56</v>
      </c>
    </row>
    <row r="32" spans="4:11" ht="12.75">
      <c r="D32" s="44"/>
      <c r="E32" s="44" t="s">
        <v>59</v>
      </c>
      <c r="F32" s="44"/>
      <c r="G32" s="44"/>
      <c r="H32" s="44"/>
      <c r="I32" s="44"/>
      <c r="J32" s="44" t="s">
        <v>60</v>
      </c>
      <c r="K32" s="44"/>
    </row>
    <row r="33" spans="4:11" ht="12.75">
      <c r="D33" s="44"/>
      <c r="E33" s="44" t="s">
        <v>61</v>
      </c>
      <c r="F33" s="44"/>
      <c r="G33" s="44"/>
      <c r="H33" s="44"/>
      <c r="I33" s="44"/>
      <c r="J33" s="44" t="s">
        <v>62</v>
      </c>
      <c r="K33" s="44"/>
    </row>
  </sheetData>
  <sheetProtection/>
  <mergeCells count="1">
    <mergeCell ref="A14:L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26" sqref="A26:IV26"/>
    </sheetView>
  </sheetViews>
  <sheetFormatPr defaultColWidth="9.140625" defaultRowHeight="12.75"/>
  <cols>
    <col min="1" max="1" width="13.8515625" style="0" customWidth="1"/>
  </cols>
  <sheetData>
    <row r="1" spans="1:13" ht="12.75">
      <c r="A1" s="44" t="s">
        <v>187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0" ht="12.75">
      <c r="A2" s="44"/>
      <c r="B2" s="44"/>
      <c r="C2" s="44"/>
      <c r="D2" s="44"/>
      <c r="E2" s="44"/>
      <c r="F2" s="44"/>
      <c r="G2" s="44"/>
      <c r="H2" s="44"/>
      <c r="I2" s="44"/>
      <c r="J2" s="44"/>
    </row>
    <row r="5" spans="2:6" ht="12.75">
      <c r="B5" s="99" t="s">
        <v>153</v>
      </c>
      <c r="F5" s="1"/>
    </row>
    <row r="6" ht="12.75">
      <c r="F6" s="1"/>
    </row>
    <row r="7" ht="12.75">
      <c r="K7" t="s">
        <v>14</v>
      </c>
    </row>
    <row r="8" spans="1:12" ht="12.75">
      <c r="A8" s="4" t="s">
        <v>30</v>
      </c>
      <c r="B8" s="26" t="s">
        <v>31</v>
      </c>
      <c r="C8" s="3"/>
      <c r="D8" s="3"/>
      <c r="E8" s="3"/>
      <c r="F8" s="3" t="s">
        <v>2</v>
      </c>
      <c r="G8" s="3"/>
      <c r="H8" s="3"/>
      <c r="I8" s="3"/>
      <c r="J8" s="3"/>
      <c r="K8" s="3"/>
      <c r="L8" s="26" t="s">
        <v>41</v>
      </c>
    </row>
    <row r="9" spans="1:12" ht="12.75">
      <c r="A9" s="2" t="s">
        <v>0</v>
      </c>
      <c r="B9" s="5" t="s">
        <v>1</v>
      </c>
      <c r="C9" s="6"/>
      <c r="D9" s="6" t="s">
        <v>4</v>
      </c>
      <c r="E9" s="6"/>
      <c r="F9" s="6"/>
      <c r="G9" s="7"/>
      <c r="H9" s="8" t="s">
        <v>5</v>
      </c>
      <c r="I9" s="6"/>
      <c r="J9" s="7"/>
      <c r="K9" s="8" t="s">
        <v>6</v>
      </c>
      <c r="L9" s="9" t="s">
        <v>7</v>
      </c>
    </row>
    <row r="10" spans="1:12" ht="12.75">
      <c r="A10" s="5"/>
      <c r="B10" s="5" t="s">
        <v>3</v>
      </c>
      <c r="C10" s="26" t="s">
        <v>32</v>
      </c>
      <c r="D10" s="26" t="s">
        <v>33</v>
      </c>
      <c r="E10" s="26" t="s">
        <v>34</v>
      </c>
      <c r="F10" s="26" t="s">
        <v>35</v>
      </c>
      <c r="G10" s="26" t="s">
        <v>36</v>
      </c>
      <c r="H10" s="26" t="s">
        <v>37</v>
      </c>
      <c r="I10" s="26" t="s">
        <v>38</v>
      </c>
      <c r="J10" s="26" t="s">
        <v>39</v>
      </c>
      <c r="K10" s="27" t="s">
        <v>40</v>
      </c>
      <c r="L10" s="9"/>
    </row>
    <row r="11" spans="1:12" ht="12.75">
      <c r="A11" s="5"/>
      <c r="B11" s="5"/>
      <c r="C11" s="10" t="s">
        <v>8</v>
      </c>
      <c r="D11" s="11" t="s">
        <v>67</v>
      </c>
      <c r="E11" s="11" t="s">
        <v>9</v>
      </c>
      <c r="F11" s="2" t="s">
        <v>71</v>
      </c>
      <c r="G11" s="11" t="s">
        <v>77</v>
      </c>
      <c r="H11" s="11" t="s">
        <v>77</v>
      </c>
      <c r="I11" s="10" t="s">
        <v>79</v>
      </c>
      <c r="J11" s="11" t="s">
        <v>46</v>
      </c>
      <c r="K11" s="11" t="s">
        <v>95</v>
      </c>
      <c r="L11" s="5"/>
    </row>
    <row r="12" spans="1:12" ht="12.75">
      <c r="A12" s="5"/>
      <c r="B12" s="5"/>
      <c r="C12" s="85" t="s">
        <v>66</v>
      </c>
      <c r="D12" s="18" t="s">
        <v>68</v>
      </c>
      <c r="E12" s="18" t="s">
        <v>70</v>
      </c>
      <c r="F12" s="5" t="s">
        <v>72</v>
      </c>
      <c r="G12" s="18" t="s">
        <v>93</v>
      </c>
      <c r="H12" s="18" t="s">
        <v>78</v>
      </c>
      <c r="I12" s="85"/>
      <c r="J12" s="18" t="s">
        <v>81</v>
      </c>
      <c r="K12" s="18" t="s">
        <v>96</v>
      </c>
      <c r="L12" s="5"/>
    </row>
    <row r="13" spans="1:12" ht="12.75">
      <c r="A13" s="12"/>
      <c r="B13" s="12"/>
      <c r="C13" s="12"/>
      <c r="D13" s="22" t="s">
        <v>69</v>
      </c>
      <c r="E13" s="12"/>
      <c r="F13" s="12" t="s">
        <v>73</v>
      </c>
      <c r="G13" s="12" t="s">
        <v>76</v>
      </c>
      <c r="H13" s="12" t="s">
        <v>76</v>
      </c>
      <c r="I13" s="12"/>
      <c r="J13" s="12" t="s">
        <v>82</v>
      </c>
      <c r="K13" s="12"/>
      <c r="L13" s="12"/>
    </row>
    <row r="14" spans="1:12" ht="12.75">
      <c r="A14" s="143" t="s">
        <v>97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5"/>
    </row>
    <row r="15" spans="1:12" ht="12.75">
      <c r="A15" s="112" t="s">
        <v>154</v>
      </c>
      <c r="B15" s="14" t="s">
        <v>42</v>
      </c>
      <c r="C15" s="103">
        <v>4460</v>
      </c>
      <c r="D15" s="103">
        <v>1175</v>
      </c>
      <c r="E15" s="104"/>
      <c r="F15" s="2"/>
      <c r="G15" s="16"/>
      <c r="H15" s="28"/>
      <c r="I15" s="28"/>
      <c r="J15" s="11"/>
      <c r="K15" s="2"/>
      <c r="L15" s="92">
        <f>SUM(C15:K15)</f>
        <v>5635</v>
      </c>
    </row>
    <row r="16" spans="1:12" ht="12.75">
      <c r="A16" s="113" t="s">
        <v>155</v>
      </c>
      <c r="B16" s="18" t="s">
        <v>157</v>
      </c>
      <c r="C16" s="105">
        <v>5404</v>
      </c>
      <c r="D16" s="106">
        <v>1439</v>
      </c>
      <c r="E16" s="106">
        <v>367</v>
      </c>
      <c r="F16" s="30"/>
      <c r="G16" s="31"/>
      <c r="H16" s="30"/>
      <c r="I16" s="29"/>
      <c r="J16" s="30"/>
      <c r="K16" s="30"/>
      <c r="L16" s="97">
        <v>7210</v>
      </c>
    </row>
    <row r="17" spans="1:12" ht="12.75">
      <c r="A17" s="20"/>
      <c r="B17" s="21" t="s">
        <v>158</v>
      </c>
      <c r="C17" s="107">
        <v>5404</v>
      </c>
      <c r="D17" s="107">
        <v>1436</v>
      </c>
      <c r="E17" s="107">
        <v>367</v>
      </c>
      <c r="F17" s="33"/>
      <c r="G17" s="34"/>
      <c r="H17" s="33"/>
      <c r="I17" s="32"/>
      <c r="J17" s="33"/>
      <c r="K17" s="33"/>
      <c r="L17" s="83">
        <f>SUM(C17:K17)</f>
        <v>7207</v>
      </c>
    </row>
    <row r="18" spans="1:12" ht="12.75">
      <c r="A18" s="112" t="s">
        <v>156</v>
      </c>
      <c r="B18" s="14" t="s">
        <v>42</v>
      </c>
      <c r="C18" s="103">
        <v>5080</v>
      </c>
      <c r="D18" s="103">
        <v>1342</v>
      </c>
      <c r="E18" s="105"/>
      <c r="F18" s="2"/>
      <c r="G18" s="16"/>
      <c r="H18" s="28"/>
      <c r="I18" s="28"/>
      <c r="J18" s="11"/>
      <c r="K18" s="2"/>
      <c r="L18" s="92">
        <f>SUM(C18:K18)</f>
        <v>6422</v>
      </c>
    </row>
    <row r="19" spans="1:12" ht="12.75">
      <c r="A19" s="17"/>
      <c r="B19" s="18" t="s">
        <v>157</v>
      </c>
      <c r="C19" s="105">
        <v>5616</v>
      </c>
      <c r="D19" s="106">
        <v>1453</v>
      </c>
      <c r="E19" s="108">
        <v>366</v>
      </c>
      <c r="F19" s="30"/>
      <c r="G19" s="31"/>
      <c r="H19" s="30"/>
      <c r="I19" s="29"/>
      <c r="J19" s="30"/>
      <c r="K19" s="30"/>
      <c r="L19" s="97">
        <v>7435</v>
      </c>
    </row>
    <row r="20" spans="1:12" ht="12.75">
      <c r="A20" s="20"/>
      <c r="B20" s="21" t="s">
        <v>158</v>
      </c>
      <c r="C20" s="107">
        <v>5616</v>
      </c>
      <c r="D20" s="107">
        <v>1450</v>
      </c>
      <c r="E20" s="109">
        <v>366</v>
      </c>
      <c r="F20" s="33"/>
      <c r="G20" s="34"/>
      <c r="H20" s="33"/>
      <c r="I20" s="32"/>
      <c r="J20" s="33"/>
      <c r="K20" s="33"/>
      <c r="L20" s="83">
        <f>SUM(C20:K20)</f>
        <v>7432</v>
      </c>
    </row>
    <row r="21" spans="1:12" ht="12.75">
      <c r="A21" s="96" t="s">
        <v>125</v>
      </c>
      <c r="B21" s="14" t="s">
        <v>42</v>
      </c>
      <c r="C21" s="110">
        <v>9540</v>
      </c>
      <c r="D21" s="110">
        <v>2517</v>
      </c>
      <c r="E21" s="110">
        <f>+E18+E15</f>
        <v>0</v>
      </c>
      <c r="F21" s="88"/>
      <c r="G21" s="88"/>
      <c r="H21" s="88"/>
      <c r="I21" s="88"/>
      <c r="J21" s="88"/>
      <c r="K21" s="88"/>
      <c r="L21" s="92">
        <f>SUM(C21:K21)</f>
        <v>12057</v>
      </c>
    </row>
    <row r="22" spans="1:12" ht="12.75">
      <c r="A22" s="36" t="s">
        <v>49</v>
      </c>
      <c r="B22" s="18" t="s">
        <v>157</v>
      </c>
      <c r="C22" s="111">
        <v>11020</v>
      </c>
      <c r="D22" s="25">
        <v>2892</v>
      </c>
      <c r="E22" s="24">
        <v>733</v>
      </c>
      <c r="F22" s="30"/>
      <c r="G22" s="31"/>
      <c r="H22" s="30"/>
      <c r="I22" s="29"/>
      <c r="J22" s="25"/>
      <c r="K22" s="30"/>
      <c r="L22" s="97">
        <v>14645</v>
      </c>
    </row>
    <row r="23" spans="1:12" ht="12.75">
      <c r="A23" s="20"/>
      <c r="B23" s="21" t="s">
        <v>158</v>
      </c>
      <c r="C23" s="83">
        <v>11020</v>
      </c>
      <c r="D23" s="83">
        <v>2886</v>
      </c>
      <c r="E23" s="83">
        <v>733</v>
      </c>
      <c r="F23" s="33"/>
      <c r="G23" s="34"/>
      <c r="H23" s="33"/>
      <c r="I23" s="32"/>
      <c r="J23" s="33"/>
      <c r="K23" s="33"/>
      <c r="L23" s="83">
        <v>14639</v>
      </c>
    </row>
    <row r="26" ht="12.75">
      <c r="A26" s="115" t="s">
        <v>181</v>
      </c>
    </row>
    <row r="30" ht="12.75">
      <c r="G30" t="s">
        <v>55</v>
      </c>
    </row>
    <row r="31" ht="12.75">
      <c r="G31" t="s">
        <v>56</v>
      </c>
    </row>
    <row r="32" spans="4:11" ht="12.75">
      <c r="D32" s="44"/>
      <c r="E32" s="44" t="s">
        <v>59</v>
      </c>
      <c r="F32" s="44"/>
      <c r="G32" s="44"/>
      <c r="H32" s="44"/>
      <c r="I32" s="44"/>
      <c r="J32" s="44" t="s">
        <v>60</v>
      </c>
      <c r="K32" s="44"/>
    </row>
    <row r="33" spans="4:11" ht="12.75">
      <c r="D33" s="44"/>
      <c r="E33" s="44" t="s">
        <v>61</v>
      </c>
      <c r="F33" s="44"/>
      <c r="G33" s="44"/>
      <c r="H33" s="44"/>
      <c r="I33" s="44"/>
      <c r="J33" s="44" t="s">
        <v>62</v>
      </c>
      <c r="K33" s="44"/>
    </row>
  </sheetData>
  <sheetProtection/>
  <mergeCells count="1">
    <mergeCell ref="A14:L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26" sqref="A26:IV26"/>
    </sheetView>
  </sheetViews>
  <sheetFormatPr defaultColWidth="9.140625" defaultRowHeight="12.75"/>
  <sheetData>
    <row r="1" spans="1:13" ht="12.75">
      <c r="A1" s="44" t="s">
        <v>188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0" ht="12.75">
      <c r="A2" s="44"/>
      <c r="B2" s="44"/>
      <c r="C2" s="44"/>
      <c r="D2" s="44"/>
      <c r="E2" s="44"/>
      <c r="F2" s="44"/>
      <c r="G2" s="44"/>
      <c r="H2" s="44"/>
      <c r="I2" s="44"/>
      <c r="J2" s="44"/>
    </row>
    <row r="5" spans="2:6" ht="12.75">
      <c r="B5" s="99" t="s">
        <v>153</v>
      </c>
      <c r="F5" s="1"/>
    </row>
    <row r="6" ht="12.75">
      <c r="F6" s="1" t="s">
        <v>160</v>
      </c>
    </row>
    <row r="7" ht="12.75">
      <c r="K7" t="s">
        <v>14</v>
      </c>
    </row>
    <row r="8" spans="1:12" ht="12.75">
      <c r="A8" s="4" t="s">
        <v>30</v>
      </c>
      <c r="B8" s="26" t="s">
        <v>31</v>
      </c>
      <c r="C8" s="3"/>
      <c r="D8" s="3"/>
      <c r="E8" s="3"/>
      <c r="F8" s="3" t="s">
        <v>2</v>
      </c>
      <c r="G8" s="3"/>
      <c r="H8" s="3"/>
      <c r="I8" s="3"/>
      <c r="J8" s="3"/>
      <c r="K8" s="3"/>
      <c r="L8" s="26" t="s">
        <v>41</v>
      </c>
    </row>
    <row r="9" spans="1:12" ht="12.75">
      <c r="A9" s="2" t="s">
        <v>0</v>
      </c>
      <c r="B9" s="5" t="s">
        <v>1</v>
      </c>
      <c r="C9" s="6"/>
      <c r="D9" s="6" t="s">
        <v>4</v>
      </c>
      <c r="E9" s="6"/>
      <c r="F9" s="6"/>
      <c r="G9" s="7"/>
      <c r="H9" s="8" t="s">
        <v>5</v>
      </c>
      <c r="I9" s="6"/>
      <c r="J9" s="7"/>
      <c r="K9" s="8" t="s">
        <v>6</v>
      </c>
      <c r="L9" s="9" t="s">
        <v>7</v>
      </c>
    </row>
    <row r="10" spans="1:12" ht="12.75">
      <c r="A10" s="5"/>
      <c r="B10" s="5" t="s">
        <v>3</v>
      </c>
      <c r="C10" s="26" t="s">
        <v>32</v>
      </c>
      <c r="D10" s="26" t="s">
        <v>33</v>
      </c>
      <c r="E10" s="26" t="s">
        <v>34</v>
      </c>
      <c r="F10" s="26" t="s">
        <v>35</v>
      </c>
      <c r="G10" s="26" t="s">
        <v>36</v>
      </c>
      <c r="H10" s="26" t="s">
        <v>37</v>
      </c>
      <c r="I10" s="26" t="s">
        <v>38</v>
      </c>
      <c r="J10" s="26" t="s">
        <v>39</v>
      </c>
      <c r="K10" s="27" t="s">
        <v>40</v>
      </c>
      <c r="L10" s="9"/>
    </row>
    <row r="11" spans="1:12" ht="12.75">
      <c r="A11" s="5"/>
      <c r="B11" s="5"/>
      <c r="C11" s="10" t="s">
        <v>8</v>
      </c>
      <c r="D11" s="11" t="s">
        <v>67</v>
      </c>
      <c r="E11" s="11" t="s">
        <v>9</v>
      </c>
      <c r="F11" s="2" t="s">
        <v>71</v>
      </c>
      <c r="G11" s="11" t="s">
        <v>77</v>
      </c>
      <c r="H11" s="11" t="s">
        <v>77</v>
      </c>
      <c r="I11" s="10" t="s">
        <v>79</v>
      </c>
      <c r="J11" s="11" t="s">
        <v>46</v>
      </c>
      <c r="K11" s="11" t="s">
        <v>95</v>
      </c>
      <c r="L11" s="5"/>
    </row>
    <row r="12" spans="1:12" ht="12.75">
      <c r="A12" s="5"/>
      <c r="B12" s="5"/>
      <c r="C12" s="85" t="s">
        <v>66</v>
      </c>
      <c r="D12" s="18" t="s">
        <v>68</v>
      </c>
      <c r="E12" s="18" t="s">
        <v>70</v>
      </c>
      <c r="F12" s="5" t="s">
        <v>72</v>
      </c>
      <c r="G12" s="18" t="s">
        <v>93</v>
      </c>
      <c r="H12" s="18" t="s">
        <v>78</v>
      </c>
      <c r="I12" s="85"/>
      <c r="J12" s="18" t="s">
        <v>81</v>
      </c>
      <c r="K12" s="18" t="s">
        <v>96</v>
      </c>
      <c r="L12" s="5"/>
    </row>
    <row r="13" spans="1:12" ht="12.75">
      <c r="A13" s="12"/>
      <c r="B13" s="12"/>
      <c r="C13" s="12"/>
      <c r="D13" s="22" t="s">
        <v>69</v>
      </c>
      <c r="E13" s="12"/>
      <c r="F13" s="12" t="s">
        <v>73</v>
      </c>
      <c r="G13" s="12" t="s">
        <v>76</v>
      </c>
      <c r="H13" s="12" t="s">
        <v>76</v>
      </c>
      <c r="I13" s="12"/>
      <c r="J13" s="12" t="s">
        <v>82</v>
      </c>
      <c r="K13" s="12"/>
      <c r="L13" s="12"/>
    </row>
    <row r="14" spans="1:12" ht="12.75">
      <c r="A14" s="143" t="s">
        <v>97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5"/>
    </row>
    <row r="15" spans="1:12" ht="12.75">
      <c r="A15" s="112" t="s">
        <v>154</v>
      </c>
      <c r="B15" s="14" t="s">
        <v>42</v>
      </c>
      <c r="C15" s="103">
        <v>1626</v>
      </c>
      <c r="D15" s="103">
        <v>447</v>
      </c>
      <c r="E15" s="104"/>
      <c r="F15" s="2"/>
      <c r="G15" s="16"/>
      <c r="H15" s="28"/>
      <c r="I15" s="28"/>
      <c r="J15" s="11"/>
      <c r="K15" s="2"/>
      <c r="L15" s="92">
        <v>2073</v>
      </c>
    </row>
    <row r="16" spans="1:12" ht="12.75">
      <c r="A16" s="113" t="s">
        <v>155</v>
      </c>
      <c r="B16" s="18" t="s">
        <v>157</v>
      </c>
      <c r="C16" s="105">
        <v>1982</v>
      </c>
      <c r="D16" s="106">
        <v>541</v>
      </c>
      <c r="E16" s="106">
        <v>132</v>
      </c>
      <c r="F16" s="30"/>
      <c r="G16" s="31"/>
      <c r="H16" s="30"/>
      <c r="I16" s="29"/>
      <c r="J16" s="30"/>
      <c r="K16" s="30"/>
      <c r="L16" s="97">
        <v>2655</v>
      </c>
    </row>
    <row r="17" spans="1:12" ht="12.75">
      <c r="A17" s="20"/>
      <c r="B17" s="21" t="s">
        <v>158</v>
      </c>
      <c r="C17" s="107">
        <v>1982</v>
      </c>
      <c r="D17" s="107">
        <v>541</v>
      </c>
      <c r="E17" s="107">
        <v>132</v>
      </c>
      <c r="F17" s="33"/>
      <c r="G17" s="34"/>
      <c r="H17" s="33"/>
      <c r="I17" s="32"/>
      <c r="J17" s="33"/>
      <c r="K17" s="33"/>
      <c r="L17" s="83">
        <v>2655</v>
      </c>
    </row>
    <row r="18" spans="1:12" ht="12.75">
      <c r="A18" s="112" t="s">
        <v>156</v>
      </c>
      <c r="B18" s="14" t="s">
        <v>42</v>
      </c>
      <c r="C18" s="103">
        <v>2612</v>
      </c>
      <c r="D18" s="103">
        <v>713</v>
      </c>
      <c r="E18" s="105"/>
      <c r="F18" s="2"/>
      <c r="G18" s="16"/>
      <c r="H18" s="28"/>
      <c r="I18" s="28"/>
      <c r="J18" s="11"/>
      <c r="K18" s="2"/>
      <c r="L18" s="92">
        <v>3325</v>
      </c>
    </row>
    <row r="19" spans="1:12" ht="12.75">
      <c r="A19" s="17"/>
      <c r="B19" s="18" t="s">
        <v>157</v>
      </c>
      <c r="C19" s="105">
        <v>2582</v>
      </c>
      <c r="D19" s="106">
        <v>693</v>
      </c>
      <c r="E19" s="108">
        <v>132</v>
      </c>
      <c r="F19" s="30"/>
      <c r="G19" s="31"/>
      <c r="H19" s="30"/>
      <c r="I19" s="29"/>
      <c r="J19" s="30"/>
      <c r="K19" s="30"/>
      <c r="L19" s="97">
        <v>3407</v>
      </c>
    </row>
    <row r="20" spans="1:12" ht="12.75">
      <c r="A20" s="20"/>
      <c r="B20" s="21" t="s">
        <v>158</v>
      </c>
      <c r="C20" s="107">
        <v>2582</v>
      </c>
      <c r="D20" s="107">
        <v>693</v>
      </c>
      <c r="E20" s="109">
        <v>132</v>
      </c>
      <c r="F20" s="33"/>
      <c r="G20" s="34"/>
      <c r="H20" s="33"/>
      <c r="I20" s="32"/>
      <c r="J20" s="33"/>
      <c r="K20" s="33"/>
      <c r="L20" s="83">
        <f>SUM(C20:K20)</f>
        <v>3407</v>
      </c>
    </row>
    <row r="21" spans="1:12" ht="12.75">
      <c r="A21" s="96" t="s">
        <v>125</v>
      </c>
      <c r="B21" s="14" t="s">
        <v>42</v>
      </c>
      <c r="C21" s="110">
        <v>4238</v>
      </c>
      <c r="D21" s="110">
        <v>1160</v>
      </c>
      <c r="E21" s="110">
        <f>+E18+E15</f>
        <v>0</v>
      </c>
      <c r="F21" s="88"/>
      <c r="G21" s="88"/>
      <c r="H21" s="88"/>
      <c r="I21" s="88"/>
      <c r="J21" s="88"/>
      <c r="K21" s="88"/>
      <c r="L21" s="92">
        <v>5398</v>
      </c>
    </row>
    <row r="22" spans="1:12" ht="12.75">
      <c r="A22" s="36" t="s">
        <v>49</v>
      </c>
      <c r="B22" s="18" t="s">
        <v>157</v>
      </c>
      <c r="C22" s="111">
        <v>4564</v>
      </c>
      <c r="D22" s="25">
        <v>1234</v>
      </c>
      <c r="E22" s="24">
        <v>264</v>
      </c>
      <c r="F22" s="30"/>
      <c r="G22" s="31"/>
      <c r="H22" s="30"/>
      <c r="I22" s="29"/>
      <c r="J22" s="25"/>
      <c r="K22" s="30"/>
      <c r="L22" s="97">
        <v>6062</v>
      </c>
    </row>
    <row r="23" spans="1:12" ht="12.75">
      <c r="A23" s="20"/>
      <c r="B23" s="21" t="s">
        <v>158</v>
      </c>
      <c r="C23" s="83">
        <f>+C20+C17</f>
        <v>4564</v>
      </c>
      <c r="D23" s="83">
        <f>+D20+D17</f>
        <v>1234</v>
      </c>
      <c r="E23" s="83">
        <f>+E20+E17</f>
        <v>264</v>
      </c>
      <c r="F23" s="33"/>
      <c r="G23" s="34"/>
      <c r="H23" s="33"/>
      <c r="I23" s="32"/>
      <c r="J23" s="33"/>
      <c r="K23" s="33"/>
      <c r="L23" s="83">
        <v>6062</v>
      </c>
    </row>
    <row r="26" ht="12.75">
      <c r="A26" s="115" t="s">
        <v>181</v>
      </c>
    </row>
    <row r="30" ht="12.75">
      <c r="G30" t="s">
        <v>55</v>
      </c>
    </row>
    <row r="31" ht="12.75">
      <c r="G31" t="s">
        <v>56</v>
      </c>
    </row>
    <row r="32" spans="4:11" ht="12.75">
      <c r="D32" s="44"/>
      <c r="E32" s="44" t="s">
        <v>59</v>
      </c>
      <c r="F32" s="44"/>
      <c r="G32" s="44"/>
      <c r="H32" s="44"/>
      <c r="I32" s="44"/>
      <c r="J32" s="44" t="s">
        <v>60</v>
      </c>
      <c r="K32" s="44"/>
    </row>
    <row r="33" spans="4:11" ht="12.75">
      <c r="D33" s="44"/>
      <c r="E33" s="44" t="s">
        <v>61</v>
      </c>
      <c r="F33" s="44"/>
      <c r="G33" s="44"/>
      <c r="H33" s="44"/>
      <c r="I33" s="44"/>
      <c r="J33" s="44" t="s">
        <v>62</v>
      </c>
      <c r="K33" s="44"/>
    </row>
  </sheetData>
  <sheetProtection/>
  <mergeCells count="1">
    <mergeCell ref="A14:L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26" sqref="A26:IV26"/>
    </sheetView>
  </sheetViews>
  <sheetFormatPr defaultColWidth="9.140625" defaultRowHeight="12.75"/>
  <sheetData>
    <row r="1" spans="1:13" ht="12.75">
      <c r="A1" s="44" t="s">
        <v>189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0" ht="12.75">
      <c r="A2" s="44"/>
      <c r="B2" s="44"/>
      <c r="C2" s="44"/>
      <c r="D2" s="44"/>
      <c r="E2" s="44"/>
      <c r="F2" s="44"/>
      <c r="G2" s="44"/>
      <c r="H2" s="44"/>
      <c r="I2" s="44"/>
      <c r="J2" s="44"/>
    </row>
    <row r="5" spans="2:6" ht="12.75">
      <c r="B5" s="99" t="s">
        <v>153</v>
      </c>
      <c r="F5" s="1"/>
    </row>
    <row r="6" ht="12.75">
      <c r="F6" s="1" t="s">
        <v>161</v>
      </c>
    </row>
    <row r="7" ht="12.75">
      <c r="K7" t="s">
        <v>14</v>
      </c>
    </row>
    <row r="8" spans="1:12" ht="12.75">
      <c r="A8" s="4" t="s">
        <v>30</v>
      </c>
      <c r="B8" s="26" t="s">
        <v>31</v>
      </c>
      <c r="C8" s="3"/>
      <c r="D8" s="3"/>
      <c r="E8" s="3"/>
      <c r="F8" s="3" t="s">
        <v>2</v>
      </c>
      <c r="G8" s="3"/>
      <c r="H8" s="3"/>
      <c r="I8" s="3"/>
      <c r="J8" s="3"/>
      <c r="K8" s="3"/>
      <c r="L8" s="26" t="s">
        <v>41</v>
      </c>
    </row>
    <row r="9" spans="1:12" ht="12.75">
      <c r="A9" s="2" t="s">
        <v>0</v>
      </c>
      <c r="B9" s="5" t="s">
        <v>1</v>
      </c>
      <c r="C9" s="6"/>
      <c r="D9" s="6" t="s">
        <v>4</v>
      </c>
      <c r="E9" s="6"/>
      <c r="F9" s="6"/>
      <c r="G9" s="7"/>
      <c r="H9" s="8" t="s">
        <v>5</v>
      </c>
      <c r="I9" s="6"/>
      <c r="J9" s="7"/>
      <c r="K9" s="8" t="s">
        <v>6</v>
      </c>
      <c r="L9" s="9" t="s">
        <v>7</v>
      </c>
    </row>
    <row r="10" spans="1:12" ht="12.75">
      <c r="A10" s="5"/>
      <c r="B10" s="5" t="s">
        <v>3</v>
      </c>
      <c r="C10" s="26" t="s">
        <v>32</v>
      </c>
      <c r="D10" s="26" t="s">
        <v>33</v>
      </c>
      <c r="E10" s="26" t="s">
        <v>34</v>
      </c>
      <c r="F10" s="26" t="s">
        <v>35</v>
      </c>
      <c r="G10" s="26" t="s">
        <v>36</v>
      </c>
      <c r="H10" s="26" t="s">
        <v>37</v>
      </c>
      <c r="I10" s="26" t="s">
        <v>38</v>
      </c>
      <c r="J10" s="26" t="s">
        <v>39</v>
      </c>
      <c r="K10" s="27" t="s">
        <v>40</v>
      </c>
      <c r="L10" s="9"/>
    </row>
    <row r="11" spans="1:12" ht="12.75">
      <c r="A11" s="5"/>
      <c r="B11" s="5"/>
      <c r="C11" s="10" t="s">
        <v>8</v>
      </c>
      <c r="D11" s="11" t="s">
        <v>67</v>
      </c>
      <c r="E11" s="11" t="s">
        <v>9</v>
      </c>
      <c r="F11" s="2" t="s">
        <v>71</v>
      </c>
      <c r="G11" s="11" t="s">
        <v>77</v>
      </c>
      <c r="H11" s="11" t="s">
        <v>77</v>
      </c>
      <c r="I11" s="10" t="s">
        <v>79</v>
      </c>
      <c r="J11" s="11" t="s">
        <v>46</v>
      </c>
      <c r="K11" s="11" t="s">
        <v>95</v>
      </c>
      <c r="L11" s="5"/>
    </row>
    <row r="12" spans="1:12" ht="12.75">
      <c r="A12" s="5"/>
      <c r="B12" s="5"/>
      <c r="C12" s="85" t="s">
        <v>66</v>
      </c>
      <c r="D12" s="18" t="s">
        <v>68</v>
      </c>
      <c r="E12" s="18" t="s">
        <v>70</v>
      </c>
      <c r="F12" s="5" t="s">
        <v>72</v>
      </c>
      <c r="G12" s="18" t="s">
        <v>93</v>
      </c>
      <c r="H12" s="18" t="s">
        <v>78</v>
      </c>
      <c r="I12" s="85"/>
      <c r="J12" s="18" t="s">
        <v>81</v>
      </c>
      <c r="K12" s="18" t="s">
        <v>96</v>
      </c>
      <c r="L12" s="5"/>
    </row>
    <row r="13" spans="1:12" ht="12.75">
      <c r="A13" s="12"/>
      <c r="B13" s="12"/>
      <c r="C13" s="12"/>
      <c r="D13" s="22" t="s">
        <v>69</v>
      </c>
      <c r="E13" s="12"/>
      <c r="F13" s="12" t="s">
        <v>73</v>
      </c>
      <c r="G13" s="12" t="s">
        <v>76</v>
      </c>
      <c r="H13" s="12" t="s">
        <v>76</v>
      </c>
      <c r="I13" s="12"/>
      <c r="J13" s="12" t="s">
        <v>82</v>
      </c>
      <c r="K13" s="12"/>
      <c r="L13" s="12"/>
    </row>
    <row r="14" spans="1:12" ht="12.75">
      <c r="A14" s="143" t="s">
        <v>97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5"/>
    </row>
    <row r="15" spans="1:12" ht="12.75">
      <c r="A15" s="112" t="s">
        <v>154</v>
      </c>
      <c r="B15" s="14" t="s">
        <v>42</v>
      </c>
      <c r="C15" s="103">
        <v>1841</v>
      </c>
      <c r="D15" s="103">
        <v>505</v>
      </c>
      <c r="E15" s="104"/>
      <c r="F15" s="2"/>
      <c r="G15" s="16"/>
      <c r="H15" s="28"/>
      <c r="I15" s="28"/>
      <c r="J15" s="11"/>
      <c r="K15" s="2"/>
      <c r="L15" s="92">
        <v>2346</v>
      </c>
    </row>
    <row r="16" spans="1:12" ht="12.75">
      <c r="A16" s="113" t="s">
        <v>155</v>
      </c>
      <c r="B16" s="18" t="s">
        <v>157</v>
      </c>
      <c r="C16" s="105">
        <v>2260</v>
      </c>
      <c r="D16" s="106">
        <v>605</v>
      </c>
      <c r="E16" s="106">
        <v>132</v>
      </c>
      <c r="F16" s="30"/>
      <c r="G16" s="31"/>
      <c r="H16" s="30"/>
      <c r="I16" s="29"/>
      <c r="J16" s="30"/>
      <c r="K16" s="30"/>
      <c r="L16" s="97">
        <v>2997</v>
      </c>
    </row>
    <row r="17" spans="1:12" ht="12.75">
      <c r="A17" s="20"/>
      <c r="B17" s="21" t="s">
        <v>158</v>
      </c>
      <c r="C17" s="107">
        <v>2260</v>
      </c>
      <c r="D17" s="107">
        <v>605</v>
      </c>
      <c r="E17" s="107">
        <v>132</v>
      </c>
      <c r="F17" s="33"/>
      <c r="G17" s="34"/>
      <c r="H17" s="33"/>
      <c r="I17" s="32"/>
      <c r="J17" s="33"/>
      <c r="K17" s="33"/>
      <c r="L17" s="83">
        <v>2997</v>
      </c>
    </row>
    <row r="18" spans="1:12" ht="12.75">
      <c r="A18" s="112" t="s">
        <v>156</v>
      </c>
      <c r="B18" s="14" t="s">
        <v>42</v>
      </c>
      <c r="C18" s="103">
        <v>1475</v>
      </c>
      <c r="D18" s="103">
        <v>406</v>
      </c>
      <c r="E18" s="105"/>
      <c r="F18" s="2"/>
      <c r="G18" s="16"/>
      <c r="H18" s="28"/>
      <c r="I18" s="28"/>
      <c r="J18" s="11"/>
      <c r="K18" s="2"/>
      <c r="L18" s="92">
        <v>1881</v>
      </c>
    </row>
    <row r="19" spans="1:12" ht="12.75">
      <c r="A19" s="17"/>
      <c r="B19" s="18" t="s">
        <v>157</v>
      </c>
      <c r="C19" s="105">
        <v>1873</v>
      </c>
      <c r="D19" s="106">
        <v>468</v>
      </c>
      <c r="E19" s="108">
        <v>132</v>
      </c>
      <c r="F19" s="30"/>
      <c r="G19" s="31"/>
      <c r="H19" s="30"/>
      <c r="I19" s="29"/>
      <c r="J19" s="30"/>
      <c r="K19" s="30"/>
      <c r="L19" s="97">
        <v>2473</v>
      </c>
    </row>
    <row r="20" spans="1:12" ht="12.75">
      <c r="A20" s="20"/>
      <c r="B20" s="21" t="s">
        <v>158</v>
      </c>
      <c r="C20" s="107">
        <v>1873</v>
      </c>
      <c r="D20" s="107">
        <v>468</v>
      </c>
      <c r="E20" s="109">
        <v>132</v>
      </c>
      <c r="F20" s="33"/>
      <c r="G20" s="34"/>
      <c r="H20" s="33"/>
      <c r="I20" s="32"/>
      <c r="J20" s="33"/>
      <c r="K20" s="33"/>
      <c r="L20" s="83">
        <v>2473</v>
      </c>
    </row>
    <row r="21" spans="1:12" ht="12.75">
      <c r="A21" s="96" t="s">
        <v>125</v>
      </c>
      <c r="B21" s="14" t="s">
        <v>42</v>
      </c>
      <c r="C21" s="110">
        <v>3316</v>
      </c>
      <c r="D21" s="110">
        <v>911</v>
      </c>
      <c r="E21" s="110">
        <f>+E18+E15</f>
        <v>0</v>
      </c>
      <c r="F21" s="88"/>
      <c r="G21" s="88"/>
      <c r="H21" s="88"/>
      <c r="I21" s="88"/>
      <c r="J21" s="88"/>
      <c r="K21" s="88"/>
      <c r="L21" s="92">
        <v>4227</v>
      </c>
    </row>
    <row r="22" spans="1:12" ht="12.75">
      <c r="A22" s="36" t="s">
        <v>49</v>
      </c>
      <c r="B22" s="18" t="s">
        <v>157</v>
      </c>
      <c r="C22" s="111">
        <v>4133</v>
      </c>
      <c r="D22" s="25">
        <v>1073</v>
      </c>
      <c r="E22" s="24">
        <v>264</v>
      </c>
      <c r="F22" s="30"/>
      <c r="G22" s="31"/>
      <c r="H22" s="30"/>
      <c r="I22" s="29"/>
      <c r="J22" s="25"/>
      <c r="K22" s="30"/>
      <c r="L22" s="97">
        <v>5470</v>
      </c>
    </row>
    <row r="23" spans="1:12" ht="12.75">
      <c r="A23" s="20"/>
      <c r="B23" s="21" t="s">
        <v>158</v>
      </c>
      <c r="C23" s="83">
        <v>4133</v>
      </c>
      <c r="D23" s="83">
        <f>+D20+D17</f>
        <v>1073</v>
      </c>
      <c r="E23" s="83">
        <f>+E20+E17</f>
        <v>264</v>
      </c>
      <c r="F23" s="33"/>
      <c r="G23" s="34"/>
      <c r="H23" s="33"/>
      <c r="I23" s="32"/>
      <c r="J23" s="33"/>
      <c r="K23" s="33"/>
      <c r="L23" s="83">
        <v>5470</v>
      </c>
    </row>
    <row r="26" ht="12.75">
      <c r="A26" s="115" t="s">
        <v>181</v>
      </c>
    </row>
    <row r="30" ht="12.75">
      <c r="G30" t="s">
        <v>55</v>
      </c>
    </row>
    <row r="31" ht="12.75">
      <c r="G31" t="s">
        <v>56</v>
      </c>
    </row>
    <row r="32" spans="4:11" ht="12.75">
      <c r="D32" s="44"/>
      <c r="E32" s="44" t="s">
        <v>59</v>
      </c>
      <c r="F32" s="44"/>
      <c r="G32" s="44"/>
      <c r="H32" s="44"/>
      <c r="I32" s="44"/>
      <c r="J32" s="44" t="s">
        <v>60</v>
      </c>
      <c r="K32" s="44"/>
    </row>
    <row r="33" spans="4:11" ht="12.75">
      <c r="D33" s="44"/>
      <c r="E33" s="44" t="s">
        <v>61</v>
      </c>
      <c r="F33" s="44"/>
      <c r="G33" s="44"/>
      <c r="H33" s="44"/>
      <c r="I33" s="44"/>
      <c r="J33" s="44" t="s">
        <v>62</v>
      </c>
      <c r="K33" s="44"/>
    </row>
  </sheetData>
  <sheetProtection/>
  <mergeCells count="1">
    <mergeCell ref="A14:L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26" sqref="A26:IV26"/>
    </sheetView>
  </sheetViews>
  <sheetFormatPr defaultColWidth="9.140625" defaultRowHeight="12.75"/>
  <sheetData>
    <row r="1" spans="1:13" ht="12.75">
      <c r="A1" s="44" t="s">
        <v>190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0" ht="12.75">
      <c r="A2" s="44"/>
      <c r="B2" s="44"/>
      <c r="C2" s="44"/>
      <c r="D2" s="44"/>
      <c r="E2" s="44"/>
      <c r="F2" s="44"/>
      <c r="G2" s="44"/>
      <c r="H2" s="44"/>
      <c r="I2" s="44"/>
      <c r="J2" s="44"/>
    </row>
    <row r="5" spans="2:6" ht="12.75">
      <c r="B5" s="99" t="s">
        <v>153</v>
      </c>
      <c r="F5" s="1"/>
    </row>
    <row r="6" ht="12.75">
      <c r="F6" s="1" t="s">
        <v>162</v>
      </c>
    </row>
    <row r="7" ht="12.75">
      <c r="K7" t="s">
        <v>14</v>
      </c>
    </row>
    <row r="8" spans="1:12" ht="12.75">
      <c r="A8" s="4" t="s">
        <v>30</v>
      </c>
      <c r="B8" s="26" t="s">
        <v>31</v>
      </c>
      <c r="C8" s="3"/>
      <c r="D8" s="3"/>
      <c r="E8" s="3"/>
      <c r="F8" s="3" t="s">
        <v>2</v>
      </c>
      <c r="G8" s="3"/>
      <c r="H8" s="3"/>
      <c r="I8" s="3"/>
      <c r="J8" s="3"/>
      <c r="K8" s="3"/>
      <c r="L8" s="26" t="s">
        <v>41</v>
      </c>
    </row>
    <row r="9" spans="1:12" ht="12.75">
      <c r="A9" s="2" t="s">
        <v>0</v>
      </c>
      <c r="B9" s="5" t="s">
        <v>1</v>
      </c>
      <c r="C9" s="6"/>
      <c r="D9" s="6" t="s">
        <v>4</v>
      </c>
      <c r="E9" s="6"/>
      <c r="F9" s="6"/>
      <c r="G9" s="7"/>
      <c r="H9" s="8" t="s">
        <v>5</v>
      </c>
      <c r="I9" s="6"/>
      <c r="J9" s="7"/>
      <c r="K9" s="8" t="s">
        <v>6</v>
      </c>
      <c r="L9" s="9" t="s">
        <v>7</v>
      </c>
    </row>
    <row r="10" spans="1:12" ht="12.75">
      <c r="A10" s="5"/>
      <c r="B10" s="5" t="s">
        <v>3</v>
      </c>
      <c r="C10" s="26" t="s">
        <v>32</v>
      </c>
      <c r="D10" s="26" t="s">
        <v>33</v>
      </c>
      <c r="E10" s="26" t="s">
        <v>34</v>
      </c>
      <c r="F10" s="26" t="s">
        <v>35</v>
      </c>
      <c r="G10" s="26" t="s">
        <v>36</v>
      </c>
      <c r="H10" s="26" t="s">
        <v>37</v>
      </c>
      <c r="I10" s="26" t="s">
        <v>38</v>
      </c>
      <c r="J10" s="26" t="s">
        <v>39</v>
      </c>
      <c r="K10" s="27" t="s">
        <v>40</v>
      </c>
      <c r="L10" s="9"/>
    </row>
    <row r="11" spans="1:12" ht="12.75">
      <c r="A11" s="5"/>
      <c r="B11" s="5"/>
      <c r="C11" s="10" t="s">
        <v>8</v>
      </c>
      <c r="D11" s="11" t="s">
        <v>67</v>
      </c>
      <c r="E11" s="11" t="s">
        <v>9</v>
      </c>
      <c r="F11" s="2" t="s">
        <v>71</v>
      </c>
      <c r="G11" s="11" t="s">
        <v>77</v>
      </c>
      <c r="H11" s="11" t="s">
        <v>77</v>
      </c>
      <c r="I11" s="10" t="s">
        <v>79</v>
      </c>
      <c r="J11" s="11" t="s">
        <v>46</v>
      </c>
      <c r="K11" s="11" t="s">
        <v>95</v>
      </c>
      <c r="L11" s="5"/>
    </row>
    <row r="12" spans="1:12" ht="12.75">
      <c r="A12" s="5"/>
      <c r="B12" s="5"/>
      <c r="C12" s="85" t="s">
        <v>66</v>
      </c>
      <c r="D12" s="18" t="s">
        <v>68</v>
      </c>
      <c r="E12" s="18" t="s">
        <v>70</v>
      </c>
      <c r="F12" s="5" t="s">
        <v>72</v>
      </c>
      <c r="G12" s="18" t="s">
        <v>93</v>
      </c>
      <c r="H12" s="18" t="s">
        <v>78</v>
      </c>
      <c r="I12" s="85"/>
      <c r="J12" s="18" t="s">
        <v>81</v>
      </c>
      <c r="K12" s="18" t="s">
        <v>96</v>
      </c>
      <c r="L12" s="5"/>
    </row>
    <row r="13" spans="1:12" ht="12.75">
      <c r="A13" s="12"/>
      <c r="B13" s="12"/>
      <c r="C13" s="12"/>
      <c r="D13" s="22" t="s">
        <v>69</v>
      </c>
      <c r="E13" s="12"/>
      <c r="F13" s="12" t="s">
        <v>73</v>
      </c>
      <c r="G13" s="12" t="s">
        <v>76</v>
      </c>
      <c r="H13" s="12" t="s">
        <v>76</v>
      </c>
      <c r="I13" s="12"/>
      <c r="J13" s="12" t="s">
        <v>82</v>
      </c>
      <c r="K13" s="12"/>
      <c r="L13" s="12"/>
    </row>
    <row r="14" spans="1:12" ht="12.75">
      <c r="A14" s="143" t="s">
        <v>97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5"/>
    </row>
    <row r="15" spans="1:12" ht="12.75">
      <c r="A15" s="112" t="s">
        <v>154</v>
      </c>
      <c r="B15" s="14" t="s">
        <v>42</v>
      </c>
      <c r="C15" s="103">
        <v>466</v>
      </c>
      <c r="D15" s="103">
        <v>111</v>
      </c>
      <c r="E15" s="104"/>
      <c r="F15" s="2"/>
      <c r="G15" s="16"/>
      <c r="H15" s="28"/>
      <c r="I15" s="28"/>
      <c r="J15" s="11"/>
      <c r="K15" s="2"/>
      <c r="L15" s="92">
        <v>577</v>
      </c>
    </row>
    <row r="16" spans="1:12" ht="12.75">
      <c r="A16" s="113" t="s">
        <v>155</v>
      </c>
      <c r="B16" s="18" t="s">
        <v>157</v>
      </c>
      <c r="C16" s="105">
        <v>560</v>
      </c>
      <c r="D16" s="106">
        <v>144</v>
      </c>
      <c r="E16" s="106">
        <v>52</v>
      </c>
      <c r="F16" s="30"/>
      <c r="G16" s="31"/>
      <c r="H16" s="30"/>
      <c r="I16" s="29"/>
      <c r="J16" s="30"/>
      <c r="K16" s="30"/>
      <c r="L16" s="97">
        <v>756</v>
      </c>
    </row>
    <row r="17" spans="1:12" ht="12.75">
      <c r="A17" s="20"/>
      <c r="B17" s="21" t="s">
        <v>158</v>
      </c>
      <c r="C17" s="107">
        <v>560</v>
      </c>
      <c r="D17" s="107">
        <v>143</v>
      </c>
      <c r="E17" s="107">
        <v>52</v>
      </c>
      <c r="F17" s="33"/>
      <c r="G17" s="34"/>
      <c r="H17" s="33"/>
      <c r="I17" s="32"/>
      <c r="J17" s="33"/>
      <c r="K17" s="33"/>
      <c r="L17" s="83">
        <v>755</v>
      </c>
    </row>
    <row r="18" spans="1:12" ht="12.75">
      <c r="A18" s="112" t="s">
        <v>156</v>
      </c>
      <c r="B18" s="14" t="s">
        <v>42</v>
      </c>
      <c r="C18" s="103">
        <v>467</v>
      </c>
      <c r="D18" s="103">
        <v>112</v>
      </c>
      <c r="E18" s="105"/>
      <c r="F18" s="2"/>
      <c r="G18" s="16"/>
      <c r="H18" s="28"/>
      <c r="I18" s="28"/>
      <c r="J18" s="11"/>
      <c r="K18" s="2"/>
      <c r="L18" s="92">
        <v>579</v>
      </c>
    </row>
    <row r="19" spans="1:12" ht="12.75">
      <c r="A19" s="17"/>
      <c r="B19" s="18" t="s">
        <v>157</v>
      </c>
      <c r="C19" s="105">
        <v>560</v>
      </c>
      <c r="D19" s="106">
        <v>143</v>
      </c>
      <c r="E19" s="108">
        <v>51</v>
      </c>
      <c r="F19" s="30"/>
      <c r="G19" s="31"/>
      <c r="H19" s="30"/>
      <c r="I19" s="29"/>
      <c r="J19" s="30"/>
      <c r="K19" s="30"/>
      <c r="L19" s="97">
        <v>754</v>
      </c>
    </row>
    <row r="20" spans="1:12" ht="12.75">
      <c r="A20" s="20"/>
      <c r="B20" s="21" t="s">
        <v>158</v>
      </c>
      <c r="C20" s="107">
        <v>560</v>
      </c>
      <c r="D20" s="107">
        <v>142</v>
      </c>
      <c r="E20" s="109">
        <v>51</v>
      </c>
      <c r="F20" s="33"/>
      <c r="G20" s="34"/>
      <c r="H20" s="33"/>
      <c r="I20" s="32"/>
      <c r="J20" s="33"/>
      <c r="K20" s="33"/>
      <c r="L20" s="83">
        <v>753</v>
      </c>
    </row>
    <row r="21" spans="1:12" ht="12.75">
      <c r="A21" s="96" t="s">
        <v>125</v>
      </c>
      <c r="B21" s="14" t="s">
        <v>42</v>
      </c>
      <c r="C21" s="110">
        <v>933</v>
      </c>
      <c r="D21" s="110">
        <v>223</v>
      </c>
      <c r="E21" s="110">
        <f>+E18+E15</f>
        <v>0</v>
      </c>
      <c r="F21" s="88"/>
      <c r="G21" s="88"/>
      <c r="H21" s="88"/>
      <c r="I21" s="88"/>
      <c r="J21" s="88"/>
      <c r="K21" s="88"/>
      <c r="L21" s="92">
        <v>1156</v>
      </c>
    </row>
    <row r="22" spans="1:12" ht="12.75">
      <c r="A22" s="36" t="s">
        <v>49</v>
      </c>
      <c r="B22" s="18" t="s">
        <v>157</v>
      </c>
      <c r="C22" s="111">
        <v>1120</v>
      </c>
      <c r="D22" s="25">
        <v>287</v>
      </c>
      <c r="E22" s="24">
        <v>103</v>
      </c>
      <c r="F22" s="30"/>
      <c r="G22" s="31"/>
      <c r="H22" s="30"/>
      <c r="I22" s="29"/>
      <c r="J22" s="25"/>
      <c r="K22" s="30"/>
      <c r="L22" s="97">
        <v>1510</v>
      </c>
    </row>
    <row r="23" spans="1:12" ht="12.75">
      <c r="A23" s="20"/>
      <c r="B23" s="21" t="s">
        <v>158</v>
      </c>
      <c r="C23" s="83">
        <v>1120</v>
      </c>
      <c r="D23" s="83">
        <v>285</v>
      </c>
      <c r="E23" s="83">
        <f>+E20+E17</f>
        <v>103</v>
      </c>
      <c r="F23" s="33"/>
      <c r="G23" s="34"/>
      <c r="H23" s="33"/>
      <c r="I23" s="32"/>
      <c r="J23" s="33"/>
      <c r="K23" s="33"/>
      <c r="L23" s="83">
        <v>1508</v>
      </c>
    </row>
    <row r="26" ht="12.75">
      <c r="A26" s="115" t="s">
        <v>181</v>
      </c>
    </row>
    <row r="30" ht="12.75">
      <c r="G30" t="s">
        <v>55</v>
      </c>
    </row>
    <row r="31" ht="12.75">
      <c r="G31" t="s">
        <v>56</v>
      </c>
    </row>
    <row r="32" spans="4:11" ht="12.75">
      <c r="D32" s="44"/>
      <c r="E32" s="44" t="s">
        <v>59</v>
      </c>
      <c r="F32" s="44"/>
      <c r="G32" s="44"/>
      <c r="H32" s="44"/>
      <c r="I32" s="44"/>
      <c r="J32" s="44" t="s">
        <v>60</v>
      </c>
      <c r="K32" s="44"/>
    </row>
    <row r="33" spans="4:11" ht="12.75">
      <c r="D33" s="44"/>
      <c r="E33" s="44" t="s">
        <v>61</v>
      </c>
      <c r="F33" s="44"/>
      <c r="G33" s="44"/>
      <c r="H33" s="44"/>
      <c r="I33" s="44"/>
      <c r="J33" s="44" t="s">
        <v>62</v>
      </c>
      <c r="K33" s="44"/>
    </row>
  </sheetData>
  <sheetProtection/>
  <mergeCells count="1">
    <mergeCell ref="A14:L1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Baracsi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Könyvelés</dc:creator>
  <cp:keywords/>
  <dc:description/>
  <cp:lastModifiedBy>Dalma</cp:lastModifiedBy>
  <cp:lastPrinted>2016-04-12T12:14:09Z</cp:lastPrinted>
  <dcterms:created xsi:type="dcterms:W3CDTF">2007-11-15T10:54:19Z</dcterms:created>
  <dcterms:modified xsi:type="dcterms:W3CDTF">2016-05-04T11:28:10Z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