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685" firstSheet="9" activeTab="15"/>
  </bookViews>
  <sheets>
    <sheet name="1.Bev. forrásonként" sheetId="1" r:id="rId1"/>
    <sheet name="2. Kiadások" sheetId="2" r:id="rId2"/>
    <sheet name="3.Mérleg" sheetId="3" r:id="rId3"/>
    <sheet name="4. Felújítás" sheetId="4" r:id="rId4"/>
    <sheet name="5. Beruházások" sheetId="5" r:id="rId5"/>
    <sheet name="6.Létszám" sheetId="6" r:id="rId6"/>
    <sheet name="7.Közf.létszám" sheetId="7" r:id="rId7"/>
    <sheet name="8. EU projekt" sheetId="8" r:id="rId8"/>
    <sheet name="9.Lak.szolg.tám." sheetId="9" r:id="rId9"/>
    <sheet name="10.Adósság" sheetId="10" r:id="rId10"/>
    <sheet name="11.Közvetett tám." sheetId="11" r:id="rId11"/>
    <sheet name="12. egyéb működési tám" sheetId="12" r:id="rId12"/>
    <sheet name="13 pm" sheetId="13" r:id="rId13"/>
    <sheet name="14.ab vagyon" sheetId="14" r:id="rId14"/>
    <sheet name="15.ab" sheetId="15" r:id="rId15"/>
    <sheet name="16.részesedés" sheetId="16" r:id="rId16"/>
  </sheets>
  <externalReferences>
    <externalReference r:id="rId19"/>
  </externalReferences>
  <definedNames>
    <definedName name="_xlnm.Print_Area" localSheetId="0">'1.Bev. forrásonként'!$A$1:$H$123</definedName>
  </definedNames>
  <calcPr fullCalcOnLoad="1"/>
</workbook>
</file>

<file path=xl/sharedStrings.xml><?xml version="1.0" encoding="utf-8"?>
<sst xmlns="http://schemas.openxmlformats.org/spreadsheetml/2006/main" count="921" uniqueCount="732">
  <si>
    <t>Megnevezés</t>
  </si>
  <si>
    <t>Bevételek</t>
  </si>
  <si>
    <t>Kiadások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</si>
  <si>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</si>
  <si>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</si>
  <si>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</si>
  <si>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</si>
  <si>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</si>
  <si>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</si>
  <si>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</si>
  <si>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</si>
  <si>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</si>
  <si>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</si>
  <si>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</si>
  <si>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</si>
  <si>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</si>
  <si>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</si>
  <si>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</si>
  <si>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</si>
  <si>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</si>
  <si>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</si>
  <si>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</si>
  <si>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</si>
  <si>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</si>
  <si>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</si>
  <si>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</si>
  <si>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</si>
  <si>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Felhalmozási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</si>
  <si>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</si>
  <si>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</si>
  <si>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</si>
  <si>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</si>
  <si>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</si>
  <si>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</si>
  <si>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</si>
  <si>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</si>
  <si>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</si>
  <si>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</si>
  <si>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</si>
  <si>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</si>
  <si>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</si>
  <si>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</si>
  <si>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</si>
  <si>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Felhalmozási célú kiadások összesen</t>
  </si>
  <si>
    <t xml:space="preserve">Összesen: </t>
  </si>
  <si>
    <t>előirányzat</t>
  </si>
  <si>
    <t xml:space="preserve">A. </t>
  </si>
  <si>
    <t xml:space="preserve">I. </t>
  </si>
  <si>
    <t>Felhalmozási bevételek</t>
  </si>
  <si>
    <t>EU támogatással megvalósuló programok, projektek, bevételei, kiadásai</t>
  </si>
  <si>
    <t>Összesen: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</si>
  <si>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</si>
  <si>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</si>
  <si>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</si>
  <si>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</si>
  <si>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</si>
  <si>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</si>
  <si>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</si>
  <si>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</si>
  <si>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</si>
  <si>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</si>
  <si>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</si>
  <si>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</si>
  <si>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Pénzforgalom nélküli kiadások</t>
  </si>
  <si>
    <t xml:space="preserve">Beruházások összesen: </t>
  </si>
  <si>
    <t xml:space="preserve">Mindösszesen: </t>
  </si>
  <si>
    <t>A.</t>
  </si>
  <si>
    <t>B.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</si>
  <si>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</si>
  <si>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</si>
  <si>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</si>
  <si>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</si>
  <si>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</si>
  <si>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</si>
  <si>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</si>
  <si>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</si>
  <si>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Intézményi beruházások</t>
  </si>
  <si>
    <t>Kormányzati beruházások</t>
  </si>
  <si>
    <t>Egyéb felhalmozási kiadások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</si>
  <si>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</si>
  <si>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</si>
  <si>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</si>
  <si>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</si>
  <si>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</si>
  <si>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</si>
  <si>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</si>
  <si>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</si>
  <si>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</si>
  <si>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</si>
  <si>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</si>
  <si>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</si>
  <si>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</si>
  <si>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Egyéb működési kiadások megoszlása</t>
  </si>
  <si>
    <t xml:space="preserve">B. </t>
  </si>
  <si>
    <t>C.</t>
  </si>
  <si>
    <t>E.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</si>
  <si>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</si>
  <si>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</si>
  <si>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</si>
  <si>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</si>
  <si>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</si>
  <si>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>F.</t>
  </si>
  <si>
    <t>L.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</si>
  <si>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</si>
  <si>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</si>
  <si>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</si>
  <si>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</si>
  <si>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</si>
  <si>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</si>
  <si>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</si>
  <si>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</si>
  <si>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</si>
  <si>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</si>
  <si>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</si>
  <si>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</si>
  <si>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</si>
  <si>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</si>
  <si>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a)Intézményi beruházások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</si>
  <si>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</si>
  <si>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</si>
  <si>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</si>
  <si>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</si>
  <si>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</si>
  <si>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</si>
  <si>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Megállapított támogatás</t>
  </si>
  <si>
    <t>Kifizetés várható ez évben</t>
  </si>
  <si>
    <t>Működési támogatás</t>
  </si>
  <si>
    <t>Önként vállalt</t>
  </si>
  <si>
    <t>Kötelező feladat</t>
  </si>
  <si>
    <t xml:space="preserve">Az önkormányzat  költségvetési mérlege </t>
  </si>
  <si>
    <t xml:space="preserve">Ssz.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</si>
  <si>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</si>
  <si>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</si>
  <si>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</si>
  <si>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</si>
  <si>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</si>
  <si>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</si>
  <si>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</si>
  <si>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</si>
  <si>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</si>
  <si>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</si>
  <si>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</si>
  <si>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</si>
  <si>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</si>
  <si>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</si>
  <si>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</si>
  <si>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</si>
  <si>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</si>
  <si>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</si>
  <si>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</si>
  <si>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</si>
  <si>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</si>
  <si>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</si>
  <si>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</si>
  <si>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</si>
  <si>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</si>
  <si>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</si>
  <si>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</si>
  <si>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</si>
  <si>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</si>
  <si>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</si>
  <si>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</si>
  <si>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</si>
  <si>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</si>
  <si>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</si>
  <si>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</si>
  <si>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</si>
  <si>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</si>
  <si>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</si>
  <si>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</si>
  <si>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</si>
  <si>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</si>
  <si>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</si>
  <si>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</si>
  <si>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</si>
  <si>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</si>
  <si>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</si>
  <si>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</si>
  <si>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</si>
  <si>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</si>
  <si>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</si>
  <si>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</si>
  <si>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</si>
  <si>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</si>
  <si>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</si>
  <si>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</si>
  <si>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</si>
  <si>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</si>
  <si>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</si>
  <si>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</si>
  <si>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</si>
  <si>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</si>
  <si>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</si>
  <si>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</si>
  <si>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</si>
  <si>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</si>
  <si>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</si>
  <si>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</si>
  <si>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</si>
  <si>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</si>
  <si>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</si>
  <si>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</si>
  <si>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</si>
  <si>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</si>
  <si>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</si>
  <si>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</si>
  <si>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</si>
  <si>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</si>
  <si>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</si>
  <si>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</si>
  <si>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</si>
  <si>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</si>
  <si>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</si>
  <si>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</si>
  <si>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</si>
  <si>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</si>
  <si>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</si>
  <si>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</si>
  <si>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</si>
  <si>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</si>
  <si>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</si>
  <si>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</si>
  <si>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</si>
  <si>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</si>
  <si>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</si>
  <si>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</si>
  <si>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</si>
  <si>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</si>
  <si>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</si>
  <si>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</si>
  <si>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</si>
  <si>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</si>
  <si>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</si>
  <si>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</si>
  <si>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</si>
  <si>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</si>
  <si>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</si>
  <si>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</si>
  <si>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</si>
  <si>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</si>
  <si>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</si>
  <si>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</si>
  <si>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</si>
  <si>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</si>
  <si>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</si>
  <si>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</si>
  <si>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</si>
  <si>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</si>
  <si>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</si>
  <si>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</si>
  <si>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</si>
  <si>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</si>
  <si>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</si>
  <si>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</si>
  <si>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</si>
  <si>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</si>
  <si>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</si>
  <si>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</si>
  <si>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</si>
  <si>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</si>
  <si>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</si>
  <si>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</si>
  <si>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</si>
  <si>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</si>
  <si>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</si>
  <si>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</si>
  <si>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</si>
  <si>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</si>
  <si>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</si>
  <si>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</si>
  <si>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</si>
  <si>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</si>
  <si>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</si>
  <si>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</si>
  <si>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</si>
  <si>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</si>
  <si>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</si>
  <si>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</si>
  <si>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</si>
  <si>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</si>
  <si>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</si>
  <si>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</si>
  <si>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</si>
  <si>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</si>
  <si>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</si>
  <si>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</si>
  <si>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</si>
  <si>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</si>
  <si>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</si>
  <si>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</si>
  <si>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</si>
  <si>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</si>
  <si>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</si>
  <si>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</si>
  <si>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</si>
  <si>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</si>
  <si>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</si>
  <si>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</si>
  <si>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</si>
  <si>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</si>
  <si>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</si>
  <si>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</si>
  <si>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</si>
  <si>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</si>
  <si>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 xml:space="preserve"> - 1- ből önormányzat működési célú pénzmaradványa</t>
  </si>
  <si>
    <t>Sorszám</t>
  </si>
  <si>
    <t>Közhatalmi bevétel</t>
  </si>
  <si>
    <t>1- ből Kiegészítés</t>
  </si>
  <si>
    <t>Egyéb működési célú átvett pénzeszközök (Egyesület)</t>
  </si>
  <si>
    <t>Vagyoni tipusú adók  - telek adó</t>
  </si>
  <si>
    <t xml:space="preserve"> - 1 ből Önkormányzat felhatalmozási célú pénzmaradványa </t>
  </si>
  <si>
    <t>3-ból települési önk.szoc.feladatai</t>
  </si>
  <si>
    <t>3-ból falugondnoki szolgálatra</t>
  </si>
  <si>
    <t>5 - ből Munkaügyi Központtól közfoglalkoztatásra</t>
  </si>
  <si>
    <t>XV.</t>
  </si>
  <si>
    <t>Ft-ban</t>
  </si>
  <si>
    <t>Bevételek kötelező, önként vállalt és államigazgatási feladatok megosztásában forintban</t>
  </si>
  <si>
    <t>Ssz.</t>
  </si>
  <si>
    <t>Felújítási cél megnevezése</t>
  </si>
  <si>
    <t>Állami</t>
  </si>
  <si>
    <t>Tervezett</t>
  </si>
  <si>
    <t>Hozzájárulás önkormányzaton kívüli projekthez</t>
  </si>
  <si>
    <t>Ft -ban</t>
  </si>
  <si>
    <t>ÁH-n belüli pénzeszközátadások</t>
  </si>
  <si>
    <t xml:space="preserve">II. Egyéb működési kiadásokon belül Áh.-n kívülre átadott támogatások:   </t>
  </si>
  <si>
    <t>107055 - 889928 Falugondnoki szolgáltatás</t>
  </si>
  <si>
    <t>082092 - 910502 Közművelődés</t>
  </si>
  <si>
    <t>013320 - 960302 Köztemető fenntartás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</si>
  <si>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</si>
  <si>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</si>
  <si>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</si>
  <si>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</si>
  <si>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</si>
  <si>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</si>
  <si>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</si>
  <si>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</si>
  <si>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</si>
  <si>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</si>
  <si>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</si>
  <si>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</si>
  <si>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</si>
  <si>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</si>
  <si>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</si>
  <si>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</si>
  <si>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</si>
  <si>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</si>
  <si>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</si>
  <si>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</si>
  <si>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</si>
  <si>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</si>
  <si>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</si>
  <si>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</si>
  <si>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</si>
  <si>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</si>
  <si>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</si>
  <si>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</si>
  <si>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</si>
  <si>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</si>
  <si>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</si>
  <si>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</si>
  <si>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</si>
  <si>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</si>
  <si>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</si>
  <si>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</si>
  <si>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</si>
  <si>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</si>
  <si>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</si>
  <si>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</si>
  <si>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</si>
  <si>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</si>
  <si>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</si>
  <si>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</si>
  <si>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</si>
  <si>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</si>
  <si>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</si>
  <si>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</si>
  <si>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</si>
  <si>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</si>
  <si>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</si>
  <si>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</si>
  <si>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</si>
  <si>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</si>
  <si>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</si>
  <si>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</si>
  <si>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I. Támogatások, támogatásértékű kiadások működési</t>
  </si>
  <si>
    <t>084031 - Civil szervezetek támogatás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</si>
  <si>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</si>
  <si>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</si>
  <si>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</si>
  <si>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</si>
  <si>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063020 - Vízműkezelés</t>
  </si>
  <si>
    <t xml:space="preserve">Összesen működési kiadások: </t>
  </si>
  <si>
    <t>Visszafiz.köt.(előleg)</t>
  </si>
  <si>
    <t>107060 - Egyéb szoc. pénzbeni és természetbeni ellát.</t>
  </si>
  <si>
    <t>visszafiz.</t>
  </si>
  <si>
    <t>III. Lekötött betét</t>
  </si>
  <si>
    <t>Államháztartáson belüli megelőleg.visszafiz.</t>
  </si>
  <si>
    <t>1- ből Üdülühelyi feladatok</t>
  </si>
  <si>
    <t>3-ból rászoruló gyermekek szünidei étkeztetése</t>
  </si>
  <si>
    <t>3-ból szoc.ágazati pótlék</t>
  </si>
  <si>
    <t>Értékesítési és forgalmi adók - idegenforgalmi adó</t>
  </si>
  <si>
    <t>0740311 - Védőnői szolg.</t>
  </si>
  <si>
    <t xml:space="preserve"> - TÖOSZ tagdíj</t>
  </si>
  <si>
    <t xml:space="preserve"> - Kaposmenti Hull.gaz.Önk.Társulási tagdíj</t>
  </si>
  <si>
    <t>Cserénfa</t>
  </si>
  <si>
    <t xml:space="preserve"> - Civil szervezetek támogatása</t>
  </si>
  <si>
    <t xml:space="preserve"> -  Védőnői szolgálat Szentbalázs</t>
  </si>
  <si>
    <t xml:space="preserve"> - Tagdíj Kaposvári Belső Ellenőrzési Társulás</t>
  </si>
  <si>
    <t xml:space="preserve"> -  Gyerekjóléti szolgálat Batén - Igalba</t>
  </si>
  <si>
    <t xml:space="preserve"> -  Idősek nappali ellátása Somogyjád</t>
  </si>
  <si>
    <t xml:space="preserve"> - NEFELA jégesőelhárítás tagjdíj</t>
  </si>
  <si>
    <t>1- ből Polgármester illetményének támogatása</t>
  </si>
  <si>
    <t>5 - ből szoc.ág.pótlék</t>
  </si>
  <si>
    <t>Pályázati tám temető kerítés</t>
  </si>
  <si>
    <t xml:space="preserve"> - S.M.katasztrófavéd.</t>
  </si>
  <si>
    <t xml:space="preserve"> -  Batéi Közös Önk.Hivatal</t>
  </si>
  <si>
    <t>Játszótér</t>
  </si>
  <si>
    <t>Utcai bútorok</t>
  </si>
  <si>
    <t>D.</t>
  </si>
  <si>
    <t>eredeti</t>
  </si>
  <si>
    <t>módosított</t>
  </si>
  <si>
    <t>I.</t>
  </si>
  <si>
    <t>Mód.</t>
  </si>
  <si>
    <t>Össz.</t>
  </si>
  <si>
    <t>Kisértékű tárgyieszk</t>
  </si>
  <si>
    <t>Asztali sz.gép</t>
  </si>
  <si>
    <t>Sz.gép program</t>
  </si>
  <si>
    <t>Kültéri hulladék gyűjtő, hirdető tábla</t>
  </si>
  <si>
    <t>Hírdető tábla</t>
  </si>
  <si>
    <t>Értéknövelő felújítás</t>
  </si>
  <si>
    <t xml:space="preserve"> -  Magyar Államkincstár (2017.)</t>
  </si>
  <si>
    <t xml:space="preserve"> -  BURSA</t>
  </si>
  <si>
    <t>5 - ből központi kezelésű előirányzatok (Gyvk utalvány)</t>
  </si>
  <si>
    <t>104037 - Szünidei gyermekétk.</t>
  </si>
  <si>
    <t>018010 - Önk.elszámolásai a központi költségvetéssel</t>
  </si>
  <si>
    <t>018030 - Támogatási célú finanszírozási műveletek</t>
  </si>
  <si>
    <t>G.</t>
  </si>
  <si>
    <t>H.</t>
  </si>
  <si>
    <t>J.</t>
  </si>
  <si>
    <t>K.</t>
  </si>
  <si>
    <t>Létszám</t>
  </si>
  <si>
    <t>104051 - Gyermekvédelmi pénzbeli és természetbeni ellát.</t>
  </si>
  <si>
    <t>TOP-5.3.1-16-SO1-2017-00007 "A helyi identitás és kohézió erősítése"</t>
  </si>
  <si>
    <t xml:space="preserve"> - Kaposvölgyi Vizitársulat</t>
  </si>
  <si>
    <t xml:space="preserve"> -  Szoc.Társ.Somogyjád</t>
  </si>
  <si>
    <t xml:space="preserve"> -  S.M.Katasztrófavédelem</t>
  </si>
  <si>
    <t>A</t>
  </si>
  <si>
    <t>B</t>
  </si>
  <si>
    <t>C</t>
  </si>
  <si>
    <t>teljesítés</t>
  </si>
  <si>
    <t>Áht-on belüli megelőlegezés</t>
  </si>
  <si>
    <t>Teljesítés</t>
  </si>
  <si>
    <t>5 - ből fejezeti kezelésű előirányzatok (TOP-5.3.1-16-SO1-2017-00007 "A helyi identitás és kohézió erősítése" pályázat)</t>
  </si>
  <si>
    <t>Cserénfa Község Önkormányzata maradványkimutatása</t>
  </si>
  <si>
    <t>adatok forintban</t>
  </si>
  <si>
    <t>Önkormányzat</t>
  </si>
  <si>
    <t>Alaptevékenység költségvetési bevételei</t>
  </si>
  <si>
    <t>Alaptevékenység költségvetési kiadásai</t>
  </si>
  <si>
    <t>Alaptevékenység költségvetési egyenlege (1-2)</t>
  </si>
  <si>
    <t>Alaptevékenység finanszírozási bevételei</t>
  </si>
  <si>
    <t>Alaptevékenység finanszírozási kiadásai</t>
  </si>
  <si>
    <t>Alaptevékenység finanszírozási egyenlege (4-5)</t>
  </si>
  <si>
    <t>A) Alaptevékenység maradványa (3+6)</t>
  </si>
  <si>
    <t>Vállalkozási tevékenység költségvetési bevételei</t>
  </si>
  <si>
    <t>Vállalkozási tevékenység költségvetési kiadásai</t>
  </si>
  <si>
    <t>Vállalkozási tevékenység költségvetési egyenlege (8-9)</t>
  </si>
  <si>
    <t>Vállalkozási tevékenység finanszírozási bevételei</t>
  </si>
  <si>
    <t>Vállalkozási tevékenység finanszírozási kiadásai</t>
  </si>
  <si>
    <t>Vállalkozási tevékenység finanszírozási egyenlege (11-12)</t>
  </si>
  <si>
    <t>B) Vállalkozási tevékenység maradványa (10+13)</t>
  </si>
  <si>
    <t>C) Összes maradvány (=A+B)</t>
  </si>
  <si>
    <t>D) Alaptevékenység kötelezettségvállalással terhelt maradványa</t>
  </si>
  <si>
    <t>E) Alaptevékenység szabad maradványa (=A-D)</t>
  </si>
  <si>
    <t>F) Vállalkozási tevékenységet terhelő befizetési kötelezettség (=B*0,1)</t>
  </si>
  <si>
    <t>G) Vállalkozási tevékenység felhasználható maradványa (=B-F)</t>
  </si>
  <si>
    <t>14./A</t>
  </si>
  <si>
    <t>Cserénfa Községi Önkormányzat vagyonmérlege</t>
  </si>
  <si>
    <t>Mérleg
sor</t>
  </si>
  <si>
    <t>A/I/1</t>
  </si>
  <si>
    <t xml:space="preserve">Vagyoni értékű jogok </t>
  </si>
  <si>
    <t>A/I/2</t>
  </si>
  <si>
    <t>Szellemi termékek</t>
  </si>
  <si>
    <t>A/I/3</t>
  </si>
  <si>
    <t xml:space="preserve">Immateriális javak értékhelyesbítése </t>
  </si>
  <si>
    <t>A/I</t>
  </si>
  <si>
    <t>Immateriális javak  (=A/I/1+A/I/2+A/I/3)</t>
  </si>
  <si>
    <t>A/II/1.1</t>
  </si>
  <si>
    <r>
      <t xml:space="preserve">Ingatlanok és a kapcsolódó vagyoni értékű jogok </t>
    </r>
    <r>
      <rPr>
        <b/>
        <sz val="10"/>
        <rFont val="Arial"/>
        <family val="2"/>
      </rPr>
      <t>forgalomképtelen</t>
    </r>
  </si>
  <si>
    <t>A/II/1.2</t>
  </si>
  <si>
    <r>
      <t xml:space="preserve">Ingatlanok és a kapcsolódó vagyoni értékű jogok </t>
    </r>
    <r>
      <rPr>
        <b/>
        <sz val="10"/>
        <rFont val="Arial"/>
        <family val="2"/>
      </rPr>
      <t>korlátozottan forgalomképes</t>
    </r>
  </si>
  <si>
    <t>A/II/1.3</t>
  </si>
  <si>
    <r>
      <t xml:space="preserve">Ingatlanok és a kapcsolódó vagyoni értékű jogok </t>
    </r>
    <r>
      <rPr>
        <b/>
        <sz val="10"/>
        <rFont val="Arial"/>
        <family val="2"/>
      </rPr>
      <t>egyéb (üzleti)</t>
    </r>
  </si>
  <si>
    <t>A/II/1</t>
  </si>
  <si>
    <t xml:space="preserve">Ingatlanok és a kapcsolódó vagyoni értékű jogok (A/II/1.1 +A/II/1.2 +A/II/1.3) </t>
  </si>
  <si>
    <t>A/II/2.1</t>
  </si>
  <si>
    <r>
      <t xml:space="preserve">Gépek, berendezések, felszerelések, járművek </t>
    </r>
    <r>
      <rPr>
        <b/>
        <sz val="10"/>
        <rFont val="Arial"/>
        <family val="2"/>
      </rPr>
      <t>forgalomképtelen</t>
    </r>
  </si>
  <si>
    <t>A/II.2.2</t>
  </si>
  <si>
    <r>
      <t xml:space="preserve">Gépek, berendezések, felszerelések, járművek </t>
    </r>
    <r>
      <rPr>
        <b/>
        <sz val="10"/>
        <rFont val="Arial"/>
        <family val="2"/>
      </rPr>
      <t>korlátozottan forgalomképes</t>
    </r>
  </si>
  <si>
    <t>A/II.2.3</t>
  </si>
  <si>
    <r>
      <t xml:space="preserve">Gépek, berendezések, felszerelések, járművek </t>
    </r>
    <r>
      <rPr>
        <b/>
        <sz val="10"/>
        <rFont val="Arial"/>
        <family val="2"/>
      </rPr>
      <t>egyéb (üzleti)</t>
    </r>
  </si>
  <si>
    <t>A/II/2</t>
  </si>
  <si>
    <t xml:space="preserve">Gépek, berendezések, felszerelések, járművek (A/II/2.1 +A/II/2.2 +A/II/2.3) </t>
  </si>
  <si>
    <t>A/II/3</t>
  </si>
  <si>
    <t xml:space="preserve">Tenyészállatok </t>
  </si>
  <si>
    <t>A/II/4</t>
  </si>
  <si>
    <t xml:space="preserve">Beruházások, felújítások </t>
  </si>
  <si>
    <t>A/II/5</t>
  </si>
  <si>
    <t>Tárgyi eszközök értékhelyesbítése</t>
  </si>
  <si>
    <t>A/II</t>
  </si>
  <si>
    <t>Tárgyi eszközök  (=A/II/1+...+A/II/5)</t>
  </si>
  <si>
    <t>A/III/1</t>
  </si>
  <si>
    <t xml:space="preserve">Tartós részesedések </t>
  </si>
  <si>
    <t>A/III/2</t>
  </si>
  <si>
    <t>Tartós hitelviszonyt megtestesítő értékpapírok</t>
  </si>
  <si>
    <t>A/III/3</t>
  </si>
  <si>
    <t xml:space="preserve">Befektetett pénzügyi eszközök értékhelyesbítése </t>
  </si>
  <si>
    <t>A/III</t>
  </si>
  <si>
    <t>Befektetett pénzügyi eszközök (=A/III/1+A/III/2+A/III/3)</t>
  </si>
  <si>
    <t>A/IV/1</t>
  </si>
  <si>
    <t xml:space="preserve">Koncesszióba, vagyonkezelésbe adott eszközök </t>
  </si>
  <si>
    <t>A/IV/2</t>
  </si>
  <si>
    <t xml:space="preserve">Koncesszióba, vagyonkezelésbe adott eszközök értékhelyesbítése </t>
  </si>
  <si>
    <t>A/IV</t>
  </si>
  <si>
    <t>Koncesszióba, vagyonkezelésbe adott eszközök  (=A/IV/1+A/IV/2)</t>
  </si>
  <si>
    <t>A)</t>
  </si>
  <si>
    <t>NEMZETI VAGYONBA TARTOZÓ BEFEKTETETT ESZKÖZÖK (=A/I+A/II+A/III+A/IV)</t>
  </si>
  <si>
    <t>B/I/1</t>
  </si>
  <si>
    <t>Vásárolt készletek</t>
  </si>
  <si>
    <t>B/I/2</t>
  </si>
  <si>
    <t>Átsorolt, követelés fejében átvett készletek</t>
  </si>
  <si>
    <t>B/I/3</t>
  </si>
  <si>
    <t>Egyéb készletek</t>
  </si>
  <si>
    <t>B/I/4</t>
  </si>
  <si>
    <t xml:space="preserve">Befejezetlen termelés, félkész termékek, késztermékek </t>
  </si>
  <si>
    <t>B/I/5</t>
  </si>
  <si>
    <t xml:space="preserve">Növendék-, hízó és egyéb állatok </t>
  </si>
  <si>
    <t>B/I</t>
  </si>
  <si>
    <t>Készletek (=B/I/1+…+B/I/5)</t>
  </si>
  <si>
    <t>B/II/1</t>
  </si>
  <si>
    <t>Nem tartós részesedések</t>
  </si>
  <si>
    <t>B/II/2</t>
  </si>
  <si>
    <t>Forgatási célú hitelviszonyt megtestesítő értékpapírok</t>
  </si>
  <si>
    <t>B/II</t>
  </si>
  <si>
    <t>Értékpapírok (=B/II/1+B/II/2)</t>
  </si>
  <si>
    <t>B)</t>
  </si>
  <si>
    <t>NEMZETI VAGYONBA TARTOZÓ FORGÓESZKÖZÖK (= B/I+B/II)</t>
  </si>
  <si>
    <t>C/I</t>
  </si>
  <si>
    <t>Hosszú lejáratú betétek</t>
  </si>
  <si>
    <t>C/II</t>
  </si>
  <si>
    <t>Pénztárak, csekkek, betétkönyvek</t>
  </si>
  <si>
    <t>C/III</t>
  </si>
  <si>
    <t xml:space="preserve">Forintszámlák </t>
  </si>
  <si>
    <t>C/IV</t>
  </si>
  <si>
    <t>Devizaszámlák</t>
  </si>
  <si>
    <t>C/V</t>
  </si>
  <si>
    <t>Idegen pénzeszközök</t>
  </si>
  <si>
    <t>C)</t>
  </si>
  <si>
    <t>PÉNZESZKÖZÖK (=C/I+…+C/V)</t>
  </si>
  <si>
    <t>D/I</t>
  </si>
  <si>
    <t xml:space="preserve">Költségvetési évben esedékes követelések </t>
  </si>
  <si>
    <t>D/II</t>
  </si>
  <si>
    <t xml:space="preserve">Költségvetési évet követően esedékes követelések </t>
  </si>
  <si>
    <t>D/III</t>
  </si>
  <si>
    <t xml:space="preserve">Követelés jellegű sajátos elszámolások </t>
  </si>
  <si>
    <t>D)</t>
  </si>
  <si>
    <t>KÖVETELÉSEK  (=D/I+D/II+D/III)</t>
  </si>
  <si>
    <t>E)</t>
  </si>
  <si>
    <t>EGYÉB SAJÁTOS ESZKÖZOLDALI  ELSZÁMOLÁSOK</t>
  </si>
  <si>
    <t>F/1</t>
  </si>
  <si>
    <t>Eredményszemléletű bevételek aktív időbeli elhatárolása</t>
  </si>
  <si>
    <t>F/2</t>
  </si>
  <si>
    <t>Költségek, ráfordítások aktív időbeli elhatárolása</t>
  </si>
  <si>
    <t>F/3</t>
  </si>
  <si>
    <t>Halasztott ráfordítások</t>
  </si>
  <si>
    <t>F)</t>
  </si>
  <si>
    <t>AKTÍV IDŐBELI  ELHATÁROLÁSOK  (=F/1+F/2+F/3)</t>
  </si>
  <si>
    <t>ESZKÖZÖK ÖSSZESEN (=A+B+C+D+E+F)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</si>
  <si>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</si>
  <si>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</si>
  <si>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</si>
  <si>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</si>
  <si>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</si>
  <si>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</t>
  </si>
  <si>
    <t>G/IV</t>
  </si>
  <si>
    <t>Felhalmozott eredmény</t>
  </si>
  <si>
    <t>G/V</t>
  </si>
  <si>
    <t>Eszközök értékhelyesbítésének forrása</t>
  </si>
  <si>
    <t>G/VI</t>
  </si>
  <si>
    <t>Mérleg szerinti eredmény</t>
  </si>
  <si>
    <t>G)</t>
  </si>
  <si>
    <t>SAJÁT TŐKE (=G/I+…+G/VI)</t>
  </si>
  <si>
    <t>H/I</t>
  </si>
  <si>
    <t>Költségvetési évben esedékes kötelezettségek</t>
  </si>
  <si>
    <t>H/II</t>
  </si>
  <si>
    <t>Költségvetési évet követően esedékes kötelezettségek</t>
  </si>
  <si>
    <t>H/III</t>
  </si>
  <si>
    <t xml:space="preserve">Kötelezettség jellegű sajátos elszámolások </t>
  </si>
  <si>
    <t>H)</t>
  </si>
  <si>
    <t>KÖTELEZETTSÉGEK (=H/I+H/II+H/III)</t>
  </si>
  <si>
    <t>I)</t>
  </si>
  <si>
    <t xml:space="preserve">EGYÉB SAJÁTOS FORRÁSOLDALI ELSZÁMOLÁSOK </t>
  </si>
  <si>
    <t>J)</t>
  </si>
  <si>
    <t xml:space="preserve">KINCSTÁRI SZÁMLAVEZETÉSSEL KAPCSOLATOS ELSZÁMOLÁSOK </t>
  </si>
  <si>
    <t>K/1</t>
  </si>
  <si>
    <t>Eredményszemléletű bevételek passzív időbeli elhatárolása</t>
  </si>
  <si>
    <t>K/2</t>
  </si>
  <si>
    <t>Költségek, ráfordítások passzív időbeli elhatárolása</t>
  </si>
  <si>
    <t>K/3</t>
  </si>
  <si>
    <t>Halasztott eredményszemléletű bevételek</t>
  </si>
  <si>
    <t>K)</t>
  </si>
  <si>
    <t>PASSZÍV IDŐBELI ELHATÁROLÁSOK (=K/1+K/2+K/3)</t>
  </si>
  <si>
    <t>FORRÁSOK ÖSSZESEN (=G+H+I+J+K)</t>
  </si>
  <si>
    <t>A 0-ra leírt, de használatban lévő, illetve használaton kívüli eszközök állománya</t>
  </si>
  <si>
    <t>Használatban</t>
  </si>
  <si>
    <t>Használaton kívül</t>
  </si>
  <si>
    <t>A. Önkormányzat</t>
  </si>
  <si>
    <t>I. Immateriális javak</t>
  </si>
  <si>
    <t>II: Ingatlanok</t>
  </si>
  <si>
    <t>II. Gépek , ber., felszerelések</t>
  </si>
  <si>
    <t>III. Járművek</t>
  </si>
  <si>
    <t xml:space="preserve">IV.Üzem.,kezelésre átadott eszk </t>
  </si>
  <si>
    <t xml:space="preserve">A többéves kihatással járó feladatok előirányzatai </t>
  </si>
  <si>
    <t>e Ft-ban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</si>
  <si>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</si>
  <si>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</si>
  <si>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</si>
  <si>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</si>
  <si>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</si>
  <si>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</si>
  <si>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</si>
  <si>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</si>
  <si>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15/B. mellléklet</t>
  </si>
  <si>
    <t>Mérlegben értékkel nem szereplő kötelezettségek</t>
  </si>
  <si>
    <t>F</t>
  </si>
  <si>
    <t>G</t>
  </si>
  <si>
    <t>1.</t>
  </si>
  <si>
    <t>Vállalt kötelezettség, készfizető kezesség</t>
  </si>
  <si>
    <t>Székhely</t>
  </si>
  <si>
    <t>Ber. Kezdete</t>
  </si>
  <si>
    <t>Befejezés</t>
  </si>
  <si>
    <t>Kezességvállalás Ft</t>
  </si>
  <si>
    <t>Döntés száma</t>
  </si>
  <si>
    <t>Kezességváll. meg, száma</t>
  </si>
  <si>
    <t xml:space="preserve">   ----</t>
  </si>
  <si>
    <t>Cserénfa Község Önkormányzat tulajdonában álló gazdálkodó szervezetek működéséből származó kötelezettségek és a részesedések alakulása</t>
  </si>
  <si>
    <t>Önkormányzati részesedés könyv szerinti értéke</t>
  </si>
  <si>
    <t>Önkormányzati részesedés  mértéke</t>
  </si>
  <si>
    <t>Önkormányzati kezességvállalás összege</t>
  </si>
  <si>
    <t>Megjegyzés</t>
  </si>
  <si>
    <t>KAVÍZ (Somogyvíz)</t>
  </si>
  <si>
    <t>2018. évben nyújtott önkormányzati működési célú támogatás</t>
  </si>
  <si>
    <t>Létszám-előirányzat</t>
  </si>
  <si>
    <t>fő</t>
  </si>
  <si>
    <t>mód</t>
  </si>
  <si>
    <t>telj.</t>
  </si>
  <si>
    <t>Igazgatási tevékenység</t>
  </si>
  <si>
    <t>Könyvtár</t>
  </si>
  <si>
    <t>Falugondnoki szolgálat</t>
  </si>
  <si>
    <t>Város-, és községgazdálkodási sz.</t>
  </si>
  <si>
    <t>Mindösszesen:</t>
  </si>
  <si>
    <t>Közfoglalkoztatottak éves létszám-előirányzata</t>
  </si>
  <si>
    <t xml:space="preserve">Sz. </t>
  </si>
  <si>
    <t>Foglalkoztatás módja- programonként</t>
  </si>
  <si>
    <t>hónap</t>
  </si>
  <si>
    <t>átlag fő/év</t>
  </si>
  <si>
    <t>teljesített</t>
  </si>
  <si>
    <t>Önkormányzatnál</t>
  </si>
  <si>
    <t>BXC/12</t>
  </si>
  <si>
    <t>Téli közfoglalkoztatás képzéssel</t>
  </si>
  <si>
    <t>Mg. Tevékenységre</t>
  </si>
  <si>
    <t>Hosszabb időtartamú</t>
  </si>
  <si>
    <t>Lakosságnak juttatott támogatások , szociális ellátások</t>
  </si>
  <si>
    <t xml:space="preserve">Összeg </t>
  </si>
  <si>
    <t>104051 Gyermekvédelmi pénzbeli és természetbeni ellátások</t>
  </si>
  <si>
    <t>107060 Egyéb szociális pénzbeni és természetbeni ellátások, támogatások</t>
  </si>
  <si>
    <t>104037 Szünidei gyermekétk.</t>
  </si>
  <si>
    <t>I. A saját bevételek és az adósságot keletkeztető ügyletekből és kezességvállalásokból fennálló kötelezettségek aránya</t>
  </si>
  <si>
    <t xml:space="preserve"> I. Saját bevételek</t>
  </si>
  <si>
    <t>Helyi adók</t>
  </si>
  <si>
    <t>Osztalék, koncsessziós díjak</t>
  </si>
  <si>
    <t>Díjak, pótloékok, bírságok</t>
  </si>
  <si>
    <t>Tárgyi eszközök, immateriális javask, vagyoni értékű jog értékestése és hasznosítása, vagyonhasznosításból származó bevétel</t>
  </si>
  <si>
    <t>Részvények, részesedeések értékesítés</t>
  </si>
  <si>
    <t>Vállalat értékesítéséből, privazitációból származó bev.</t>
  </si>
  <si>
    <t>Kezességvállalással kapcsolatos megtérülés</t>
  </si>
  <si>
    <t>Saját bevételek összesen:</t>
  </si>
  <si>
    <t>Saját bevételek 50%-a</t>
  </si>
  <si>
    <t>II. Adósságot keletkeztető ügyletek</t>
  </si>
  <si>
    <t>hitel előző években felvett</t>
  </si>
  <si>
    <t xml:space="preserve">értékpapír </t>
  </si>
  <si>
    <t xml:space="preserve">váltó </t>
  </si>
  <si>
    <t xml:space="preserve">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</si>
  <si>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</si>
  <si>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</si>
  <si>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</si>
  <si>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 xml:space="preserve">Fizetési kötelezettség összesen: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</si>
  <si>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</si>
  <si>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</si>
  <si>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Fejlesztési célok megnevezése</t>
  </si>
  <si>
    <t>Adósságot keletkeztető ügylet összege</t>
  </si>
  <si>
    <t>Nincs tervezve fejlesztési hitel felvétele, csak tám.megel</t>
  </si>
  <si>
    <t>Működési hitel felvétele, csak likvid hitel  van tervezte</t>
  </si>
  <si>
    <t>Közvetett és közvetlen támogatások Ft-ban</t>
  </si>
  <si>
    <t>Ssz:</t>
  </si>
  <si>
    <t>Ft/fő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</si>
  <si>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</si>
  <si>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</si>
  <si>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</si>
  <si>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 xml:space="preserve"> - kommunális adóból: bejelentett lakcímmel rendelkező magánszemély </t>
  </si>
  <si>
    <t>helyiségek, eszközök hasznosításából származó bevételből nyújtott kedvezmény, mentesség összege</t>
  </si>
  <si>
    <t>egyéb nyújtott kedvezmény vagy kölcsön elengedésének összege- hulladékszállítás átvállalása</t>
  </si>
  <si>
    <t xml:space="preserve">   </t>
  </si>
  <si>
    <t>Előző időszak (2017. év)</t>
  </si>
  <si>
    <t>Tárgy időszak (2018. év)</t>
  </si>
  <si>
    <t xml:space="preserve">1. melléklet a(z)  4 /2019.(V. 29  ) önkormányzati rendeletethez: Az önkormányzat  bevételei összesítve  </t>
  </si>
  <si>
    <t>2.  melléklet a(z) 4 /2019.(V. 29   ) önkormányzati rendelethez</t>
  </si>
  <si>
    <t>3. melléklet a(z)  4 /2019.(V.29   ) önkormányzati rendelethez</t>
  </si>
  <si>
    <t>4. melléklet a(z)   4/2019.(V. 29  ) önkormányzati rendelethez</t>
  </si>
  <si>
    <t>5. melléklet a(z) 4   /2019.(V.29   ) önkormányzati rendelethez</t>
  </si>
  <si>
    <t>6. melléklet a(z)    4/2019.(V.29    ) önkormányzati rendelethez</t>
  </si>
  <si>
    <t>7. melléklet a(z)   4  /2019.(V.29) önkormányzati rendelethez</t>
  </si>
  <si>
    <t>8. melléklet a(z)  4  /2019.(V. 29  ) önkormányzati rendelethez</t>
  </si>
  <si>
    <t>9.  melléklet a(z) 4  /2019.(V.29   ) önkormányzati rendelethez</t>
  </si>
  <si>
    <t>10. melléklet a(z)   4  /2019.(V. 29  ) önkormányzati rendelethez</t>
  </si>
  <si>
    <t>11. melléklet a(z)    4/2019.(V. 29  ) önkormányzati rendelethez</t>
  </si>
  <si>
    <t>12. melléklet a   4 /2019.(V. 29  ) önkormnyzati rendelethez</t>
  </si>
  <si>
    <t>13. melléklet a(z)    4 /2019. (V.29   )  önkormányzati rendelethez</t>
  </si>
  <si>
    <t>melléklet a(z)   4 /2019.(V.29 ) önkormányzati rendelethez</t>
  </si>
  <si>
    <t>14/B  melléklet a(z) 4/2019.(V.  29 ) önkormányzati rendelethez</t>
  </si>
  <si>
    <t>15/A  melléklet a(z) 4 /2019.(V.29   ) önkormányzati rendelethez</t>
  </si>
  <si>
    <t>4/2019.(V.29) önkormányzati rendelethez</t>
  </si>
  <si>
    <t xml:space="preserve">16. melléklet a(z)           4/2019.(V. 29  ) önkormányzati rendelethez                  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</si>
</sst>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\ \ "/>
    <numFmt numFmtId="167" formatCode="_-* #,##0.0\ _F_t_-;\-* #,##0.0\ _F_t_-;_-* &quot;-&quot;??\ _F_t_-;_-@_-"/>
    <numFmt numFmtId="168" formatCode="_-* #,##0\ _F_t_-;\-* #,##0\ _F_t_-;_-* &quot;-&quot;??\ _F_t_-;_-@_-"/>
    <numFmt numFmtId="169" formatCode="0.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[$-40E]yyyy\.\ mmmm\ d\."/>
  </numFmts>
  <fonts count="5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1" borderId="7" applyNumberFormat="0" applyFon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1" applyNumberFormat="0" applyAlignment="0" applyProtection="0"/>
    <xf numFmtId="9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9" fillId="0" borderId="10" xfId="54" applyFont="1" applyBorder="1">
      <alignment/>
      <protection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4" xfId="54" applyFont="1" applyFill="1" applyBorder="1" applyAlignment="1">
      <alignment horizontal="center" vertical="center"/>
      <protection/>
    </xf>
    <xf numFmtId="0" fontId="2" fillId="0" borderId="14" xfId="54" applyFont="1" applyFill="1" applyBorder="1">
      <alignment/>
      <protection/>
    </xf>
    <xf numFmtId="0" fontId="10" fillId="0" borderId="14" xfId="54" applyFont="1" applyBorder="1">
      <alignment/>
      <protection/>
    </xf>
    <xf numFmtId="0" fontId="11" fillId="0" borderId="14" xfId="54" applyFont="1" applyBorder="1">
      <alignment/>
      <protection/>
    </xf>
    <xf numFmtId="0" fontId="0" fillId="0" borderId="14" xfId="55" applyFont="1" applyFill="1" applyBorder="1" applyAlignment="1">
      <alignment/>
      <protection/>
    </xf>
    <xf numFmtId="0" fontId="0" fillId="0" borderId="14" xfId="55" applyFont="1" applyFill="1" applyBorder="1" applyAlignment="1">
      <alignment horizontal="left"/>
      <protection/>
    </xf>
    <xf numFmtId="0" fontId="12" fillId="0" borderId="14" xfId="54" applyFont="1" applyBorder="1">
      <alignment/>
      <protection/>
    </xf>
    <xf numFmtId="0" fontId="18" fillId="0" borderId="14" xfId="54" applyFont="1" applyBorder="1">
      <alignment/>
      <protection/>
    </xf>
    <xf numFmtId="0" fontId="4" fillId="0" borderId="14" xfId="54" applyFont="1" applyFill="1" applyBorder="1" applyAlignment="1">
      <alignment wrapText="1"/>
      <protection/>
    </xf>
    <xf numFmtId="0" fontId="4" fillId="0" borderId="14" xfId="54" applyFont="1" applyFill="1" applyBorder="1">
      <alignment/>
      <protection/>
    </xf>
    <xf numFmtId="0" fontId="1" fillId="0" borderId="10" xfId="0" applyFont="1" applyBorder="1" applyAlignment="1">
      <alignment wrapText="1"/>
    </xf>
    <xf numFmtId="0" fontId="0" fillId="0" borderId="14" xfId="56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56" applyNumberFormat="1" applyFont="1" applyFill="1" applyBorder="1" applyAlignment="1" applyProtection="1">
      <alignment/>
      <protection/>
    </xf>
    <xf numFmtId="0" fontId="3" fillId="0" borderId="14" xfId="56" applyNumberFormat="1" applyFont="1" applyFill="1" applyBorder="1" applyAlignment="1" applyProtection="1">
      <alignment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4" xfId="0" applyFont="1" applyFill="1" applyBorder="1" applyAlignment="1">
      <alignment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4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8" fontId="0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/>
    </xf>
    <xf numFmtId="168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168" fontId="0" fillId="0" borderId="10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1" fillId="0" borderId="14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0" fillId="0" borderId="10" xfId="40" applyNumberFormat="1" applyFont="1" applyFill="1" applyBorder="1" applyAlignment="1" applyProtection="1">
      <alignment/>
      <protection/>
    </xf>
    <xf numFmtId="168" fontId="0" fillId="0" borderId="10" xfId="40" applyNumberFormat="1" applyFont="1" applyBorder="1" applyAlignment="1">
      <alignment/>
    </xf>
    <xf numFmtId="168" fontId="0" fillId="0" borderId="14" xfId="40" applyNumberFormat="1" applyFont="1" applyBorder="1" applyAlignment="1">
      <alignment/>
    </xf>
    <xf numFmtId="168" fontId="1" fillId="0" borderId="10" xfId="40" applyNumberFormat="1" applyFont="1" applyFill="1" applyBorder="1" applyAlignment="1" applyProtection="1">
      <alignment/>
      <protection/>
    </xf>
    <xf numFmtId="168" fontId="1" fillId="0" borderId="14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4" xfId="0" applyFont="1" applyBorder="1" applyAlignment="1">
      <alignment/>
    </xf>
    <xf numFmtId="3" fontId="57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3" xfId="56" applyNumberFormat="1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32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16" fillId="0" borderId="13" xfId="54" applyFont="1" applyBorder="1" applyAlignment="1">
      <alignment horizontal="center"/>
      <protection/>
    </xf>
    <xf numFmtId="0" fontId="1" fillId="0" borderId="12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3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 horizontal="justify" wrapText="1"/>
    </xf>
    <xf numFmtId="0" fontId="0" fillId="0" borderId="29" xfId="0" applyFont="1" applyBorder="1" applyAlignment="1">
      <alignment horizontal="justify"/>
    </xf>
    <xf numFmtId="0" fontId="0" fillId="0" borderId="30" xfId="0" applyFont="1" applyFill="1" applyBorder="1" applyAlignment="1">
      <alignment horizontal="justify"/>
    </xf>
    <xf numFmtId="0" fontId="0" fillId="0" borderId="31" xfId="0" applyFont="1" applyBorder="1" applyAlignment="1">
      <alignment horizontal="justify"/>
    </xf>
    <xf numFmtId="0" fontId="1" fillId="0" borderId="3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1" fillId="0" borderId="27" xfId="0" applyFont="1" applyFill="1" applyBorder="1" applyAlignment="1">
      <alignment horizontal="justify"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29" xfId="0" applyFont="1" applyFill="1" applyBorder="1" applyAlignment="1">
      <alignment horizontal="justify"/>
    </xf>
    <xf numFmtId="0" fontId="0" fillId="0" borderId="14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6" xfId="0" applyFont="1" applyFill="1" applyBorder="1" applyAlignment="1">
      <alignment horizontal="justify"/>
    </xf>
    <xf numFmtId="0" fontId="0" fillId="0" borderId="3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38" xfId="0" applyFill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26" xfId="0" applyBorder="1" applyAlignment="1">
      <alignment/>
    </xf>
    <xf numFmtId="0" fontId="1" fillId="0" borderId="41" xfId="0" applyFont="1" applyFill="1" applyBorder="1" applyAlignment="1">
      <alignment horizontal="justify"/>
    </xf>
    <xf numFmtId="0" fontId="1" fillId="0" borderId="42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43" xfId="0" applyFont="1" applyFill="1" applyBorder="1" applyAlignment="1">
      <alignment horizontal="justify"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Fill="1" applyBorder="1" applyAlignment="1">
      <alignment/>
    </xf>
    <xf numFmtId="0" fontId="0" fillId="0" borderId="38" xfId="0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6" fillId="0" borderId="13" xfId="54" applyFont="1" applyBorder="1" applyAlignment="1">
      <alignment horizontal="center"/>
      <protection/>
    </xf>
    <xf numFmtId="0" fontId="16" fillId="0" borderId="14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8" fillId="0" borderId="12" xfId="54" applyFont="1" applyFill="1" applyBorder="1" applyAlignment="1">
      <alignment horizontal="center" vertical="center" wrapText="1"/>
      <protection/>
    </xf>
    <xf numFmtId="0" fontId="8" fillId="0" borderId="14" xfId="54" applyFont="1" applyFill="1" applyBorder="1" applyAlignment="1">
      <alignment horizontal="center" vertical="center" wrapText="1"/>
      <protection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5" xfId="5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0" xfId="0" applyFont="1" applyAlignment="1">
      <alignment horizontal="center"/>
    </xf>
    <xf numFmtId="0" fontId="21" fillId="0" borderId="18" xfId="0" applyFont="1" applyBorder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lajdonos\Documents\CSER&#201;NFA\2018\Cser&#233;nfa%202018.%20k&#246;lts&#233;gvet&#233;s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1. címrend"/>
      <sheetName val="2. maradvány"/>
      <sheetName val="3.finanszírozási c. műveletek"/>
      <sheetName val="4.Mérleg"/>
      <sheetName val="5.bev. forrásonként"/>
      <sheetName val="6. Kiadások"/>
      <sheetName val="7. lak. szolg. tám."/>
      <sheetName val="8. felújítás"/>
      <sheetName val="9. Beruházások"/>
      <sheetName val="10. EU projekt"/>
      <sheetName val="11. létszám-előir."/>
      <sheetName val="12.közfogl."/>
      <sheetName val="13. adósság"/>
      <sheetName val="14. céltartalék"/>
      <sheetName val="15. többéves"/>
      <sheetName val="16. előir.- falhaszn. ütemterv"/>
      <sheetName val="17.  közvetett támogatások"/>
      <sheetName val="18. egyéb működési tá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3.28125" style="0" customWidth="1"/>
    <col min="6" max="6" width="16.00390625" style="0" customWidth="1"/>
    <col min="7" max="7" width="10.00390625" style="0" customWidth="1"/>
    <col min="8" max="8" width="13.7109375" style="0" customWidth="1"/>
    <col min="9" max="10" width="13.7109375" style="0" bestFit="1" customWidth="1"/>
  </cols>
  <sheetData>
    <row r="1" ht="12.75">
      <c r="A1" s="1" t="s">
        <v>714</v>
      </c>
    </row>
    <row r="2" spans="1:8" ht="15">
      <c r="A2" s="1" t="s">
        <v>316</v>
      </c>
      <c r="C2" s="8"/>
      <c r="E2" s="8" t="s">
        <v>404</v>
      </c>
      <c r="F2" s="8"/>
      <c r="G2" s="8"/>
      <c r="H2" s="8"/>
    </row>
    <row r="3" spans="1:10" ht="12.75">
      <c r="A3" s="10" t="s">
        <v>66</v>
      </c>
      <c r="B3" s="19" t="s">
        <v>67</v>
      </c>
      <c r="C3" s="10" t="s">
        <v>94</v>
      </c>
      <c r="D3" s="10" t="s">
        <v>70</v>
      </c>
      <c r="E3" s="10" t="s">
        <v>95</v>
      </c>
      <c r="F3" s="13" t="s">
        <v>101</v>
      </c>
      <c r="G3" s="10" t="s">
        <v>98</v>
      </c>
      <c r="H3" s="10" t="s">
        <v>100</v>
      </c>
      <c r="I3" s="58" t="s">
        <v>421</v>
      </c>
      <c r="J3" s="10" t="s">
        <v>438</v>
      </c>
    </row>
    <row r="4" spans="1:10" ht="25.5">
      <c r="A4" s="23" t="s">
        <v>133</v>
      </c>
      <c r="B4" s="41" t="s">
        <v>134</v>
      </c>
      <c r="C4" s="22" t="s">
        <v>135</v>
      </c>
      <c r="D4" s="71" t="s">
        <v>136</v>
      </c>
      <c r="E4" s="11" t="s">
        <v>137</v>
      </c>
      <c r="F4" s="20" t="s">
        <v>138</v>
      </c>
      <c r="G4" s="71" t="s">
        <v>139</v>
      </c>
      <c r="H4" s="126" t="s">
        <v>140</v>
      </c>
      <c r="I4" s="127" t="s">
        <v>422</v>
      </c>
      <c r="J4" s="127" t="s">
        <v>451</v>
      </c>
    </row>
    <row r="5" spans="1:10" ht="15.75">
      <c r="A5" s="10">
        <v>1</v>
      </c>
      <c r="B5" s="41">
        <v>1</v>
      </c>
      <c r="C5" s="51" t="s">
        <v>141</v>
      </c>
      <c r="D5" s="10" t="s">
        <v>142</v>
      </c>
      <c r="E5" s="89"/>
      <c r="F5" s="85"/>
      <c r="G5" s="86"/>
      <c r="H5" s="89"/>
      <c r="I5" s="10"/>
      <c r="J5" s="10"/>
    </row>
    <row r="6" spans="1:10" ht="12.75">
      <c r="A6" s="10">
        <v>2</v>
      </c>
      <c r="B6" s="72" t="s">
        <v>143</v>
      </c>
      <c r="C6" s="50" t="s">
        <v>144</v>
      </c>
      <c r="D6" s="10"/>
      <c r="E6" s="13">
        <v>735900</v>
      </c>
      <c r="F6" s="85"/>
      <c r="G6" s="90"/>
      <c r="H6" s="89">
        <f>E6+F6+G6</f>
        <v>735900</v>
      </c>
      <c r="I6" s="10">
        <v>735900</v>
      </c>
      <c r="J6" s="10">
        <v>735900</v>
      </c>
    </row>
    <row r="7" spans="1:10" ht="12.75">
      <c r="A7" s="10">
        <v>3</v>
      </c>
      <c r="B7" s="41" t="s">
        <v>145</v>
      </c>
      <c r="C7" s="37" t="s">
        <v>146</v>
      </c>
      <c r="D7" s="10"/>
      <c r="E7" s="10">
        <v>544000</v>
      </c>
      <c r="F7" s="85"/>
      <c r="G7" s="91"/>
      <c r="H7" s="89">
        <f aca="true" t="shared" si="0" ref="H7:H22">E7+F7+G7</f>
        <v>544000</v>
      </c>
      <c r="I7" s="10">
        <v>544000</v>
      </c>
      <c r="J7" s="10">
        <v>544000</v>
      </c>
    </row>
    <row r="8" spans="1:10" ht="12.75">
      <c r="A8" s="10">
        <v>4</v>
      </c>
      <c r="B8" s="41" t="s">
        <v>147</v>
      </c>
      <c r="C8" s="37" t="s">
        <v>148</v>
      </c>
      <c r="D8" s="10"/>
      <c r="E8" s="10">
        <v>379017</v>
      </c>
      <c r="F8" s="85"/>
      <c r="G8" s="91"/>
      <c r="H8" s="89">
        <f t="shared" si="0"/>
        <v>379017</v>
      </c>
      <c r="I8" s="10">
        <v>379017</v>
      </c>
      <c r="J8" s="10">
        <v>379017</v>
      </c>
    </row>
    <row r="9" spans="1:10" ht="12.75">
      <c r="A9" s="10">
        <v>5</v>
      </c>
      <c r="B9" s="41" t="s">
        <v>149</v>
      </c>
      <c r="C9" s="37" t="s">
        <v>150</v>
      </c>
      <c r="D9" s="10"/>
      <c r="E9" s="10">
        <v>335960</v>
      </c>
      <c r="F9" s="85"/>
      <c r="G9" s="91"/>
      <c r="H9" s="89">
        <f t="shared" si="0"/>
        <v>335960</v>
      </c>
      <c r="I9" s="10">
        <v>335960</v>
      </c>
      <c r="J9" s="10">
        <v>335960</v>
      </c>
    </row>
    <row r="10" spans="1:10" ht="12.75">
      <c r="A10" s="10">
        <v>6</v>
      </c>
      <c r="B10" s="73" t="s">
        <v>151</v>
      </c>
      <c r="C10" s="10" t="s">
        <v>152</v>
      </c>
      <c r="D10" s="10"/>
      <c r="E10" s="10">
        <v>5000000</v>
      </c>
      <c r="F10" s="85"/>
      <c r="G10" s="91"/>
      <c r="H10" s="89">
        <f t="shared" si="0"/>
        <v>5000000</v>
      </c>
      <c r="I10" s="10">
        <v>5000000</v>
      </c>
      <c r="J10" s="10">
        <v>5000000</v>
      </c>
    </row>
    <row r="11" spans="1:10" ht="12.75">
      <c r="A11" s="10">
        <v>7</v>
      </c>
      <c r="B11" s="73" t="s">
        <v>331</v>
      </c>
      <c r="C11" s="13" t="s">
        <v>411</v>
      </c>
      <c r="D11" s="10"/>
      <c r="E11" s="79">
        <v>1009100</v>
      </c>
      <c r="F11" s="85"/>
      <c r="G11" s="91"/>
      <c r="H11" s="89">
        <f t="shared" si="0"/>
        <v>1009100</v>
      </c>
      <c r="I11" s="10">
        <v>1009100</v>
      </c>
      <c r="J11" s="10">
        <v>1009100</v>
      </c>
    </row>
    <row r="12" spans="1:10" ht="12.75">
      <c r="A12" s="10"/>
      <c r="B12" s="73"/>
      <c r="C12" s="13" t="s">
        <v>397</v>
      </c>
      <c r="D12" s="10"/>
      <c r="E12" s="79">
        <v>0</v>
      </c>
      <c r="F12" s="85"/>
      <c r="G12" s="91"/>
      <c r="H12" s="89">
        <f t="shared" si="0"/>
        <v>0</v>
      </c>
      <c r="I12" s="10"/>
      <c r="J12" s="10"/>
    </row>
    <row r="13" spans="1:10" ht="12.75">
      <c r="A13" s="10">
        <v>8</v>
      </c>
      <c r="B13" s="73" t="s">
        <v>332</v>
      </c>
      <c r="C13" s="10" t="s">
        <v>307</v>
      </c>
      <c r="D13" s="10"/>
      <c r="E13" s="79">
        <v>0</v>
      </c>
      <c r="F13" s="85"/>
      <c r="G13" s="91"/>
      <c r="H13" s="89">
        <f t="shared" si="0"/>
        <v>0</v>
      </c>
      <c r="I13" s="10"/>
      <c r="J13" s="10"/>
    </row>
    <row r="14" spans="1:10" ht="12.75">
      <c r="A14" s="10">
        <v>9</v>
      </c>
      <c r="B14" s="41">
        <v>2</v>
      </c>
      <c r="C14" s="21" t="s">
        <v>153</v>
      </c>
      <c r="D14" s="10" t="s">
        <v>154</v>
      </c>
      <c r="E14" s="85"/>
      <c r="F14" s="85"/>
      <c r="G14" s="91"/>
      <c r="H14" s="89">
        <f t="shared" si="0"/>
        <v>0</v>
      </c>
      <c r="I14" s="10"/>
      <c r="J14" s="10"/>
    </row>
    <row r="15" spans="1:10" ht="12.75">
      <c r="A15" s="10">
        <v>10</v>
      </c>
      <c r="B15" s="41">
        <v>3</v>
      </c>
      <c r="C15" s="58" t="s">
        <v>333</v>
      </c>
      <c r="D15" s="10" t="s">
        <v>155</v>
      </c>
      <c r="E15" s="85"/>
      <c r="F15" s="85"/>
      <c r="G15" s="91"/>
      <c r="H15" s="89">
        <f t="shared" si="0"/>
        <v>0</v>
      </c>
      <c r="I15" s="10"/>
      <c r="J15" s="10"/>
    </row>
    <row r="16" spans="1:10" ht="12.75">
      <c r="A16" s="10">
        <v>11</v>
      </c>
      <c r="B16" s="41" t="s">
        <v>143</v>
      </c>
      <c r="C16" s="58" t="s">
        <v>311</v>
      </c>
      <c r="D16" s="10"/>
      <c r="E16" s="85">
        <v>1485000</v>
      </c>
      <c r="F16" s="85"/>
      <c r="G16" s="91"/>
      <c r="H16" s="89">
        <f t="shared" si="0"/>
        <v>1485000</v>
      </c>
      <c r="I16" s="10">
        <v>1485000</v>
      </c>
      <c r="J16" s="10">
        <v>1485000</v>
      </c>
    </row>
    <row r="17" spans="1:10" ht="12.75">
      <c r="A17" s="10">
        <v>12</v>
      </c>
      <c r="B17" s="41" t="s">
        <v>145</v>
      </c>
      <c r="C17" s="58" t="s">
        <v>312</v>
      </c>
      <c r="D17" s="10"/>
      <c r="E17" s="85">
        <v>3100000</v>
      </c>
      <c r="F17" s="85"/>
      <c r="G17" s="91"/>
      <c r="H17" s="89">
        <f t="shared" si="0"/>
        <v>3100000</v>
      </c>
      <c r="I17" s="10">
        <v>3100000</v>
      </c>
      <c r="J17" s="10">
        <v>3100000</v>
      </c>
    </row>
    <row r="18" spans="1:10" ht="12.75">
      <c r="A18" s="10">
        <v>13</v>
      </c>
      <c r="B18" s="41" t="s">
        <v>147</v>
      </c>
      <c r="C18" s="58" t="s">
        <v>398</v>
      </c>
      <c r="D18" s="10"/>
      <c r="E18" s="85">
        <v>14820</v>
      </c>
      <c r="F18" s="85"/>
      <c r="G18" s="91"/>
      <c r="H18" s="89">
        <f t="shared" si="0"/>
        <v>14820</v>
      </c>
      <c r="I18" s="10">
        <v>1140</v>
      </c>
      <c r="J18" s="10">
        <v>1140</v>
      </c>
    </row>
    <row r="19" spans="1:10" ht="12.75">
      <c r="A19" s="10"/>
      <c r="B19" s="41"/>
      <c r="C19" s="58" t="s">
        <v>399</v>
      </c>
      <c r="D19" s="10"/>
      <c r="E19" s="85">
        <v>0</v>
      </c>
      <c r="F19" s="85"/>
      <c r="G19" s="91"/>
      <c r="H19" s="89">
        <f t="shared" si="0"/>
        <v>0</v>
      </c>
      <c r="I19" s="10">
        <v>154422</v>
      </c>
      <c r="J19" s="10">
        <v>154422</v>
      </c>
    </row>
    <row r="20" spans="1:10" ht="12.75">
      <c r="A20" s="10">
        <v>14</v>
      </c>
      <c r="B20" s="41">
        <v>4</v>
      </c>
      <c r="C20" s="21" t="s">
        <v>156</v>
      </c>
      <c r="D20" s="10" t="s">
        <v>157</v>
      </c>
      <c r="E20" s="85">
        <v>1800000</v>
      </c>
      <c r="F20" s="85"/>
      <c r="G20" s="91"/>
      <c r="H20" s="89">
        <f t="shared" si="0"/>
        <v>1800000</v>
      </c>
      <c r="I20" s="10">
        <v>1800000</v>
      </c>
      <c r="J20" s="10">
        <v>1800000</v>
      </c>
    </row>
    <row r="21" spans="1:10" ht="12.75">
      <c r="A21" s="10">
        <v>15</v>
      </c>
      <c r="B21" s="41">
        <v>5</v>
      </c>
      <c r="C21" s="21" t="s">
        <v>334</v>
      </c>
      <c r="D21" s="10" t="s">
        <v>158</v>
      </c>
      <c r="E21" s="85">
        <v>0</v>
      </c>
      <c r="F21" s="85"/>
      <c r="G21" s="91"/>
      <c r="H21" s="89">
        <f t="shared" si="0"/>
        <v>0</v>
      </c>
      <c r="I21" s="10">
        <v>613380</v>
      </c>
      <c r="J21" s="10">
        <v>613380</v>
      </c>
    </row>
    <row r="22" spans="1:10" ht="12.75">
      <c r="A22" s="10">
        <v>16</v>
      </c>
      <c r="B22" s="41">
        <v>6</v>
      </c>
      <c r="C22" s="21" t="s">
        <v>335</v>
      </c>
      <c r="D22" s="10" t="s">
        <v>159</v>
      </c>
      <c r="E22" s="85">
        <v>0</v>
      </c>
      <c r="F22" s="85"/>
      <c r="G22" s="91"/>
      <c r="H22" s="89">
        <f t="shared" si="0"/>
        <v>0</v>
      </c>
      <c r="I22" s="10"/>
      <c r="J22" s="10"/>
    </row>
    <row r="23" spans="1:10" ht="12.75">
      <c r="A23" s="10">
        <v>17</v>
      </c>
      <c r="B23" s="41" t="s">
        <v>47</v>
      </c>
      <c r="C23" s="20" t="s">
        <v>160</v>
      </c>
      <c r="D23" s="10" t="s">
        <v>161</v>
      </c>
      <c r="E23" s="86">
        <f aca="true" t="shared" si="1" ref="E23:J23">SUM(E6:E22)</f>
        <v>14403797</v>
      </c>
      <c r="F23" s="86">
        <f t="shared" si="1"/>
        <v>0</v>
      </c>
      <c r="G23" s="86">
        <f t="shared" si="1"/>
        <v>0</v>
      </c>
      <c r="H23" s="86">
        <f t="shared" si="1"/>
        <v>14403797</v>
      </c>
      <c r="I23" s="86">
        <f t="shared" si="1"/>
        <v>15157919</v>
      </c>
      <c r="J23" s="86">
        <f t="shared" si="1"/>
        <v>15157919</v>
      </c>
    </row>
    <row r="24" spans="1:10" ht="12.75">
      <c r="A24" s="10">
        <v>18</v>
      </c>
      <c r="B24" s="41">
        <v>1</v>
      </c>
      <c r="C24" s="58" t="s">
        <v>162</v>
      </c>
      <c r="D24" s="10" t="s">
        <v>163</v>
      </c>
      <c r="E24" s="85"/>
      <c r="F24" s="85"/>
      <c r="G24" s="91"/>
      <c r="H24" s="85">
        <v>0</v>
      </c>
      <c r="I24" s="10"/>
      <c r="J24" s="10"/>
    </row>
    <row r="25" spans="1:10" ht="12.75">
      <c r="A25" s="10">
        <v>19</v>
      </c>
      <c r="B25" s="41">
        <v>2</v>
      </c>
      <c r="C25" s="58" t="s">
        <v>164</v>
      </c>
      <c r="D25" s="10" t="s">
        <v>165</v>
      </c>
      <c r="E25" s="85"/>
      <c r="F25" s="85"/>
      <c r="G25" s="91"/>
      <c r="H25" s="85">
        <v>0</v>
      </c>
      <c r="I25" s="10"/>
      <c r="J25" s="10"/>
    </row>
    <row r="26" spans="1:10" ht="12.75">
      <c r="A26" s="10">
        <v>20</v>
      </c>
      <c r="B26" s="41">
        <v>3</v>
      </c>
      <c r="C26" s="58" t="s">
        <v>166</v>
      </c>
      <c r="D26" s="10" t="s">
        <v>167</v>
      </c>
      <c r="E26" s="85"/>
      <c r="F26" s="85"/>
      <c r="G26" s="91"/>
      <c r="H26" s="85">
        <v>0</v>
      </c>
      <c r="I26" s="10"/>
      <c r="J26" s="10"/>
    </row>
    <row r="27" spans="1:10" ht="12.75">
      <c r="A27" s="10">
        <v>21</v>
      </c>
      <c r="B27" s="41">
        <v>4</v>
      </c>
      <c r="C27" s="58" t="s">
        <v>168</v>
      </c>
      <c r="D27" s="13" t="s">
        <v>169</v>
      </c>
      <c r="E27" s="86"/>
      <c r="F27" s="86"/>
      <c r="G27" s="92"/>
      <c r="H27" s="85">
        <v>0</v>
      </c>
      <c r="I27" s="10"/>
      <c r="J27" s="10"/>
    </row>
    <row r="28" spans="1:10" ht="12.75">
      <c r="A28" s="10">
        <v>22</v>
      </c>
      <c r="B28" s="41">
        <v>5</v>
      </c>
      <c r="C28" s="21" t="s">
        <v>170</v>
      </c>
      <c r="D28" s="10" t="s">
        <v>171</v>
      </c>
      <c r="E28" s="85"/>
      <c r="F28" s="85"/>
      <c r="G28" s="91"/>
      <c r="H28" s="85"/>
      <c r="I28" s="10"/>
      <c r="J28" s="10"/>
    </row>
    <row r="29" spans="1:10" ht="12.75">
      <c r="A29" s="10">
        <v>23</v>
      </c>
      <c r="B29" s="41" t="s">
        <v>143</v>
      </c>
      <c r="C29" s="37" t="s">
        <v>313</v>
      </c>
      <c r="D29" s="10"/>
      <c r="E29" s="85">
        <v>359954</v>
      </c>
      <c r="F29" s="85"/>
      <c r="G29" s="91"/>
      <c r="H29" s="85">
        <f>E29+F29+G29</f>
        <v>359954</v>
      </c>
      <c r="I29" s="10">
        <v>1533968</v>
      </c>
      <c r="J29" s="10">
        <v>1533968</v>
      </c>
    </row>
    <row r="30" spans="1:10" ht="12.75">
      <c r="A30" s="10">
        <v>24</v>
      </c>
      <c r="B30" s="41" t="s">
        <v>145</v>
      </c>
      <c r="C30" s="37" t="s">
        <v>412</v>
      </c>
      <c r="D30" s="10"/>
      <c r="E30" s="85">
        <v>129000</v>
      </c>
      <c r="F30" s="85"/>
      <c r="G30" s="91"/>
      <c r="H30" s="85">
        <f>E30+F30+G30</f>
        <v>129000</v>
      </c>
      <c r="I30" s="10">
        <v>0</v>
      </c>
      <c r="J30" s="10"/>
    </row>
    <row r="31" spans="1:10" ht="25.5">
      <c r="A31" s="10">
        <v>25</v>
      </c>
      <c r="B31" s="41" t="s">
        <v>147</v>
      </c>
      <c r="C31" s="129" t="s">
        <v>452</v>
      </c>
      <c r="D31" s="10"/>
      <c r="E31" s="85">
        <v>0</v>
      </c>
      <c r="F31" s="85"/>
      <c r="G31" s="91"/>
      <c r="H31" s="85">
        <f>E31+F31+G31</f>
        <v>0</v>
      </c>
      <c r="I31" s="10">
        <v>569231</v>
      </c>
      <c r="J31" s="10">
        <v>569231</v>
      </c>
    </row>
    <row r="32" spans="1:10" ht="12.75">
      <c r="A32" s="10">
        <v>26</v>
      </c>
      <c r="B32" s="41" t="s">
        <v>149</v>
      </c>
      <c r="C32" s="47" t="s">
        <v>432</v>
      </c>
      <c r="D32" s="10"/>
      <c r="E32" s="85">
        <v>0</v>
      </c>
      <c r="F32" s="85"/>
      <c r="G32" s="91"/>
      <c r="H32" s="85">
        <f>E32+F32+G32</f>
        <v>0</v>
      </c>
      <c r="I32" s="10">
        <v>90000</v>
      </c>
      <c r="J32" s="10">
        <v>90000</v>
      </c>
    </row>
    <row r="33" spans="1:10" ht="12.75">
      <c r="A33" s="10">
        <v>27</v>
      </c>
      <c r="B33" s="41" t="s">
        <v>172</v>
      </c>
      <c r="C33" s="43" t="s">
        <v>336</v>
      </c>
      <c r="D33" s="10" t="s">
        <v>173</v>
      </c>
      <c r="E33" s="86">
        <f aca="true" t="shared" si="2" ref="E33:J33">SUM(E24:E32)</f>
        <v>488954</v>
      </c>
      <c r="F33" s="86">
        <f t="shared" si="2"/>
        <v>0</v>
      </c>
      <c r="G33" s="86">
        <f t="shared" si="2"/>
        <v>0</v>
      </c>
      <c r="H33" s="86">
        <f t="shared" si="2"/>
        <v>488954</v>
      </c>
      <c r="I33" s="86">
        <f t="shared" si="2"/>
        <v>2193199</v>
      </c>
      <c r="J33" s="86">
        <f t="shared" si="2"/>
        <v>2193199</v>
      </c>
    </row>
    <row r="34" spans="1:10" ht="12.75">
      <c r="A34" s="10">
        <v>28</v>
      </c>
      <c r="B34" s="41">
        <v>1</v>
      </c>
      <c r="C34" s="37" t="s">
        <v>174</v>
      </c>
      <c r="D34" s="10" t="s">
        <v>175</v>
      </c>
      <c r="E34" s="85">
        <v>0</v>
      </c>
      <c r="F34" s="85"/>
      <c r="G34" s="91"/>
      <c r="H34" s="85">
        <f>SUM(E34:G34)</f>
        <v>0</v>
      </c>
      <c r="I34" s="10"/>
      <c r="J34" s="10"/>
    </row>
    <row r="35" spans="1:10" ht="12.75">
      <c r="A35" s="10">
        <v>29</v>
      </c>
      <c r="B35" s="41">
        <v>2</v>
      </c>
      <c r="C35" s="47" t="s">
        <v>176</v>
      </c>
      <c r="D35" s="13" t="s">
        <v>177</v>
      </c>
      <c r="E35" s="86"/>
      <c r="F35" s="86"/>
      <c r="G35" s="92"/>
      <c r="H35" s="85">
        <f>SUM(E35:G35)</f>
        <v>0</v>
      </c>
      <c r="I35" s="10"/>
      <c r="J35" s="10"/>
    </row>
    <row r="36" spans="1:10" ht="12.75">
      <c r="A36" s="10">
        <v>30</v>
      </c>
      <c r="B36" s="41">
        <v>3</v>
      </c>
      <c r="C36" s="37" t="s">
        <v>178</v>
      </c>
      <c r="D36" s="10" t="s">
        <v>179</v>
      </c>
      <c r="E36" s="85"/>
      <c r="F36" s="85"/>
      <c r="G36" s="91"/>
      <c r="H36" s="85">
        <f>SUM(E36:G36)</f>
        <v>0</v>
      </c>
      <c r="I36" s="10"/>
      <c r="J36" s="10"/>
    </row>
    <row r="37" spans="1:10" ht="12.75">
      <c r="A37" s="10">
        <v>31</v>
      </c>
      <c r="B37" s="41">
        <v>4</v>
      </c>
      <c r="C37" s="37" t="s">
        <v>180</v>
      </c>
      <c r="D37" s="10" t="s">
        <v>181</v>
      </c>
      <c r="E37" s="85"/>
      <c r="F37" s="85"/>
      <c r="G37" s="91"/>
      <c r="H37" s="85">
        <f>SUM(E37:G37)</f>
        <v>0</v>
      </c>
      <c r="I37" s="10"/>
      <c r="J37" s="10"/>
    </row>
    <row r="38" spans="1:10" ht="12.75">
      <c r="A38" s="10">
        <v>32</v>
      </c>
      <c r="B38" s="74">
        <v>5</v>
      </c>
      <c r="C38" s="47" t="s">
        <v>182</v>
      </c>
      <c r="D38" s="10" t="s">
        <v>183</v>
      </c>
      <c r="E38" s="85">
        <f>E39</f>
        <v>0</v>
      </c>
      <c r="F38" s="85">
        <f>F39</f>
        <v>0</v>
      </c>
      <c r="G38" s="85">
        <f>G39</f>
        <v>0</v>
      </c>
      <c r="H38" s="85">
        <f>H39</f>
        <v>0</v>
      </c>
      <c r="I38" s="10"/>
      <c r="J38" s="10"/>
    </row>
    <row r="39" spans="1:10" ht="12.75">
      <c r="A39" s="10">
        <v>33</v>
      </c>
      <c r="B39" s="41" t="s">
        <v>143</v>
      </c>
      <c r="C39" s="47" t="s">
        <v>338</v>
      </c>
      <c r="D39" s="10"/>
      <c r="E39" s="85">
        <v>0</v>
      </c>
      <c r="F39" s="85"/>
      <c r="G39" s="91"/>
      <c r="H39" s="85">
        <f>SUM(E39:G39)</f>
        <v>0</v>
      </c>
      <c r="I39" s="10"/>
      <c r="J39" s="10">
        <v>34925</v>
      </c>
    </row>
    <row r="40" spans="1:10" ht="12.75">
      <c r="A40" s="10">
        <v>34</v>
      </c>
      <c r="B40" s="41" t="s">
        <v>337</v>
      </c>
      <c r="C40" s="43" t="s">
        <v>184</v>
      </c>
      <c r="D40" s="10" t="s">
        <v>185</v>
      </c>
      <c r="E40" s="86">
        <f>SUM(E34:E38)</f>
        <v>0</v>
      </c>
      <c r="F40" s="86">
        <f>SUM(F34:F38)</f>
        <v>0</v>
      </c>
      <c r="G40" s="86">
        <f>SUM(G34:G38)</f>
        <v>0</v>
      </c>
      <c r="H40" s="86">
        <f>SUM(H34:H38)</f>
        <v>0</v>
      </c>
      <c r="I40" s="86">
        <f>SUM(I34:I38)</f>
        <v>0</v>
      </c>
      <c r="J40" s="86">
        <v>34925</v>
      </c>
    </row>
    <row r="41" spans="1:10" ht="12.75">
      <c r="A41" s="10">
        <v>35</v>
      </c>
      <c r="B41" s="41">
        <v>1</v>
      </c>
      <c r="C41" s="37" t="s">
        <v>186</v>
      </c>
      <c r="D41" s="10" t="s">
        <v>187</v>
      </c>
      <c r="E41" s="85"/>
      <c r="F41" s="85"/>
      <c r="G41" s="91"/>
      <c r="H41" s="85">
        <f>E41+F41+G41</f>
        <v>0</v>
      </c>
      <c r="I41" s="10"/>
      <c r="J41" s="10"/>
    </row>
    <row r="42" spans="1:10" ht="12.75">
      <c r="A42" s="10">
        <v>36</v>
      </c>
      <c r="B42" s="113">
        <v>2</v>
      </c>
      <c r="C42" s="10" t="s">
        <v>188</v>
      </c>
      <c r="D42" s="10" t="s">
        <v>189</v>
      </c>
      <c r="E42" s="85"/>
      <c r="F42" s="85"/>
      <c r="G42" s="91"/>
      <c r="H42" s="85">
        <f>E42+F42+G42</f>
        <v>0</v>
      </c>
      <c r="I42" s="10"/>
      <c r="J42" s="10"/>
    </row>
    <row r="43" spans="1:10" ht="12.75">
      <c r="A43" s="10">
        <v>37</v>
      </c>
      <c r="B43" s="59" t="s">
        <v>190</v>
      </c>
      <c r="C43" s="11" t="s">
        <v>339</v>
      </c>
      <c r="D43" s="10" t="s">
        <v>191</v>
      </c>
      <c r="E43" s="89">
        <f>SUM(E41:E42)</f>
        <v>0</v>
      </c>
      <c r="F43" s="89">
        <f>SUM(F41:F42)</f>
        <v>0</v>
      </c>
      <c r="G43" s="89">
        <f>SUM(G41:G42)</f>
        <v>0</v>
      </c>
      <c r="H43" s="89">
        <f>SUM(H41:H42)</f>
        <v>0</v>
      </c>
      <c r="I43" s="10"/>
      <c r="J43" s="10"/>
    </row>
    <row r="44" spans="1:10" ht="12.75">
      <c r="A44" s="10">
        <v>38</v>
      </c>
      <c r="B44" s="41">
        <v>1</v>
      </c>
      <c r="C44" s="48" t="s">
        <v>192</v>
      </c>
      <c r="D44" s="10" t="s">
        <v>193</v>
      </c>
      <c r="E44" s="79"/>
      <c r="F44" s="85"/>
      <c r="G44" s="93"/>
      <c r="H44" s="89">
        <f>SUM(E44:G44)</f>
        <v>0</v>
      </c>
      <c r="I44" s="10"/>
      <c r="J44" s="10"/>
    </row>
    <row r="45" spans="1:10" ht="12.75">
      <c r="A45" s="10">
        <v>39</v>
      </c>
      <c r="B45" s="41">
        <v>2</v>
      </c>
      <c r="C45" s="49" t="s">
        <v>194</v>
      </c>
      <c r="D45" s="10" t="s">
        <v>195</v>
      </c>
      <c r="E45" s="85"/>
      <c r="F45" s="85"/>
      <c r="G45" s="91"/>
      <c r="H45" s="89">
        <f aca="true" t="shared" si="3" ref="H45:H52">SUM(E45:G45)</f>
        <v>0</v>
      </c>
      <c r="I45" s="10"/>
      <c r="J45" s="10"/>
    </row>
    <row r="46" spans="1:10" ht="12.75">
      <c r="A46" s="10">
        <v>40</v>
      </c>
      <c r="B46" s="73">
        <v>3</v>
      </c>
      <c r="C46" s="10" t="s">
        <v>196</v>
      </c>
      <c r="D46" s="10" t="s">
        <v>197</v>
      </c>
      <c r="E46" s="85">
        <v>400000</v>
      </c>
      <c r="F46" s="85"/>
      <c r="G46" s="91"/>
      <c r="H46" s="89">
        <f t="shared" si="3"/>
        <v>400000</v>
      </c>
      <c r="I46" s="10">
        <v>400000</v>
      </c>
      <c r="J46" s="10">
        <v>350000</v>
      </c>
    </row>
    <row r="47" spans="1:10" ht="12.75">
      <c r="A47" s="10">
        <v>41</v>
      </c>
      <c r="B47" s="41">
        <v>4</v>
      </c>
      <c r="C47" s="10" t="s">
        <v>309</v>
      </c>
      <c r="D47" s="10" t="s">
        <v>197</v>
      </c>
      <c r="E47" s="85"/>
      <c r="F47" s="85">
        <v>0</v>
      </c>
      <c r="G47" s="91"/>
      <c r="H47" s="89">
        <f t="shared" si="3"/>
        <v>0</v>
      </c>
      <c r="I47" s="10"/>
      <c r="J47" s="10"/>
    </row>
    <row r="48" spans="1:10" ht="12.75">
      <c r="A48" s="10">
        <v>42</v>
      </c>
      <c r="B48" s="41">
        <v>5</v>
      </c>
      <c r="C48" s="10" t="s">
        <v>198</v>
      </c>
      <c r="D48" s="10" t="s">
        <v>199</v>
      </c>
      <c r="E48" s="85">
        <v>2800000</v>
      </c>
      <c r="F48" s="85">
        <v>0</v>
      </c>
      <c r="G48" s="91"/>
      <c r="H48" s="89">
        <f t="shared" si="3"/>
        <v>2800000</v>
      </c>
      <c r="I48" s="10">
        <v>2800000</v>
      </c>
      <c r="J48" s="10">
        <v>1980607</v>
      </c>
    </row>
    <row r="49" spans="1:10" ht="12.75">
      <c r="A49" s="10">
        <v>43</v>
      </c>
      <c r="B49" s="73">
        <v>6</v>
      </c>
      <c r="C49" s="13" t="s">
        <v>400</v>
      </c>
      <c r="D49" s="10" t="s">
        <v>200</v>
      </c>
      <c r="E49" s="85"/>
      <c r="F49" s="85">
        <v>0</v>
      </c>
      <c r="G49" s="91"/>
      <c r="H49" s="89">
        <f t="shared" si="3"/>
        <v>0</v>
      </c>
      <c r="I49" s="10"/>
      <c r="J49" s="10"/>
    </row>
    <row r="50" spans="1:10" ht="12.75">
      <c r="A50" s="10">
        <v>44</v>
      </c>
      <c r="B50" s="41">
        <v>7</v>
      </c>
      <c r="C50" s="37" t="s">
        <v>201</v>
      </c>
      <c r="D50" s="10" t="s">
        <v>202</v>
      </c>
      <c r="E50" s="85"/>
      <c r="F50" s="85"/>
      <c r="G50" s="91"/>
      <c r="H50" s="89">
        <f t="shared" si="3"/>
        <v>0</v>
      </c>
      <c r="I50" s="10"/>
      <c r="J50" s="10"/>
    </row>
    <row r="51" spans="1:10" ht="12.75">
      <c r="A51" s="10">
        <v>45</v>
      </c>
      <c r="B51" s="41">
        <v>8</v>
      </c>
      <c r="C51" s="47" t="s">
        <v>203</v>
      </c>
      <c r="D51" s="10" t="s">
        <v>204</v>
      </c>
      <c r="E51" s="89">
        <v>360000</v>
      </c>
      <c r="F51" s="85"/>
      <c r="G51" s="90"/>
      <c r="H51" s="89">
        <f t="shared" si="3"/>
        <v>360000</v>
      </c>
      <c r="I51" s="10">
        <v>360000</v>
      </c>
      <c r="J51" s="10">
        <v>355390</v>
      </c>
    </row>
    <row r="52" spans="1:10" ht="12.75">
      <c r="A52" s="10">
        <v>46</v>
      </c>
      <c r="B52" s="73">
        <v>9</v>
      </c>
      <c r="C52" s="47" t="s">
        <v>205</v>
      </c>
      <c r="D52" s="13" t="s">
        <v>206</v>
      </c>
      <c r="E52" s="86"/>
      <c r="F52" s="86"/>
      <c r="G52" s="92"/>
      <c r="H52" s="89">
        <f t="shared" si="3"/>
        <v>0</v>
      </c>
      <c r="I52" s="10"/>
      <c r="J52" s="10"/>
    </row>
    <row r="53" spans="1:10" ht="12.75">
      <c r="A53" s="10">
        <v>47</v>
      </c>
      <c r="B53" s="55" t="s">
        <v>340</v>
      </c>
      <c r="C53" s="43" t="s">
        <v>341</v>
      </c>
      <c r="D53" s="10" t="s">
        <v>207</v>
      </c>
      <c r="E53" s="86">
        <f aca="true" t="shared" si="4" ref="E53:J53">SUM(E44:E52)</f>
        <v>3560000</v>
      </c>
      <c r="F53" s="86">
        <f t="shared" si="4"/>
        <v>0</v>
      </c>
      <c r="G53" s="86">
        <f t="shared" si="4"/>
        <v>0</v>
      </c>
      <c r="H53" s="86">
        <f t="shared" si="4"/>
        <v>3560000</v>
      </c>
      <c r="I53" s="86">
        <f t="shared" si="4"/>
        <v>3560000</v>
      </c>
      <c r="J53" s="86">
        <f t="shared" si="4"/>
        <v>2685997</v>
      </c>
    </row>
    <row r="54" spans="1:10" ht="12.75">
      <c r="A54" s="10">
        <v>48</v>
      </c>
      <c r="B54" s="46">
        <v>1</v>
      </c>
      <c r="C54" s="43" t="s">
        <v>342</v>
      </c>
      <c r="D54" s="10" t="s">
        <v>208</v>
      </c>
      <c r="E54" s="86">
        <f>SUM(E55:E56)</f>
        <v>0</v>
      </c>
      <c r="F54" s="86">
        <v>10000</v>
      </c>
      <c r="G54" s="86">
        <f>SUM(G55:G56)</f>
        <v>0</v>
      </c>
      <c r="H54" s="86">
        <f>SUM(H55:H56)</f>
        <v>10000</v>
      </c>
      <c r="I54" s="86">
        <f>SUM(I55:I56)</f>
        <v>10000</v>
      </c>
      <c r="J54" s="86">
        <f>SUM(J55:J56)</f>
        <v>14800</v>
      </c>
    </row>
    <row r="55" spans="1:10" ht="12.75">
      <c r="A55" s="10">
        <v>49</v>
      </c>
      <c r="B55" s="41" t="s">
        <v>143</v>
      </c>
      <c r="C55" s="47" t="s">
        <v>302</v>
      </c>
      <c r="D55" s="10"/>
      <c r="E55" s="85"/>
      <c r="F55" s="89">
        <v>10000</v>
      </c>
      <c r="G55" s="92"/>
      <c r="H55" s="89">
        <f>SUM(E55:G55)</f>
        <v>10000</v>
      </c>
      <c r="I55" s="10">
        <v>10000</v>
      </c>
      <c r="J55" s="10">
        <v>14800</v>
      </c>
    </row>
    <row r="56" spans="1:10" ht="12.75">
      <c r="A56" s="10">
        <v>50</v>
      </c>
      <c r="B56" s="41" t="s">
        <v>145</v>
      </c>
      <c r="C56" s="37" t="s">
        <v>303</v>
      </c>
      <c r="D56" s="10"/>
      <c r="E56" s="85"/>
      <c r="F56" s="85"/>
      <c r="G56" s="91"/>
      <c r="H56" s="89">
        <f>SUM(E56:G56)</f>
        <v>0</v>
      </c>
      <c r="I56" s="10"/>
      <c r="J56" s="10"/>
    </row>
    <row r="57" spans="1:10" ht="12.75">
      <c r="A57" s="10">
        <v>51</v>
      </c>
      <c r="B57" s="41" t="s">
        <v>209</v>
      </c>
      <c r="C57" s="52" t="s">
        <v>210</v>
      </c>
      <c r="D57" s="11" t="s">
        <v>211</v>
      </c>
      <c r="E57" s="86">
        <f aca="true" t="shared" si="5" ref="E57:J57">E43+E53+E54</f>
        <v>3560000</v>
      </c>
      <c r="F57" s="86">
        <f t="shared" si="5"/>
        <v>10000</v>
      </c>
      <c r="G57" s="86">
        <f t="shared" si="5"/>
        <v>0</v>
      </c>
      <c r="H57" s="86">
        <f t="shared" si="5"/>
        <v>3570000</v>
      </c>
      <c r="I57" s="86">
        <f t="shared" si="5"/>
        <v>3570000</v>
      </c>
      <c r="J57" s="86">
        <f t="shared" si="5"/>
        <v>2700797</v>
      </c>
    </row>
    <row r="58" spans="1:10" ht="12.75">
      <c r="A58" s="10">
        <v>52</v>
      </c>
      <c r="B58" s="41">
        <v>1</v>
      </c>
      <c r="C58" s="49" t="s">
        <v>212</v>
      </c>
      <c r="D58" s="10" t="s">
        <v>213</v>
      </c>
      <c r="E58" s="89"/>
      <c r="F58" s="85">
        <v>0</v>
      </c>
      <c r="G58" s="90"/>
      <c r="H58" s="94">
        <f>SUM(E58:G58)</f>
        <v>0</v>
      </c>
      <c r="I58" s="10"/>
      <c r="J58" s="10"/>
    </row>
    <row r="59" spans="1:10" ht="12.75">
      <c r="A59" s="10">
        <v>53</v>
      </c>
      <c r="B59" s="41">
        <v>2</v>
      </c>
      <c r="C59" s="49" t="s">
        <v>214</v>
      </c>
      <c r="D59" s="10" t="s">
        <v>215</v>
      </c>
      <c r="E59" s="89"/>
      <c r="F59" s="85"/>
      <c r="G59" s="90"/>
      <c r="H59" s="94">
        <f aca="true" t="shared" si="6" ref="H59:H68">SUM(E59:G59)</f>
        <v>0</v>
      </c>
      <c r="I59" s="10"/>
      <c r="J59" s="10"/>
    </row>
    <row r="60" spans="1:10" ht="12.75">
      <c r="A60" s="10">
        <v>54</v>
      </c>
      <c r="B60" s="41">
        <v>3</v>
      </c>
      <c r="C60" s="49" t="s">
        <v>216</v>
      </c>
      <c r="D60" s="10" t="s">
        <v>217</v>
      </c>
      <c r="E60" s="89"/>
      <c r="F60" s="85"/>
      <c r="G60" s="89"/>
      <c r="H60" s="94">
        <f t="shared" si="6"/>
        <v>0</v>
      </c>
      <c r="I60" s="10"/>
      <c r="J60" s="10"/>
    </row>
    <row r="61" spans="1:10" ht="12.75">
      <c r="A61" s="10">
        <v>55</v>
      </c>
      <c r="B61" s="41">
        <v>4</v>
      </c>
      <c r="C61" s="47" t="s">
        <v>218</v>
      </c>
      <c r="D61" s="13" t="s">
        <v>219</v>
      </c>
      <c r="E61" s="86"/>
      <c r="F61" s="89">
        <v>303000</v>
      </c>
      <c r="G61" s="89">
        <v>0</v>
      </c>
      <c r="H61" s="94">
        <f t="shared" si="6"/>
        <v>303000</v>
      </c>
      <c r="I61" s="10">
        <v>303000</v>
      </c>
      <c r="J61" s="10">
        <v>783648</v>
      </c>
    </row>
    <row r="62" spans="1:10" ht="12.75">
      <c r="A62" s="10">
        <v>56</v>
      </c>
      <c r="B62" s="41">
        <v>5</v>
      </c>
      <c r="C62" s="49" t="s">
        <v>220</v>
      </c>
      <c r="D62" s="10" t="s">
        <v>221</v>
      </c>
      <c r="E62" s="89"/>
      <c r="F62" s="85"/>
      <c r="G62" s="89"/>
      <c r="H62" s="94">
        <f t="shared" si="6"/>
        <v>0</v>
      </c>
      <c r="I62" s="10"/>
      <c r="J62" s="10"/>
    </row>
    <row r="63" spans="1:10" ht="12.75">
      <c r="A63" s="10">
        <v>57</v>
      </c>
      <c r="B63" s="74">
        <v>6</v>
      </c>
      <c r="C63" s="47" t="s">
        <v>222</v>
      </c>
      <c r="D63" s="10" t="s">
        <v>223</v>
      </c>
      <c r="E63" s="89"/>
      <c r="F63" s="86"/>
      <c r="G63" s="90"/>
      <c r="H63" s="94">
        <f t="shared" si="6"/>
        <v>0</v>
      </c>
      <c r="I63" s="10"/>
      <c r="J63" s="10">
        <v>180217</v>
      </c>
    </row>
    <row r="64" spans="1:10" ht="12.75">
      <c r="A64" s="10">
        <v>58</v>
      </c>
      <c r="B64" s="75">
        <v>7</v>
      </c>
      <c r="C64" s="50" t="s">
        <v>224</v>
      </c>
      <c r="D64" s="10" t="s">
        <v>225</v>
      </c>
      <c r="E64" s="89"/>
      <c r="F64" s="85"/>
      <c r="G64" s="90"/>
      <c r="H64" s="94">
        <f t="shared" si="6"/>
        <v>0</v>
      </c>
      <c r="I64" s="10"/>
      <c r="J64" s="10"/>
    </row>
    <row r="65" spans="1:10" ht="12.75">
      <c r="A65" s="10">
        <v>59</v>
      </c>
      <c r="B65" s="41">
        <v>8</v>
      </c>
      <c r="C65" s="1" t="s">
        <v>343</v>
      </c>
      <c r="D65" s="10" t="s">
        <v>226</v>
      </c>
      <c r="E65" s="95"/>
      <c r="F65" s="85">
        <v>1000</v>
      </c>
      <c r="G65" s="96"/>
      <c r="H65" s="94">
        <f t="shared" si="6"/>
        <v>1000</v>
      </c>
      <c r="I65" s="10">
        <v>1000</v>
      </c>
      <c r="J65" s="10">
        <v>9</v>
      </c>
    </row>
    <row r="66" spans="1:10" ht="12.75">
      <c r="A66" s="10">
        <v>60</v>
      </c>
      <c r="B66" s="41">
        <v>9</v>
      </c>
      <c r="C66" s="49" t="s">
        <v>227</v>
      </c>
      <c r="D66" s="10" t="s">
        <v>228</v>
      </c>
      <c r="E66" s="95"/>
      <c r="F66" s="85"/>
      <c r="G66" s="96"/>
      <c r="H66" s="94">
        <f t="shared" si="6"/>
        <v>0</v>
      </c>
      <c r="I66" s="10"/>
      <c r="J66" s="10"/>
    </row>
    <row r="67" spans="1:10" ht="12.75">
      <c r="A67" s="10">
        <v>61</v>
      </c>
      <c r="B67" s="41">
        <v>10</v>
      </c>
      <c r="C67" s="1" t="s">
        <v>344</v>
      </c>
      <c r="D67" s="10" t="s">
        <v>230</v>
      </c>
      <c r="E67" s="95"/>
      <c r="F67" s="85"/>
      <c r="G67" s="96"/>
      <c r="H67" s="94">
        <f t="shared" si="6"/>
        <v>0</v>
      </c>
      <c r="I67" s="10"/>
      <c r="J67" s="10"/>
    </row>
    <row r="68" spans="1:10" ht="12.75">
      <c r="A68" s="10">
        <v>62</v>
      </c>
      <c r="B68" s="41">
        <v>11</v>
      </c>
      <c r="C68" s="49" t="s">
        <v>229</v>
      </c>
      <c r="D68" s="13" t="s">
        <v>345</v>
      </c>
      <c r="E68" s="95"/>
      <c r="F68" s="89">
        <v>0</v>
      </c>
      <c r="G68" s="96">
        <v>0</v>
      </c>
      <c r="H68" s="94">
        <f t="shared" si="6"/>
        <v>0</v>
      </c>
      <c r="I68" s="10"/>
      <c r="J68" s="10">
        <v>865283</v>
      </c>
    </row>
    <row r="69" spans="1:10" ht="12.75">
      <c r="A69" s="10">
        <v>63</v>
      </c>
      <c r="B69" s="41" t="s">
        <v>346</v>
      </c>
      <c r="C69" s="52" t="s">
        <v>347</v>
      </c>
      <c r="D69" s="10" t="s">
        <v>231</v>
      </c>
      <c r="E69" s="86">
        <f aca="true" t="shared" si="7" ref="E69:J69">SUM(E58:E68)</f>
        <v>0</v>
      </c>
      <c r="F69" s="86">
        <f t="shared" si="7"/>
        <v>304000</v>
      </c>
      <c r="G69" s="86">
        <f t="shared" si="7"/>
        <v>0</v>
      </c>
      <c r="H69" s="97">
        <f t="shared" si="7"/>
        <v>304000</v>
      </c>
      <c r="I69" s="97">
        <f t="shared" si="7"/>
        <v>304000</v>
      </c>
      <c r="J69" s="97">
        <f t="shared" si="7"/>
        <v>1829157</v>
      </c>
    </row>
    <row r="70" spans="1:10" ht="12.75">
      <c r="A70" s="10">
        <v>64</v>
      </c>
      <c r="B70" s="41">
        <v>1</v>
      </c>
      <c r="C70" s="49" t="s">
        <v>232</v>
      </c>
      <c r="D70" s="13" t="s">
        <v>233</v>
      </c>
      <c r="E70" s="80"/>
      <c r="F70" s="86"/>
      <c r="G70" s="98"/>
      <c r="H70" s="94">
        <f>SUM(E70:G70)</f>
        <v>0</v>
      </c>
      <c r="I70" s="10"/>
      <c r="J70" s="10"/>
    </row>
    <row r="71" spans="1:10" ht="12.75">
      <c r="A71" s="10">
        <v>65</v>
      </c>
      <c r="B71" s="76">
        <v>2</v>
      </c>
      <c r="C71" s="47" t="s">
        <v>234</v>
      </c>
      <c r="D71" s="10" t="s">
        <v>235</v>
      </c>
      <c r="E71" s="89"/>
      <c r="F71" s="85"/>
      <c r="G71" s="90"/>
      <c r="H71" s="94">
        <f>SUM(E71:G71)</f>
        <v>0</v>
      </c>
      <c r="I71" s="10"/>
      <c r="J71" s="10"/>
    </row>
    <row r="72" spans="1:10" ht="12.75">
      <c r="A72" s="10">
        <v>66</v>
      </c>
      <c r="B72" s="41">
        <v>3</v>
      </c>
      <c r="C72" s="49" t="s">
        <v>236</v>
      </c>
      <c r="D72" s="10" t="s">
        <v>237</v>
      </c>
      <c r="E72" s="89"/>
      <c r="F72" s="85"/>
      <c r="G72" s="90"/>
      <c r="H72" s="94">
        <f>SUM(E72:G72)</f>
        <v>0</v>
      </c>
      <c r="I72" s="10"/>
      <c r="J72" s="10"/>
    </row>
    <row r="73" spans="1:10" ht="12.75">
      <c r="A73" s="10">
        <v>67</v>
      </c>
      <c r="B73" s="41">
        <v>4</v>
      </c>
      <c r="C73" s="49" t="s">
        <v>238</v>
      </c>
      <c r="D73" s="10" t="s">
        <v>239</v>
      </c>
      <c r="E73" s="89"/>
      <c r="F73" s="85"/>
      <c r="G73" s="90"/>
      <c r="H73" s="94">
        <f>SUM(E73:G73)</f>
        <v>0</v>
      </c>
      <c r="I73" s="10"/>
      <c r="J73" s="10"/>
    </row>
    <row r="74" spans="1:10" ht="12.75">
      <c r="A74" s="10">
        <v>68</v>
      </c>
      <c r="B74" s="76">
        <v>5</v>
      </c>
      <c r="C74" s="47" t="s">
        <v>240</v>
      </c>
      <c r="D74" s="10" t="s">
        <v>241</v>
      </c>
      <c r="E74" s="89"/>
      <c r="F74" s="85"/>
      <c r="G74" s="90"/>
      <c r="H74" s="94">
        <f>SUM(E74:G74)</f>
        <v>0</v>
      </c>
      <c r="I74" s="10"/>
      <c r="J74" s="10"/>
    </row>
    <row r="75" spans="1:10" ht="12.75">
      <c r="A75" s="10">
        <v>69</v>
      </c>
      <c r="B75" s="75" t="s">
        <v>242</v>
      </c>
      <c r="C75" s="43" t="s">
        <v>357</v>
      </c>
      <c r="D75" s="10" t="s">
        <v>243</v>
      </c>
      <c r="E75" s="86">
        <f>SUM(E70:E74)</f>
        <v>0</v>
      </c>
      <c r="F75" s="86">
        <f>SUM(F70:F74)</f>
        <v>0</v>
      </c>
      <c r="G75" s="86">
        <f>SUM(G70:G74)</f>
        <v>0</v>
      </c>
      <c r="H75" s="86">
        <f>SUM(H70:H74)</f>
        <v>0</v>
      </c>
      <c r="I75" s="10"/>
      <c r="J75" s="10"/>
    </row>
    <row r="76" spans="1:10" ht="12.75">
      <c r="A76" s="10">
        <v>70</v>
      </c>
      <c r="B76" s="75">
        <v>1</v>
      </c>
      <c r="C76" s="47" t="s">
        <v>244</v>
      </c>
      <c r="D76" s="10" t="s">
        <v>245</v>
      </c>
      <c r="E76" s="89"/>
      <c r="F76" s="85"/>
      <c r="G76" s="90"/>
      <c r="H76" s="89">
        <f>SUM(E76:G76)</f>
        <v>0</v>
      </c>
      <c r="I76" s="10"/>
      <c r="J76" s="10"/>
    </row>
    <row r="77" spans="1:10" ht="12.75">
      <c r="A77" s="10">
        <v>71</v>
      </c>
      <c r="B77" s="75">
        <v>2</v>
      </c>
      <c r="C77" s="47" t="s">
        <v>349</v>
      </c>
      <c r="D77" s="10" t="s">
        <v>247</v>
      </c>
      <c r="E77" s="89"/>
      <c r="F77" s="85"/>
      <c r="G77" s="90"/>
      <c r="H77" s="89">
        <f>SUM(E77:G77)</f>
        <v>0</v>
      </c>
      <c r="I77" s="10"/>
      <c r="J77" s="10"/>
    </row>
    <row r="78" spans="1:10" ht="12.75">
      <c r="A78" s="10">
        <v>72</v>
      </c>
      <c r="B78" s="75">
        <v>3</v>
      </c>
      <c r="C78" s="13" t="s">
        <v>350</v>
      </c>
      <c r="D78" s="13" t="s">
        <v>248</v>
      </c>
      <c r="E78" s="89"/>
      <c r="F78" s="85"/>
      <c r="G78" s="90"/>
      <c r="H78" s="89">
        <f>SUM(E78:G78)</f>
        <v>0</v>
      </c>
      <c r="I78" s="10"/>
      <c r="J78" s="10"/>
    </row>
    <row r="79" spans="1:10" ht="12.75">
      <c r="A79" s="10">
        <v>73</v>
      </c>
      <c r="B79" s="75">
        <v>4</v>
      </c>
      <c r="C79" s="13" t="s">
        <v>246</v>
      </c>
      <c r="D79" s="13" t="s">
        <v>351</v>
      </c>
      <c r="E79" s="89"/>
      <c r="F79" s="85"/>
      <c r="G79" s="90"/>
      <c r="H79" s="89">
        <f>SUM(E79:G79)</f>
        <v>0</v>
      </c>
      <c r="I79" s="10"/>
      <c r="J79" s="10"/>
    </row>
    <row r="80" spans="1:10" ht="12.75">
      <c r="A80" s="10">
        <v>74</v>
      </c>
      <c r="B80" s="75">
        <v>5</v>
      </c>
      <c r="C80" s="47" t="s">
        <v>308</v>
      </c>
      <c r="D80" s="13" t="s">
        <v>353</v>
      </c>
      <c r="E80" s="89"/>
      <c r="F80" s="85"/>
      <c r="G80" s="90"/>
      <c r="H80" s="89">
        <f>SUM(E80:G80)</f>
        <v>0</v>
      </c>
      <c r="I80" s="10"/>
      <c r="J80" s="10"/>
    </row>
    <row r="81" spans="1:10" ht="12.75">
      <c r="A81" s="10">
        <v>75</v>
      </c>
      <c r="B81" s="75" t="s">
        <v>249</v>
      </c>
      <c r="C81" s="6" t="s">
        <v>352</v>
      </c>
      <c r="D81" s="10" t="s">
        <v>250</v>
      </c>
      <c r="E81" s="86">
        <f>SUM(E76:E80)</f>
        <v>0</v>
      </c>
      <c r="F81" s="86">
        <f>SUM(F76:F80)</f>
        <v>0</v>
      </c>
      <c r="G81" s="86">
        <f>SUM(G76:G80)</f>
        <v>0</v>
      </c>
      <c r="H81" s="86">
        <f>SUM(H76:H80)</f>
        <v>0</v>
      </c>
      <c r="I81" s="10"/>
      <c r="J81" s="10"/>
    </row>
    <row r="82" spans="1:10" ht="12.75">
      <c r="A82" s="10">
        <v>76</v>
      </c>
      <c r="B82" s="75">
        <v>1</v>
      </c>
      <c r="C82" s="47" t="s">
        <v>251</v>
      </c>
      <c r="D82" s="10" t="s">
        <v>252</v>
      </c>
      <c r="E82" s="89"/>
      <c r="F82" s="85"/>
      <c r="G82" s="90"/>
      <c r="H82" s="89">
        <f>SUM(E82:G82)</f>
        <v>0</v>
      </c>
      <c r="I82" s="10"/>
      <c r="J82" s="10"/>
    </row>
    <row r="83" spans="1:10" ht="12.75">
      <c r="A83" s="10">
        <v>77</v>
      </c>
      <c r="B83" s="75">
        <v>2</v>
      </c>
      <c r="C83" s="13" t="s">
        <v>354</v>
      </c>
      <c r="D83" s="13" t="s">
        <v>254</v>
      </c>
      <c r="E83" s="89"/>
      <c r="F83" s="85"/>
      <c r="G83" s="92"/>
      <c r="H83" s="89">
        <f>SUM(E83:G83)</f>
        <v>0</v>
      </c>
      <c r="I83" s="10"/>
      <c r="J83" s="10"/>
    </row>
    <row r="84" spans="1:10" ht="12.75">
      <c r="A84" s="10">
        <v>78</v>
      </c>
      <c r="B84" s="75">
        <v>3</v>
      </c>
      <c r="C84" s="13" t="s">
        <v>358</v>
      </c>
      <c r="D84" s="13" t="s">
        <v>256</v>
      </c>
      <c r="E84" s="89"/>
      <c r="F84" s="85"/>
      <c r="G84" s="92"/>
      <c r="H84" s="89">
        <f>SUM(E84:G84)</f>
        <v>0</v>
      </c>
      <c r="I84" s="10"/>
      <c r="J84" s="10"/>
    </row>
    <row r="85" spans="1:10" ht="12.75">
      <c r="A85" s="10">
        <v>79</v>
      </c>
      <c r="B85" s="75">
        <v>4</v>
      </c>
      <c r="C85" s="13" t="s">
        <v>253</v>
      </c>
      <c r="D85" s="13" t="s">
        <v>355</v>
      </c>
      <c r="E85" s="89"/>
      <c r="F85" s="85"/>
      <c r="G85" s="92"/>
      <c r="H85" s="89">
        <f>SUM(E85:G85)</f>
        <v>0</v>
      </c>
      <c r="I85" s="10"/>
      <c r="J85" s="10"/>
    </row>
    <row r="86" spans="1:10" ht="12.75">
      <c r="A86" s="10">
        <v>80</v>
      </c>
      <c r="B86" s="75">
        <v>5</v>
      </c>
      <c r="C86" s="13" t="s">
        <v>255</v>
      </c>
      <c r="D86" s="13" t="s">
        <v>356</v>
      </c>
      <c r="E86" s="89"/>
      <c r="F86" s="85"/>
      <c r="G86" s="90"/>
      <c r="H86" s="89">
        <f>SUM(E86:G86)</f>
        <v>0</v>
      </c>
      <c r="I86" s="10"/>
      <c r="J86" s="10"/>
    </row>
    <row r="87" spans="1:10" ht="12.75">
      <c r="A87" s="10">
        <v>81</v>
      </c>
      <c r="B87" s="77" t="s">
        <v>257</v>
      </c>
      <c r="C87" s="52" t="s">
        <v>359</v>
      </c>
      <c r="D87" s="10" t="s">
        <v>258</v>
      </c>
      <c r="E87" s="86">
        <f>SUM(E82:E86)</f>
        <v>0</v>
      </c>
      <c r="F87" s="86">
        <f>SUM(F82:F86)</f>
        <v>0</v>
      </c>
      <c r="G87" s="86">
        <f>SUM(G82:G86)</f>
        <v>0</v>
      </c>
      <c r="H87" s="86">
        <f>SUM(H82:H86)</f>
        <v>0</v>
      </c>
      <c r="I87" s="10"/>
      <c r="J87" s="10"/>
    </row>
    <row r="88" spans="1:10" ht="12.75">
      <c r="A88" s="10">
        <v>82</v>
      </c>
      <c r="B88" s="75" t="s">
        <v>259</v>
      </c>
      <c r="C88" s="43" t="s">
        <v>260</v>
      </c>
      <c r="D88" s="10" t="s">
        <v>261</v>
      </c>
      <c r="E88" s="86">
        <f aca="true" t="shared" si="8" ref="E88:J88">E23+E33+E40+E57+E69+E75+E81+E87</f>
        <v>18452751</v>
      </c>
      <c r="F88" s="86">
        <f t="shared" si="8"/>
        <v>314000</v>
      </c>
      <c r="G88" s="86">
        <f t="shared" si="8"/>
        <v>0</v>
      </c>
      <c r="H88" s="86">
        <f t="shared" si="8"/>
        <v>18766751</v>
      </c>
      <c r="I88" s="86">
        <f t="shared" si="8"/>
        <v>21225118</v>
      </c>
      <c r="J88" s="86">
        <f t="shared" si="8"/>
        <v>21915997</v>
      </c>
    </row>
    <row r="89" spans="1:10" ht="12.75">
      <c r="A89" s="10">
        <v>83</v>
      </c>
      <c r="B89" s="75">
        <v>1</v>
      </c>
      <c r="C89" s="1" t="s">
        <v>361</v>
      </c>
      <c r="D89" s="10" t="s">
        <v>262</v>
      </c>
      <c r="E89" s="89"/>
      <c r="F89" s="85"/>
      <c r="G89" s="90"/>
      <c r="H89" s="89">
        <f>SUM(E89:G89)</f>
        <v>0</v>
      </c>
      <c r="I89" s="10"/>
      <c r="J89" s="10"/>
    </row>
    <row r="90" spans="1:10" ht="12.75">
      <c r="A90" s="10">
        <v>84</v>
      </c>
      <c r="B90" s="75">
        <v>2</v>
      </c>
      <c r="C90" s="47" t="s">
        <v>263</v>
      </c>
      <c r="D90" s="10" t="s">
        <v>264</v>
      </c>
      <c r="E90" s="89"/>
      <c r="F90" s="85"/>
      <c r="G90" s="90"/>
      <c r="H90" s="89">
        <f>SUM(E90:G90)</f>
        <v>0</v>
      </c>
      <c r="I90" s="10"/>
      <c r="J90" s="10"/>
    </row>
    <row r="91" spans="1:10" ht="12.75">
      <c r="A91" s="10">
        <v>85</v>
      </c>
      <c r="B91" s="75">
        <v>3</v>
      </c>
      <c r="C91" s="1" t="s">
        <v>362</v>
      </c>
      <c r="D91" s="10" t="s">
        <v>265</v>
      </c>
      <c r="E91" s="89"/>
      <c r="F91" s="85"/>
      <c r="G91" s="90"/>
      <c r="H91" s="89">
        <f>SUM(E91:G91)</f>
        <v>0</v>
      </c>
      <c r="I91" s="10"/>
      <c r="J91" s="10"/>
    </row>
    <row r="92" spans="1:10" ht="12.75">
      <c r="A92" s="10">
        <v>86</v>
      </c>
      <c r="B92" s="75" t="s">
        <v>368</v>
      </c>
      <c r="C92" s="11" t="s">
        <v>363</v>
      </c>
      <c r="D92" s="10" t="s">
        <v>266</v>
      </c>
      <c r="E92" s="86">
        <f>SUM(E89:E91)</f>
        <v>0</v>
      </c>
      <c r="F92" s="86">
        <f>SUM(F89:F91)</f>
        <v>0</v>
      </c>
      <c r="G92" s="86">
        <f>SUM(G89:G91)</f>
        <v>0</v>
      </c>
      <c r="H92" s="86">
        <f>SUM(H89:H91)</f>
        <v>0</v>
      </c>
      <c r="I92" s="10"/>
      <c r="J92" s="10"/>
    </row>
    <row r="93" spans="1:10" ht="12.75">
      <c r="A93" s="10">
        <v>87</v>
      </c>
      <c r="B93" s="75">
        <v>1</v>
      </c>
      <c r="C93" s="13" t="s">
        <v>267</v>
      </c>
      <c r="D93" s="13" t="s">
        <v>268</v>
      </c>
      <c r="E93" s="86"/>
      <c r="F93" s="86"/>
      <c r="G93" s="92"/>
      <c r="H93" s="89">
        <f>SUM(E93:G93)</f>
        <v>0</v>
      </c>
      <c r="I93" s="10"/>
      <c r="J93" s="10"/>
    </row>
    <row r="94" spans="1:10" ht="12.75">
      <c r="A94" s="10">
        <v>88</v>
      </c>
      <c r="B94" s="75">
        <v>2</v>
      </c>
      <c r="C94" s="13" t="s">
        <v>364</v>
      </c>
      <c r="D94" s="10" t="s">
        <v>269</v>
      </c>
      <c r="E94" s="89"/>
      <c r="F94" s="85"/>
      <c r="G94" s="90"/>
      <c r="H94" s="89">
        <f>SUM(E94:G94)</f>
        <v>0</v>
      </c>
      <c r="I94" s="10"/>
      <c r="J94" s="10"/>
    </row>
    <row r="95" spans="1:10" ht="12.75">
      <c r="A95" s="10">
        <v>89</v>
      </c>
      <c r="B95" s="77">
        <v>3</v>
      </c>
      <c r="C95" s="13" t="s">
        <v>365</v>
      </c>
      <c r="D95" s="10" t="s">
        <v>270</v>
      </c>
      <c r="E95" s="89"/>
      <c r="F95" s="85"/>
      <c r="G95" s="90"/>
      <c r="H95" s="89">
        <f>SUM(E95:G95)</f>
        <v>0</v>
      </c>
      <c r="I95" s="10"/>
      <c r="J95" s="10"/>
    </row>
    <row r="96" spans="1:10" ht="12.75">
      <c r="A96" s="10">
        <v>90</v>
      </c>
      <c r="B96" s="75">
        <v>4</v>
      </c>
      <c r="C96" s="13" t="s">
        <v>366</v>
      </c>
      <c r="D96" s="10" t="s">
        <v>271</v>
      </c>
      <c r="E96" s="89"/>
      <c r="F96" s="85"/>
      <c r="G96" s="90"/>
      <c r="H96" s="89">
        <f>SUM(E96:G96)</f>
        <v>0</v>
      </c>
      <c r="I96" s="10"/>
      <c r="J96" s="10"/>
    </row>
    <row r="97" spans="1:10" ht="12.75">
      <c r="A97" s="10">
        <v>91</v>
      </c>
      <c r="B97" s="75" t="s">
        <v>369</v>
      </c>
      <c r="C97" s="6" t="s">
        <v>367</v>
      </c>
      <c r="D97" s="10" t="s">
        <v>272</v>
      </c>
      <c r="E97" s="86">
        <f>SUM(E93:E96)</f>
        <v>0</v>
      </c>
      <c r="F97" s="86">
        <f>SUM(F93:F96)</f>
        <v>0</v>
      </c>
      <c r="G97" s="86">
        <f>SUM(G93:G96)</f>
        <v>0</v>
      </c>
      <c r="H97" s="86">
        <f>SUM(H93:H96)</f>
        <v>0</v>
      </c>
      <c r="I97" s="10"/>
      <c r="J97" s="10"/>
    </row>
    <row r="98" spans="1:10" ht="12.75">
      <c r="A98" s="10">
        <v>92</v>
      </c>
      <c r="B98" s="75">
        <v>1</v>
      </c>
      <c r="C98" s="47" t="s">
        <v>273</v>
      </c>
      <c r="D98" s="10" t="s">
        <v>274</v>
      </c>
      <c r="E98" s="89"/>
      <c r="F98" s="85"/>
      <c r="G98" s="90"/>
      <c r="H98" s="89"/>
      <c r="I98" s="10"/>
      <c r="J98" s="10"/>
    </row>
    <row r="99" spans="1:10" ht="12.75">
      <c r="A99" s="10">
        <v>93</v>
      </c>
      <c r="B99" s="75" t="s">
        <v>143</v>
      </c>
      <c r="C99" s="47" t="s">
        <v>304</v>
      </c>
      <c r="D99" s="10"/>
      <c r="E99" s="89">
        <v>8855275</v>
      </c>
      <c r="F99" s="89">
        <v>0</v>
      </c>
      <c r="G99" s="90"/>
      <c r="H99" s="89">
        <f>SUM(E99:G99)</f>
        <v>8855275</v>
      </c>
      <c r="I99" s="10">
        <v>17876297</v>
      </c>
      <c r="J99" s="10">
        <v>17876297</v>
      </c>
    </row>
    <row r="100" spans="1:10" ht="12.75">
      <c r="A100" s="10">
        <v>94</v>
      </c>
      <c r="B100" s="75" t="s">
        <v>145</v>
      </c>
      <c r="C100" s="78" t="s">
        <v>310</v>
      </c>
      <c r="D100" s="10"/>
      <c r="E100" s="89">
        <v>5400000</v>
      </c>
      <c r="F100" s="89"/>
      <c r="G100" s="92"/>
      <c r="H100" s="89">
        <f>SUM(E100:G100)</f>
        <v>5400000</v>
      </c>
      <c r="I100" s="10">
        <v>6497096</v>
      </c>
      <c r="J100" s="10">
        <v>6497096</v>
      </c>
    </row>
    <row r="101" spans="1:10" ht="12.75">
      <c r="A101" s="10">
        <v>95</v>
      </c>
      <c r="B101" s="41">
        <v>2</v>
      </c>
      <c r="C101" s="55" t="s">
        <v>275</v>
      </c>
      <c r="D101" s="10" t="s">
        <v>276</v>
      </c>
      <c r="E101" s="85"/>
      <c r="F101" s="85"/>
      <c r="G101" s="90"/>
      <c r="H101" s="89">
        <f>SUM(E101:G101)</f>
        <v>0</v>
      </c>
      <c r="I101" s="10"/>
      <c r="J101" s="10"/>
    </row>
    <row r="102" spans="1:10" ht="12.75">
      <c r="A102" s="10">
        <v>96</v>
      </c>
      <c r="B102" s="41" t="s">
        <v>277</v>
      </c>
      <c r="C102" s="56" t="s">
        <v>370</v>
      </c>
      <c r="D102" s="10" t="s">
        <v>278</v>
      </c>
      <c r="E102" s="86">
        <f aca="true" t="shared" si="9" ref="E102:J102">SUM(E99:E101)</f>
        <v>14255275</v>
      </c>
      <c r="F102" s="86">
        <f t="shared" si="9"/>
        <v>0</v>
      </c>
      <c r="G102" s="86">
        <f t="shared" si="9"/>
        <v>0</v>
      </c>
      <c r="H102" s="86">
        <f t="shared" si="9"/>
        <v>14255275</v>
      </c>
      <c r="I102" s="86">
        <f t="shared" si="9"/>
        <v>24373393</v>
      </c>
      <c r="J102" s="86">
        <f t="shared" si="9"/>
        <v>24373393</v>
      </c>
    </row>
    <row r="103" spans="1:10" ht="12.75">
      <c r="A103" s="10">
        <v>97</v>
      </c>
      <c r="B103" s="75">
        <v>1</v>
      </c>
      <c r="C103" s="3" t="s">
        <v>279</v>
      </c>
      <c r="D103" s="10" t="s">
        <v>280</v>
      </c>
      <c r="E103" s="85"/>
      <c r="F103" s="85"/>
      <c r="G103" s="90"/>
      <c r="H103" s="89">
        <f aca="true" t="shared" si="10" ref="H103:H108">SUM(E103:G103)</f>
        <v>0</v>
      </c>
      <c r="I103" s="10"/>
      <c r="J103" s="10">
        <v>708725</v>
      </c>
    </row>
    <row r="104" spans="1:10" ht="12.75">
      <c r="A104" s="10">
        <v>98</v>
      </c>
      <c r="B104" s="41">
        <v>2</v>
      </c>
      <c r="C104" s="55" t="s">
        <v>281</v>
      </c>
      <c r="D104" s="10" t="s">
        <v>282</v>
      </c>
      <c r="E104" s="85"/>
      <c r="F104" s="85"/>
      <c r="G104" s="90"/>
      <c r="H104" s="89">
        <f t="shared" si="10"/>
        <v>0</v>
      </c>
      <c r="I104" s="10"/>
      <c r="J104" s="10"/>
    </row>
    <row r="105" spans="1:10" ht="12.75">
      <c r="A105" s="10">
        <v>99</v>
      </c>
      <c r="B105" s="41">
        <v>3</v>
      </c>
      <c r="C105" s="55" t="s">
        <v>283</v>
      </c>
      <c r="D105" s="13" t="s">
        <v>284</v>
      </c>
      <c r="E105" s="86"/>
      <c r="F105" s="86"/>
      <c r="G105" s="92"/>
      <c r="H105" s="89">
        <f t="shared" si="10"/>
        <v>0</v>
      </c>
      <c r="I105" s="10"/>
      <c r="J105" s="10"/>
    </row>
    <row r="106" spans="1:10" ht="12.75">
      <c r="A106" s="10">
        <v>100</v>
      </c>
      <c r="B106" s="41">
        <v>4</v>
      </c>
      <c r="C106" s="1" t="s">
        <v>371</v>
      </c>
      <c r="D106" s="10" t="s">
        <v>285</v>
      </c>
      <c r="E106" s="85">
        <v>0</v>
      </c>
      <c r="F106" s="85"/>
      <c r="G106" s="90"/>
      <c r="H106" s="89">
        <f t="shared" si="10"/>
        <v>0</v>
      </c>
      <c r="I106" s="10"/>
      <c r="J106" s="10"/>
    </row>
    <row r="107" spans="1:10" ht="12.75">
      <c r="A107" s="10">
        <v>101</v>
      </c>
      <c r="B107" s="73">
        <v>5</v>
      </c>
      <c r="C107" s="57" t="s">
        <v>286</v>
      </c>
      <c r="D107" s="10" t="s">
        <v>287</v>
      </c>
      <c r="E107" s="85"/>
      <c r="F107" s="85"/>
      <c r="G107" s="91"/>
      <c r="H107" s="89">
        <f t="shared" si="10"/>
        <v>0</v>
      </c>
      <c r="I107" s="10"/>
      <c r="J107" s="10"/>
    </row>
    <row r="108" spans="1:10" ht="12.75">
      <c r="A108" s="10">
        <v>102</v>
      </c>
      <c r="B108" s="73">
        <v>6</v>
      </c>
      <c r="C108" s="1" t="s">
        <v>372</v>
      </c>
      <c r="D108" s="13" t="s">
        <v>373</v>
      </c>
      <c r="E108" s="85"/>
      <c r="F108" s="85"/>
      <c r="G108" s="91"/>
      <c r="H108" s="89">
        <f t="shared" si="10"/>
        <v>0</v>
      </c>
      <c r="I108" s="10"/>
      <c r="J108" s="10"/>
    </row>
    <row r="109" spans="1:10" ht="12.75">
      <c r="A109" s="10">
        <v>103</v>
      </c>
      <c r="B109" s="41" t="s">
        <v>314</v>
      </c>
      <c r="C109" s="56" t="s">
        <v>374</v>
      </c>
      <c r="D109" s="10" t="s">
        <v>288</v>
      </c>
      <c r="E109" s="86">
        <f aca="true" t="shared" si="11" ref="E109:J109">SUM(E103:E108)+E102+E97+E92</f>
        <v>14255275</v>
      </c>
      <c r="F109" s="86">
        <f t="shared" si="11"/>
        <v>0</v>
      </c>
      <c r="G109" s="86">
        <f t="shared" si="11"/>
        <v>0</v>
      </c>
      <c r="H109" s="86">
        <f t="shared" si="11"/>
        <v>14255275</v>
      </c>
      <c r="I109" s="86">
        <f t="shared" si="11"/>
        <v>24373393</v>
      </c>
      <c r="J109" s="86">
        <f t="shared" si="11"/>
        <v>25082118</v>
      </c>
    </row>
    <row r="110" spans="1:10" ht="12.75">
      <c r="A110" s="10">
        <v>104</v>
      </c>
      <c r="B110" s="73">
        <v>1</v>
      </c>
      <c r="C110" s="13" t="s">
        <v>375</v>
      </c>
      <c r="D110" s="10" t="s">
        <v>289</v>
      </c>
      <c r="E110" s="85"/>
      <c r="F110" s="85"/>
      <c r="G110" s="91"/>
      <c r="H110" s="85">
        <f>SUM(E110:G110)</f>
        <v>0</v>
      </c>
      <c r="I110" s="10"/>
      <c r="J110" s="10"/>
    </row>
    <row r="111" spans="1:10" ht="12.75">
      <c r="A111" s="10">
        <v>105</v>
      </c>
      <c r="B111" s="41">
        <v>2</v>
      </c>
      <c r="C111" s="10" t="s">
        <v>290</v>
      </c>
      <c r="D111" s="10" t="s">
        <v>291</v>
      </c>
      <c r="E111" s="85"/>
      <c r="F111" s="86"/>
      <c r="G111" s="91"/>
      <c r="H111" s="85">
        <f>SUM(E111:G111)</f>
        <v>0</v>
      </c>
      <c r="I111" s="10"/>
      <c r="J111" s="10"/>
    </row>
    <row r="112" spans="1:10" ht="12.75">
      <c r="A112" s="10">
        <v>106</v>
      </c>
      <c r="B112" s="75">
        <v>3</v>
      </c>
      <c r="C112" s="13" t="s">
        <v>292</v>
      </c>
      <c r="D112" s="10" t="s">
        <v>293</v>
      </c>
      <c r="E112" s="89"/>
      <c r="F112" s="85"/>
      <c r="G112" s="90"/>
      <c r="H112" s="85">
        <f>SUM(E112:G112)</f>
        <v>0</v>
      </c>
      <c r="I112" s="10"/>
      <c r="J112" s="10"/>
    </row>
    <row r="113" spans="1:10" ht="12.75">
      <c r="A113" s="10">
        <v>107</v>
      </c>
      <c r="B113" s="75">
        <v>4</v>
      </c>
      <c r="C113" s="13" t="s">
        <v>376</v>
      </c>
      <c r="D113" s="10" t="s">
        <v>294</v>
      </c>
      <c r="E113" s="89"/>
      <c r="F113" s="85"/>
      <c r="G113" s="90"/>
      <c r="H113" s="85">
        <f>SUM(E113:G113)</f>
        <v>0</v>
      </c>
      <c r="I113" s="10"/>
      <c r="J113" s="10"/>
    </row>
    <row r="114" spans="1:10" ht="12.75">
      <c r="A114" s="10">
        <v>108</v>
      </c>
      <c r="B114" s="75">
        <v>5</v>
      </c>
      <c r="C114" s="13" t="s">
        <v>377</v>
      </c>
      <c r="D114" s="13" t="s">
        <v>380</v>
      </c>
      <c r="E114" s="89"/>
      <c r="F114" s="85"/>
      <c r="G114" s="90"/>
      <c r="H114" s="85">
        <f>SUM(E114:G114)</f>
        <v>0</v>
      </c>
      <c r="I114" s="10"/>
      <c r="J114" s="10"/>
    </row>
    <row r="115" spans="1:10" ht="12.75">
      <c r="A115" s="10">
        <v>109</v>
      </c>
      <c r="B115" s="75" t="s">
        <v>378</v>
      </c>
      <c r="C115" s="56" t="s">
        <v>379</v>
      </c>
      <c r="D115" s="10" t="s">
        <v>295</v>
      </c>
      <c r="E115" s="86">
        <f>SUM(E110:E114)</f>
        <v>0</v>
      </c>
      <c r="F115" s="86">
        <f>SUM(F110:F114)</f>
        <v>0</v>
      </c>
      <c r="G115" s="86">
        <f>SUM(G110:G114)</f>
        <v>0</v>
      </c>
      <c r="H115" s="86">
        <f>SUM(H110:H114)</f>
        <v>0</v>
      </c>
      <c r="I115" s="10"/>
      <c r="J115" s="10"/>
    </row>
    <row r="116" spans="1:10" ht="12.75">
      <c r="A116" s="10">
        <v>110</v>
      </c>
      <c r="B116" s="75">
        <v>1</v>
      </c>
      <c r="C116" s="57" t="s">
        <v>296</v>
      </c>
      <c r="D116" s="10" t="s">
        <v>297</v>
      </c>
      <c r="E116" s="89"/>
      <c r="F116" s="85"/>
      <c r="G116" s="90"/>
      <c r="H116" s="89">
        <f>SUM(E116:G116)</f>
        <v>0</v>
      </c>
      <c r="I116" s="10"/>
      <c r="J116" s="10"/>
    </row>
    <row r="117" spans="1:10" ht="12.75">
      <c r="A117" s="10">
        <v>111</v>
      </c>
      <c r="B117" s="75">
        <v>2</v>
      </c>
      <c r="C117" s="1" t="s">
        <v>381</v>
      </c>
      <c r="D117" s="13" t="s">
        <v>382</v>
      </c>
      <c r="E117" s="89"/>
      <c r="F117" s="85"/>
      <c r="G117" s="90"/>
      <c r="H117" s="89">
        <f>SUM(E117:G117)</f>
        <v>0</v>
      </c>
      <c r="I117" s="10"/>
      <c r="J117" s="10"/>
    </row>
    <row r="118" spans="1:10" ht="12.75">
      <c r="A118" s="10">
        <v>112</v>
      </c>
      <c r="B118" s="75" t="s">
        <v>383</v>
      </c>
      <c r="C118" s="114" t="s">
        <v>298</v>
      </c>
      <c r="D118" s="10" t="s">
        <v>299</v>
      </c>
      <c r="E118" s="86">
        <f aca="true" t="shared" si="12" ref="E118:J118">E92+E97+E109+E115+E116+E117</f>
        <v>14255275</v>
      </c>
      <c r="F118" s="86">
        <f t="shared" si="12"/>
        <v>0</v>
      </c>
      <c r="G118" s="86">
        <f t="shared" si="12"/>
        <v>0</v>
      </c>
      <c r="H118" s="86">
        <f t="shared" si="12"/>
        <v>14255275</v>
      </c>
      <c r="I118" s="86">
        <f t="shared" si="12"/>
        <v>24373393</v>
      </c>
      <c r="J118" s="86">
        <f t="shared" si="12"/>
        <v>25082118</v>
      </c>
    </row>
    <row r="119" spans="1:10" ht="12.75">
      <c r="A119" s="10">
        <v>113</v>
      </c>
      <c r="B119" s="59" t="s">
        <v>300</v>
      </c>
      <c r="C119" s="11" t="s">
        <v>301</v>
      </c>
      <c r="D119" s="11"/>
      <c r="E119" s="86">
        <f aca="true" t="shared" si="13" ref="E119:J119">E88+E118</f>
        <v>32708026</v>
      </c>
      <c r="F119" s="86">
        <f t="shared" si="13"/>
        <v>314000</v>
      </c>
      <c r="G119" s="86">
        <f t="shared" si="13"/>
        <v>0</v>
      </c>
      <c r="H119" s="86">
        <f t="shared" si="13"/>
        <v>33022026</v>
      </c>
      <c r="I119" s="86">
        <f t="shared" si="13"/>
        <v>45598511</v>
      </c>
      <c r="J119" s="86">
        <f t="shared" si="13"/>
        <v>46998115</v>
      </c>
    </row>
    <row r="120" spans="2:8" ht="12.75">
      <c r="B120" s="46"/>
      <c r="C120" s="3"/>
      <c r="D120" s="14"/>
      <c r="E120" s="1"/>
      <c r="F120" s="45"/>
      <c r="G120" s="3"/>
      <c r="H120" s="3"/>
    </row>
    <row r="121" spans="2:8" ht="12.75">
      <c r="B121" s="46"/>
      <c r="C121" s="3"/>
      <c r="E121" s="3"/>
      <c r="F121" s="3"/>
      <c r="G121" s="3"/>
      <c r="H121" s="14"/>
    </row>
    <row r="122" spans="2:8" ht="12.75">
      <c r="B122" s="60"/>
      <c r="C122" s="3"/>
      <c r="E122" s="3"/>
      <c r="F122" s="3"/>
      <c r="G122" s="15"/>
      <c r="H122" s="14"/>
    </row>
    <row r="123" spans="2:8" ht="12.75">
      <c r="B123" s="46"/>
      <c r="C123" s="3"/>
      <c r="E123" s="3"/>
      <c r="F123" s="3"/>
      <c r="G123" s="3"/>
      <c r="H123" s="14"/>
    </row>
    <row r="124" spans="2:7" ht="12.75">
      <c r="B124" s="46"/>
      <c r="C124" s="3"/>
      <c r="E124" s="3"/>
      <c r="G124" s="3"/>
    </row>
    <row r="125" spans="2:7" ht="12.75">
      <c r="B125" s="46"/>
      <c r="C125" s="3"/>
      <c r="E125" s="3"/>
      <c r="G125" s="3"/>
    </row>
    <row r="126" spans="2:7" ht="15.75">
      <c r="B126" s="46"/>
      <c r="C126" s="18"/>
      <c r="E126" s="3"/>
      <c r="G126" s="15"/>
    </row>
    <row r="127" spans="2:7" ht="12.75">
      <c r="B127" s="46"/>
      <c r="C127" s="3"/>
      <c r="E127" s="3"/>
      <c r="G127" s="3"/>
    </row>
    <row r="128" spans="2:7" ht="12.75">
      <c r="B128" s="46"/>
      <c r="C128" s="3"/>
      <c r="E128" s="3"/>
      <c r="G128" s="3"/>
    </row>
    <row r="129" spans="2:7" ht="12.75">
      <c r="B129" s="46"/>
      <c r="C129" s="3"/>
      <c r="E129" s="3"/>
      <c r="G129" s="3"/>
    </row>
    <row r="130" spans="2:7" ht="12.75">
      <c r="B130" s="46"/>
      <c r="C130" s="3"/>
      <c r="E130" s="3"/>
      <c r="G130" s="3"/>
    </row>
    <row r="131" spans="2:7" ht="12.75">
      <c r="B131" s="46"/>
      <c r="C131" s="3"/>
      <c r="E131" s="3"/>
      <c r="G131" s="3"/>
    </row>
    <row r="132" spans="2:7" ht="12.75">
      <c r="B132" s="46"/>
      <c r="C132" s="3"/>
      <c r="E132" s="3"/>
      <c r="G132" s="3"/>
    </row>
    <row r="133" spans="2:7" ht="12.75">
      <c r="B133" s="46"/>
      <c r="C133" s="3"/>
      <c r="E133" s="3"/>
      <c r="G133" s="3"/>
    </row>
    <row r="134" spans="2:7" ht="12.75">
      <c r="B134" s="46"/>
      <c r="C134" s="3"/>
      <c r="E134" s="3"/>
      <c r="G134" s="3"/>
    </row>
    <row r="135" spans="2:7" ht="12.75">
      <c r="B135" s="60"/>
      <c r="C135" s="3"/>
      <c r="E135" s="3"/>
      <c r="G135" s="3"/>
    </row>
    <row r="136" spans="2:7" ht="12.75">
      <c r="B136" s="46"/>
      <c r="C136" s="3"/>
      <c r="E136" s="3"/>
      <c r="G136" s="15"/>
    </row>
    <row r="137" spans="2:7" ht="12.75">
      <c r="B137" s="46"/>
      <c r="C137" s="3"/>
      <c r="E137" s="3"/>
      <c r="G137" s="3"/>
    </row>
    <row r="138" spans="2:7" ht="12.75">
      <c r="B138" s="46"/>
      <c r="C138" s="3"/>
      <c r="E138" s="3"/>
      <c r="G138" s="15"/>
    </row>
    <row r="139" spans="2:7" ht="12.75">
      <c r="B139" s="4"/>
      <c r="C139" s="14"/>
      <c r="E139" s="14"/>
      <c r="G139" s="14"/>
    </row>
    <row r="140" spans="2:7" ht="12.75">
      <c r="B140" s="4"/>
      <c r="C140" s="14"/>
      <c r="E140" s="14"/>
      <c r="G140" s="14"/>
    </row>
    <row r="141" spans="2:7" ht="12.75">
      <c r="B141" s="4"/>
      <c r="C141" s="14"/>
      <c r="E141" s="14"/>
      <c r="G141" s="14"/>
    </row>
    <row r="142" spans="2:7" ht="12.75">
      <c r="B142" s="4"/>
      <c r="C142" s="14"/>
      <c r="E142" s="14"/>
      <c r="G142" s="14"/>
    </row>
    <row r="143" spans="2:7" ht="12.75">
      <c r="B143" s="4"/>
      <c r="C143" s="14"/>
      <c r="E143" s="14"/>
      <c r="G143" s="14"/>
    </row>
    <row r="144" spans="2:7" ht="12.75">
      <c r="B144" s="4"/>
      <c r="C144" s="14"/>
      <c r="E144" s="14"/>
      <c r="G144" s="14"/>
    </row>
    <row r="145" spans="2:7" ht="12.75">
      <c r="B145" s="4"/>
      <c r="C145" s="14"/>
      <c r="E145" s="14"/>
      <c r="G145" s="14"/>
    </row>
    <row r="146" spans="2:7" ht="12.75">
      <c r="B146" s="4"/>
      <c r="C146" s="14"/>
      <c r="E146" s="14"/>
      <c r="G146" s="14"/>
    </row>
    <row r="147" spans="2:7" ht="12.75">
      <c r="B147" s="4"/>
      <c r="C147" s="14"/>
      <c r="E147" s="14"/>
      <c r="G147" s="14"/>
    </row>
    <row r="148" spans="2:7" ht="12.75">
      <c r="B148" s="4"/>
      <c r="C148" s="14"/>
      <c r="E148" s="14"/>
      <c r="G148" s="14"/>
    </row>
    <row r="149" spans="2:7" ht="12.75">
      <c r="B149" s="4"/>
      <c r="C149" s="14"/>
      <c r="E149" s="14"/>
      <c r="G149" s="14"/>
    </row>
    <row r="150" spans="2:7" ht="12.75">
      <c r="B150" s="4"/>
      <c r="C150" s="14"/>
      <c r="E150" s="14"/>
      <c r="G150" s="14"/>
    </row>
    <row r="151" spans="2:7" ht="12.75">
      <c r="B151" s="4"/>
      <c r="C151" s="14"/>
      <c r="E151" s="14"/>
      <c r="G151" s="14"/>
    </row>
    <row r="152" spans="2:7" ht="12.75">
      <c r="B152" s="4"/>
      <c r="C152" s="14"/>
      <c r="E152" s="14"/>
      <c r="G152" s="14"/>
    </row>
    <row r="153" spans="2:7" ht="12.75">
      <c r="B153" s="4"/>
      <c r="C153" s="14"/>
      <c r="E153" s="14"/>
      <c r="G153" s="14"/>
    </row>
    <row r="154" spans="2:7" ht="12.75">
      <c r="B154" s="4"/>
      <c r="C154" s="14"/>
      <c r="E154" s="14"/>
      <c r="G154" s="14"/>
    </row>
    <row r="155" spans="2:7" ht="12.75">
      <c r="B155" s="4"/>
      <c r="C155" s="14"/>
      <c r="E155" s="14"/>
      <c r="G155" s="14"/>
    </row>
    <row r="156" spans="2:7" ht="12.75">
      <c r="B156" s="4"/>
      <c r="C156" s="14"/>
      <c r="E156" s="14"/>
      <c r="G156" s="14"/>
    </row>
    <row r="157" spans="2:7" ht="12.75">
      <c r="B157" s="4"/>
      <c r="C157" s="14"/>
      <c r="E157" s="14"/>
      <c r="G157" s="14"/>
    </row>
    <row r="158" spans="2:7" ht="12.75">
      <c r="B158" s="4"/>
      <c r="C158" s="14"/>
      <c r="E158" s="14"/>
      <c r="G158" s="14"/>
    </row>
    <row r="159" spans="2:7" ht="12.75">
      <c r="B159" s="4"/>
      <c r="C159" s="14"/>
      <c r="E159" s="14"/>
      <c r="G159" s="14"/>
    </row>
    <row r="160" spans="2:7" ht="12.75">
      <c r="B160" s="4"/>
      <c r="C160" s="14"/>
      <c r="E160" s="14"/>
      <c r="G160" s="14"/>
    </row>
    <row r="161" spans="2:7" ht="12.75">
      <c r="B161" s="4"/>
      <c r="C161" s="14"/>
      <c r="E161" s="14"/>
      <c r="G161" s="14"/>
    </row>
    <row r="162" spans="2:7" ht="12.75">
      <c r="B162" s="4"/>
      <c r="C162" s="14"/>
      <c r="E162" s="14"/>
      <c r="G162" s="14"/>
    </row>
    <row r="163" spans="2:7" ht="12.75">
      <c r="B163" s="4"/>
      <c r="C163" s="14"/>
      <c r="E163" s="14"/>
      <c r="G163" s="14"/>
    </row>
    <row r="164" spans="2:7" ht="12.75">
      <c r="B164" s="4"/>
      <c r="C164" s="14"/>
      <c r="E164" s="14"/>
      <c r="G164" s="14"/>
    </row>
    <row r="165" spans="2:7" ht="12.75">
      <c r="B165" s="4"/>
      <c r="C165" s="14"/>
      <c r="E165" s="14"/>
      <c r="G165" s="14"/>
    </row>
    <row r="166" spans="2:7" ht="12.75">
      <c r="B166" s="4"/>
      <c r="C166" s="14"/>
      <c r="E166" s="14"/>
      <c r="G166" s="14"/>
    </row>
    <row r="167" spans="2:7" ht="12.75">
      <c r="B167" s="4"/>
      <c r="C167" s="14"/>
      <c r="E167" s="14"/>
      <c r="G167" s="14"/>
    </row>
    <row r="168" spans="2:7" ht="12.75">
      <c r="B168" s="4"/>
      <c r="C168" s="14"/>
      <c r="E168" s="14"/>
      <c r="G168" s="14"/>
    </row>
  </sheetData>
  <sheetProtection/>
  <printOptions/>
  <pageMargins left="0.75" right="0.75" top="1" bottom="1" header="0.5" footer="0.5"/>
  <pageSetup horizontalDpi="600" verticalDpi="600" orientation="landscape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9.57421875" style="0" bestFit="1" customWidth="1"/>
  </cols>
  <sheetData>
    <row r="1" ht="12.75">
      <c r="A1" s="1" t="s">
        <v>723</v>
      </c>
    </row>
    <row r="3" spans="1:2" ht="12.75">
      <c r="A3" t="s">
        <v>404</v>
      </c>
      <c r="B3" s="1" t="s">
        <v>315</v>
      </c>
    </row>
    <row r="4" spans="1:5" ht="12.75">
      <c r="A4" s="210" t="s">
        <v>676</v>
      </c>
      <c r="B4" s="210"/>
      <c r="C4" s="210"/>
      <c r="D4" s="210"/>
      <c r="E4" s="210"/>
    </row>
    <row r="5" spans="1:2" ht="13.5" thickBot="1">
      <c r="A5" t="s">
        <v>46</v>
      </c>
      <c r="B5" t="s">
        <v>93</v>
      </c>
    </row>
    <row r="6" spans="1:6" ht="13.5" thickBot="1">
      <c r="A6" s="159" t="s">
        <v>677</v>
      </c>
      <c r="B6" s="164">
        <v>2018</v>
      </c>
      <c r="C6" s="194">
        <v>2019</v>
      </c>
      <c r="D6" s="194">
        <v>2020</v>
      </c>
      <c r="E6" s="194">
        <v>2021</v>
      </c>
      <c r="F6" s="195">
        <v>2022</v>
      </c>
    </row>
    <row r="7" spans="1:6" ht="12.75">
      <c r="A7" s="160" t="s">
        <v>678</v>
      </c>
      <c r="B7" s="189">
        <v>2685997</v>
      </c>
      <c r="C7" s="148">
        <v>2700000</v>
      </c>
      <c r="D7" s="148">
        <v>270000</v>
      </c>
      <c r="E7" s="148">
        <v>2700000</v>
      </c>
      <c r="F7" s="179">
        <v>2700000</v>
      </c>
    </row>
    <row r="8" spans="1:6" ht="12.75">
      <c r="A8" s="161" t="s">
        <v>679</v>
      </c>
      <c r="B8" s="38"/>
      <c r="C8" s="10"/>
      <c r="D8" s="10"/>
      <c r="E8" s="10"/>
      <c r="F8" s="152"/>
    </row>
    <row r="9" spans="1:6" ht="12.75">
      <c r="A9" s="161" t="s">
        <v>680</v>
      </c>
      <c r="B9" s="38">
        <v>14800</v>
      </c>
      <c r="C9" s="10">
        <v>12000</v>
      </c>
      <c r="D9" s="10">
        <v>12000</v>
      </c>
      <c r="E9" s="10">
        <v>12000</v>
      </c>
      <c r="F9" s="152">
        <v>12000</v>
      </c>
    </row>
    <row r="10" spans="1:6" ht="38.25">
      <c r="A10" s="161" t="s">
        <v>681</v>
      </c>
      <c r="B10" s="38">
        <f>'[1]5.bev. forrásonként'!G70+'[1]5.bev. forrásonként'!G71+'[1]5.bev. forrásonként'!G72</f>
        <v>0</v>
      </c>
      <c r="C10" s="10"/>
      <c r="D10" s="10"/>
      <c r="E10" s="10"/>
      <c r="F10" s="152"/>
    </row>
    <row r="11" spans="1:6" ht="12.75">
      <c r="A11" s="161" t="s">
        <v>682</v>
      </c>
      <c r="B11" s="38">
        <f>'[1]5.bev. forrásonként'!G73</f>
        <v>0</v>
      </c>
      <c r="C11" s="10"/>
      <c r="D11" s="10"/>
      <c r="E11" s="10"/>
      <c r="F11" s="152"/>
    </row>
    <row r="12" spans="1:6" ht="12.75">
      <c r="A12" s="162" t="s">
        <v>683</v>
      </c>
      <c r="B12" s="38">
        <v>0</v>
      </c>
      <c r="C12" s="10"/>
      <c r="D12" s="10"/>
      <c r="E12" s="10"/>
      <c r="F12" s="152"/>
    </row>
    <row r="13" spans="1:6" ht="13.5" thickBot="1">
      <c r="A13" s="163" t="s">
        <v>684</v>
      </c>
      <c r="B13" s="190">
        <v>0</v>
      </c>
      <c r="C13" s="36"/>
      <c r="D13" s="36"/>
      <c r="E13" s="36"/>
      <c r="F13" s="193"/>
    </row>
    <row r="14" spans="1:6" ht="13.5" thickBot="1">
      <c r="A14" s="15" t="s">
        <v>685</v>
      </c>
      <c r="B14" s="191">
        <f>SUM(B7:B13)</f>
        <v>2700797</v>
      </c>
      <c r="C14" s="191">
        <f>SUM(C7:C13)</f>
        <v>2712000</v>
      </c>
      <c r="D14" s="191">
        <f>SUM(D7:D13)</f>
        <v>282000</v>
      </c>
      <c r="E14" s="191">
        <f>SUM(E7:E13)</f>
        <v>2712000</v>
      </c>
      <c r="F14" s="191">
        <f>SUM(F7:F13)</f>
        <v>2712000</v>
      </c>
    </row>
    <row r="15" spans="1:6" ht="13.5" thickBot="1">
      <c r="A15" s="164" t="s">
        <v>686</v>
      </c>
      <c r="B15" s="192">
        <f>B14/2</f>
        <v>1350398.5</v>
      </c>
      <c r="C15" s="192">
        <f>C14/2</f>
        <v>1356000</v>
      </c>
      <c r="D15" s="192">
        <f>D14/2</f>
        <v>141000</v>
      </c>
      <c r="E15" s="192">
        <f>E14/2</f>
        <v>1356000</v>
      </c>
      <c r="F15" s="192">
        <f>F14/2</f>
        <v>1356000</v>
      </c>
    </row>
    <row r="16" spans="1:7" ht="12.75">
      <c r="A16" s="15"/>
      <c r="B16" s="16"/>
      <c r="C16" s="14"/>
      <c r="D16" s="14"/>
      <c r="E16" s="14"/>
      <c r="F16" s="14"/>
      <c r="G16" s="14"/>
    </row>
    <row r="17" spans="1:7" ht="12.75">
      <c r="A17" s="15"/>
      <c r="B17" s="16"/>
      <c r="C17" s="14"/>
      <c r="D17" s="14"/>
      <c r="E17" s="14"/>
      <c r="F17" s="14"/>
      <c r="G17" s="14"/>
    </row>
    <row r="18" spans="1:7" ht="12.75">
      <c r="A18" s="15"/>
      <c r="B18" s="16"/>
      <c r="C18" s="14"/>
      <c r="D18" s="14"/>
      <c r="E18" s="14"/>
      <c r="F18" s="14"/>
      <c r="G18" s="14"/>
    </row>
    <row r="19" spans="1:7" ht="13.5" thickBot="1">
      <c r="A19" s="165" t="s">
        <v>46</v>
      </c>
      <c r="B19" s="14" t="s">
        <v>93</v>
      </c>
      <c r="C19" s="14" t="s">
        <v>69</v>
      </c>
      <c r="D19" s="14" t="s">
        <v>70</v>
      </c>
      <c r="E19" s="14" t="s">
        <v>96</v>
      </c>
      <c r="F19" s="14" t="s">
        <v>97</v>
      </c>
      <c r="G19" s="14"/>
    </row>
    <row r="20" spans="1:6" ht="13.5" thickBot="1">
      <c r="A20" s="166" t="s">
        <v>687</v>
      </c>
      <c r="B20" s="167">
        <v>2018</v>
      </c>
      <c r="C20" s="168">
        <v>2019</v>
      </c>
      <c r="D20" s="168">
        <v>2020</v>
      </c>
      <c r="E20" s="169">
        <v>2021</v>
      </c>
      <c r="F20" s="169">
        <v>2022</v>
      </c>
    </row>
    <row r="21" spans="1:6" ht="12.75">
      <c r="A21" s="170" t="s">
        <v>688</v>
      </c>
      <c r="B21" s="171"/>
      <c r="C21" s="21"/>
      <c r="D21" s="21"/>
      <c r="E21" s="21"/>
      <c r="F21" s="172"/>
    </row>
    <row r="22" spans="1:6" ht="12.75">
      <c r="A22" s="170" t="s">
        <v>689</v>
      </c>
      <c r="B22" s="171"/>
      <c r="C22" s="21"/>
      <c r="D22" s="21"/>
      <c r="E22" s="21"/>
      <c r="F22" s="172"/>
    </row>
    <row r="23" spans="1:6" ht="12.75">
      <c r="A23" s="170" t="s">
        <v>690</v>
      </c>
      <c r="B23" s="171"/>
      <c r="C23" s="21"/>
      <c r="D23" s="21"/>
      <c r="E23" s="21"/>
      <c r="F23" s="172"/>
    </row>
    <row r="24" spans="1:6" ht="12.75">
      <c r="A24" s="170" t="s">
        <v>691</v>
      </c>
      <c r="B24" s="171"/>
      <c r="C24" s="21"/>
      <c r="D24" s="21"/>
      <c r="E24" s="21"/>
      <c r="F24" s="172"/>
    </row>
    <row r="25" spans="1:6" ht="25.5">
      <c r="A25" s="170" t="s">
        <v>692</v>
      </c>
      <c r="B25" s="171"/>
      <c r="C25" s="21"/>
      <c r="D25" s="21"/>
      <c r="E25" s="21"/>
      <c r="F25" s="172"/>
    </row>
    <row r="26" spans="1:6" ht="38.25">
      <c r="A26" s="170" t="s">
        <v>693</v>
      </c>
      <c r="B26" s="171"/>
      <c r="C26" s="21"/>
      <c r="D26" s="21"/>
      <c r="E26" s="21"/>
      <c r="F26" s="172"/>
    </row>
    <row r="27" spans="1:6" ht="39" thickBot="1">
      <c r="A27" s="173" t="s">
        <v>694</v>
      </c>
      <c r="B27" s="174"/>
      <c r="C27" s="175"/>
      <c r="D27" s="175"/>
      <c r="E27" s="175"/>
      <c r="F27" s="176"/>
    </row>
    <row r="28" spans="1:6" ht="12.75">
      <c r="A28" s="177" t="s">
        <v>50</v>
      </c>
      <c r="B28" s="178"/>
      <c r="C28" s="148"/>
      <c r="D28" s="148"/>
      <c r="E28" s="148"/>
      <c r="F28" s="179"/>
    </row>
    <row r="29" spans="1:6" ht="13.5" thickBot="1">
      <c r="A29" s="180" t="s">
        <v>695</v>
      </c>
      <c r="B29" s="181">
        <v>0</v>
      </c>
      <c r="C29" s="182">
        <v>0</v>
      </c>
      <c r="D29" s="182">
        <v>0</v>
      </c>
      <c r="E29" s="182">
        <v>0</v>
      </c>
      <c r="F29" s="183">
        <v>0</v>
      </c>
    </row>
    <row r="30" spans="1:6" ht="13.5" thickBot="1">
      <c r="A30" s="184" t="s">
        <v>696</v>
      </c>
      <c r="B30" s="185">
        <f>B15-B29</f>
        <v>1350398.5</v>
      </c>
      <c r="C30" s="186"/>
      <c r="D30" s="186"/>
      <c r="E30" s="186"/>
      <c r="F30" s="187"/>
    </row>
    <row r="33" spans="1:5" ht="13.5" thickBot="1">
      <c r="A33" t="s">
        <v>46</v>
      </c>
      <c r="B33" t="s">
        <v>93</v>
      </c>
      <c r="C33" t="s">
        <v>69</v>
      </c>
      <c r="D33" t="s">
        <v>70</v>
      </c>
      <c r="E33" t="s">
        <v>96</v>
      </c>
    </row>
    <row r="34" spans="1:5" ht="12.75">
      <c r="A34" s="211" t="s">
        <v>697</v>
      </c>
      <c r="B34" s="212"/>
      <c r="C34" s="212"/>
      <c r="D34" s="212"/>
      <c r="E34" s="213"/>
    </row>
    <row r="35" spans="1:5" ht="12.75">
      <c r="A35" s="151" t="s">
        <v>698</v>
      </c>
      <c r="B35" s="10" t="s">
        <v>699</v>
      </c>
      <c r="C35" s="10"/>
      <c r="D35" s="10"/>
      <c r="E35" s="152"/>
    </row>
    <row r="36" spans="1:5" ht="12.75">
      <c r="A36" s="151" t="s">
        <v>700</v>
      </c>
      <c r="B36" s="10"/>
      <c r="C36" s="10"/>
      <c r="D36" s="10"/>
      <c r="E36" s="152"/>
    </row>
    <row r="37" spans="1:5" ht="12.75">
      <c r="A37" s="151" t="s">
        <v>701</v>
      </c>
      <c r="B37" s="10"/>
      <c r="C37" s="10"/>
      <c r="D37" s="10"/>
      <c r="E37" s="152"/>
    </row>
    <row r="38" spans="1:5" ht="13.5" thickBot="1">
      <c r="A38" s="153" t="s">
        <v>50</v>
      </c>
      <c r="B38" s="154"/>
      <c r="C38" s="154"/>
      <c r="D38" s="154"/>
      <c r="E38" s="155"/>
    </row>
  </sheetData>
  <sheetProtection/>
  <mergeCells count="2">
    <mergeCell ref="A4:E4"/>
    <mergeCell ref="A34:E3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6" sqref="B6"/>
    </sheetView>
  </sheetViews>
  <sheetFormatPr defaultColWidth="9.140625" defaultRowHeight="12.75"/>
  <cols>
    <col min="2" max="2" width="88.57421875" style="0" bestFit="1" customWidth="1"/>
  </cols>
  <sheetData>
    <row r="1" ht="12.75">
      <c r="B1" s="5" t="s">
        <v>724</v>
      </c>
    </row>
    <row r="2" ht="12.75">
      <c r="B2" t="s">
        <v>404</v>
      </c>
    </row>
    <row r="3" ht="12.75">
      <c r="B3" s="9" t="s">
        <v>702</v>
      </c>
    </row>
    <row r="4" spans="2:4" ht="12.75">
      <c r="B4" s="9" t="s">
        <v>46</v>
      </c>
      <c r="C4" t="s">
        <v>93</v>
      </c>
      <c r="D4" t="s">
        <v>69</v>
      </c>
    </row>
    <row r="6" spans="1:4" ht="12.75">
      <c r="A6" s="10" t="s">
        <v>703</v>
      </c>
      <c r="B6" s="10" t="s">
        <v>0</v>
      </c>
      <c r="C6" s="10" t="s">
        <v>704</v>
      </c>
      <c r="D6" s="10" t="s">
        <v>652</v>
      </c>
    </row>
    <row r="7" spans="1:4" ht="12.75">
      <c r="A7" s="10">
        <v>1</v>
      </c>
      <c r="B7" s="188" t="s">
        <v>705</v>
      </c>
      <c r="C7" s="10"/>
      <c r="D7" s="10"/>
    </row>
    <row r="8" spans="1:4" ht="12.75">
      <c r="A8" s="10">
        <v>2</v>
      </c>
      <c r="B8" s="188" t="s">
        <v>706</v>
      </c>
      <c r="C8" s="10"/>
      <c r="D8" s="10"/>
    </row>
    <row r="9" spans="1:4" ht="12.75">
      <c r="A9" s="10">
        <v>3</v>
      </c>
      <c r="B9" s="188" t="s">
        <v>707</v>
      </c>
      <c r="C9" s="10"/>
      <c r="D9" s="10"/>
    </row>
    <row r="10" spans="1:4" ht="12.75">
      <c r="A10" s="10">
        <v>4</v>
      </c>
      <c r="B10" s="188" t="s">
        <v>708</v>
      </c>
      <c r="C10" s="118"/>
      <c r="D10" s="118"/>
    </row>
    <row r="11" spans="1:4" ht="12.75">
      <c r="A11" s="10">
        <v>5</v>
      </c>
      <c r="B11" s="188" t="s">
        <v>709</v>
      </c>
      <c r="C11" s="10"/>
      <c r="D11" s="10"/>
    </row>
    <row r="12" spans="1:4" ht="12.75">
      <c r="A12" s="10">
        <v>6</v>
      </c>
      <c r="B12" s="188" t="s">
        <v>710</v>
      </c>
      <c r="C12" s="10"/>
      <c r="D12" s="10"/>
    </row>
    <row r="13" spans="1:4" ht="12.75">
      <c r="A13" s="10">
        <v>7</v>
      </c>
      <c r="B13" s="10" t="s">
        <v>711</v>
      </c>
      <c r="C13" s="10"/>
      <c r="D13" s="10"/>
    </row>
    <row r="14" spans="1:4" ht="12.75">
      <c r="A14" s="10">
        <v>8</v>
      </c>
      <c r="B14" s="11" t="s">
        <v>44</v>
      </c>
      <c r="C14" s="11"/>
      <c r="D14" s="11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5.7109375" style="0" customWidth="1"/>
    <col min="2" max="2" width="52.00390625" style="0" customWidth="1"/>
    <col min="3" max="3" width="16.421875" style="0" customWidth="1"/>
    <col min="4" max="4" width="19.00390625" style="14" customWidth="1"/>
    <col min="5" max="5" width="12.57421875" style="0" bestFit="1" customWidth="1"/>
  </cols>
  <sheetData>
    <row r="1" ht="12.75">
      <c r="B1" s="1" t="s">
        <v>725</v>
      </c>
    </row>
    <row r="2" ht="12.75">
      <c r="B2" t="s">
        <v>404</v>
      </c>
    </row>
    <row r="4" spans="2:3" ht="12.75">
      <c r="B4" s="6" t="s">
        <v>92</v>
      </c>
      <c r="C4" s="117" t="s">
        <v>322</v>
      </c>
    </row>
    <row r="5" spans="1:5" ht="12.75">
      <c r="A5" s="10" t="s">
        <v>130</v>
      </c>
      <c r="B5" s="10" t="s">
        <v>46</v>
      </c>
      <c r="C5" s="10" t="s">
        <v>93</v>
      </c>
      <c r="D5" s="13" t="s">
        <v>94</v>
      </c>
      <c r="E5" s="13" t="s">
        <v>418</v>
      </c>
    </row>
    <row r="6" spans="1:5" ht="12.75">
      <c r="A6" s="10">
        <v>1</v>
      </c>
      <c r="B6" s="11" t="s">
        <v>0</v>
      </c>
      <c r="C6" s="10"/>
      <c r="D6" s="10"/>
      <c r="E6" s="10"/>
    </row>
    <row r="7" spans="1:5" ht="12.75">
      <c r="A7" s="10"/>
      <c r="B7" s="10"/>
      <c r="C7" s="214" t="s">
        <v>45</v>
      </c>
      <c r="D7" s="215"/>
      <c r="E7" s="216" t="s">
        <v>449</v>
      </c>
    </row>
    <row r="8" spans="1:5" ht="12.75">
      <c r="A8" s="10">
        <v>2</v>
      </c>
      <c r="B8" s="11" t="s">
        <v>384</v>
      </c>
      <c r="C8" s="123" t="s">
        <v>419</v>
      </c>
      <c r="D8" s="123" t="s">
        <v>420</v>
      </c>
      <c r="E8" s="217"/>
    </row>
    <row r="9" spans="1:5" ht="12.75">
      <c r="A9" s="10">
        <v>3</v>
      </c>
      <c r="B9" s="11" t="s">
        <v>323</v>
      </c>
      <c r="C9" s="85"/>
      <c r="D9" s="10"/>
      <c r="E9" s="10"/>
    </row>
    <row r="10" spans="1:5" ht="12.75">
      <c r="A10" s="10">
        <v>4</v>
      </c>
      <c r="B10" s="13" t="s">
        <v>406</v>
      </c>
      <c r="C10" s="85">
        <v>150000</v>
      </c>
      <c r="D10" s="10"/>
      <c r="E10" s="10"/>
    </row>
    <row r="11" spans="1:5" ht="12.75">
      <c r="A11" s="10">
        <v>5</v>
      </c>
      <c r="B11" s="13" t="s">
        <v>407</v>
      </c>
      <c r="C11" s="85">
        <v>45000</v>
      </c>
      <c r="D11" s="10">
        <v>45592</v>
      </c>
      <c r="E11" s="10">
        <v>45592</v>
      </c>
    </row>
    <row r="12" spans="1:5" ht="12.75">
      <c r="A12" s="10">
        <v>6</v>
      </c>
      <c r="B12" s="13" t="s">
        <v>403</v>
      </c>
      <c r="C12" s="85">
        <v>12000</v>
      </c>
      <c r="D12" s="10">
        <v>11275</v>
      </c>
      <c r="E12" s="10">
        <v>11275</v>
      </c>
    </row>
    <row r="13" spans="1:5" ht="12.75">
      <c r="A13" s="10">
        <v>7</v>
      </c>
      <c r="B13" s="13" t="s">
        <v>408</v>
      </c>
      <c r="C13" s="85">
        <v>60000</v>
      </c>
      <c r="D13" s="10"/>
      <c r="E13" s="10"/>
    </row>
    <row r="14" spans="1:5" ht="12.75">
      <c r="A14" s="10">
        <v>8</v>
      </c>
      <c r="B14" s="13" t="s">
        <v>409</v>
      </c>
      <c r="C14" s="85">
        <v>250000</v>
      </c>
      <c r="D14" s="10">
        <v>717750</v>
      </c>
      <c r="E14" s="10">
        <v>717750</v>
      </c>
    </row>
    <row r="15" spans="1:5" ht="12.75">
      <c r="A15" s="10">
        <v>9</v>
      </c>
      <c r="B15" s="13" t="s">
        <v>415</v>
      </c>
      <c r="C15" s="85">
        <v>217000</v>
      </c>
      <c r="D15" s="10">
        <v>217000</v>
      </c>
      <c r="E15" s="10">
        <v>217000</v>
      </c>
    </row>
    <row r="16" spans="1:5" ht="12.75">
      <c r="A16" s="10">
        <v>10</v>
      </c>
      <c r="B16" s="13" t="s">
        <v>430</v>
      </c>
      <c r="C16" s="85"/>
      <c r="D16" s="10">
        <v>10324</v>
      </c>
      <c r="E16" s="10">
        <v>10324</v>
      </c>
    </row>
    <row r="17" spans="1:5" ht="12.75">
      <c r="A17" s="10">
        <v>11</v>
      </c>
      <c r="B17" s="13" t="s">
        <v>431</v>
      </c>
      <c r="C17" s="10"/>
      <c r="D17" s="10">
        <v>350000</v>
      </c>
      <c r="E17" s="10">
        <v>350000</v>
      </c>
    </row>
    <row r="18" spans="1:5" ht="12.75">
      <c r="A18" s="10">
        <v>12</v>
      </c>
      <c r="B18" s="13" t="s">
        <v>444</v>
      </c>
      <c r="C18" s="10"/>
      <c r="D18" s="10">
        <v>12582</v>
      </c>
      <c r="E18" s="10">
        <v>12582</v>
      </c>
    </row>
    <row r="19" spans="1:5" ht="12.75">
      <c r="A19" s="10">
        <v>13</v>
      </c>
      <c r="B19" s="13" t="s">
        <v>445</v>
      </c>
      <c r="C19" s="10"/>
      <c r="D19" s="10">
        <v>12300</v>
      </c>
      <c r="E19" s="10">
        <v>12300</v>
      </c>
    </row>
    <row r="20" spans="1:5" ht="12.75">
      <c r="A20" s="10">
        <v>14</v>
      </c>
      <c r="B20" s="21"/>
      <c r="C20" s="85"/>
      <c r="D20" s="10"/>
      <c r="E20" s="10"/>
    </row>
    <row r="21" spans="1:5" ht="12.75">
      <c r="A21" s="10">
        <v>15</v>
      </c>
      <c r="B21" s="11" t="s">
        <v>50</v>
      </c>
      <c r="C21" s="86">
        <f>SUM(C10:C20)</f>
        <v>734000</v>
      </c>
      <c r="D21" s="86">
        <f>SUM(D10:D20)</f>
        <v>1376823</v>
      </c>
      <c r="E21" s="86">
        <f>SUM(E10:E20)</f>
        <v>1376823</v>
      </c>
    </row>
    <row r="22" spans="1:5" ht="12.75">
      <c r="A22" s="10"/>
      <c r="B22" s="10"/>
      <c r="C22" s="85"/>
      <c r="D22" s="10"/>
      <c r="E22" s="10"/>
    </row>
    <row r="23" spans="1:5" ht="12.75">
      <c r="A23" s="10">
        <v>16</v>
      </c>
      <c r="B23" s="11" t="s">
        <v>324</v>
      </c>
      <c r="C23" s="85"/>
      <c r="D23" s="10"/>
      <c r="E23" s="10"/>
    </row>
    <row r="24" spans="1:5" ht="12.75">
      <c r="A24" s="10"/>
      <c r="B24" s="11"/>
      <c r="C24" s="85"/>
      <c r="D24" s="10"/>
      <c r="E24" s="10"/>
    </row>
    <row r="25" spans="1:5" ht="12.75">
      <c r="A25" s="10">
        <v>17</v>
      </c>
      <c r="B25" s="13" t="s">
        <v>402</v>
      </c>
      <c r="C25" s="85">
        <v>4000</v>
      </c>
      <c r="D25" s="10">
        <v>5123</v>
      </c>
      <c r="E25" s="10">
        <v>5123</v>
      </c>
    </row>
    <row r="26" spans="1:5" ht="12.75">
      <c r="A26" s="10">
        <v>18</v>
      </c>
      <c r="B26" s="13" t="s">
        <v>414</v>
      </c>
      <c r="C26" s="85">
        <v>12000</v>
      </c>
      <c r="D26" s="10">
        <v>12300</v>
      </c>
      <c r="E26" s="10"/>
    </row>
    <row r="27" spans="1:5" ht="12.75">
      <c r="A27" s="10">
        <v>19</v>
      </c>
      <c r="B27" s="13" t="s">
        <v>410</v>
      </c>
      <c r="C27" s="85">
        <v>1000</v>
      </c>
      <c r="D27" s="10">
        <v>5000</v>
      </c>
      <c r="E27" s="10">
        <v>5000</v>
      </c>
    </row>
    <row r="28" spans="1:5" ht="12.75">
      <c r="A28" s="10">
        <v>20</v>
      </c>
      <c r="B28" s="13" t="s">
        <v>405</v>
      </c>
      <c r="C28" s="85">
        <v>100000</v>
      </c>
      <c r="D28" s="10">
        <v>13589</v>
      </c>
      <c r="E28" s="10">
        <v>11000</v>
      </c>
    </row>
    <row r="29" spans="1:5" ht="12.75">
      <c r="A29" s="10">
        <v>21</v>
      </c>
      <c r="B29" s="13" t="s">
        <v>443</v>
      </c>
      <c r="C29" s="85"/>
      <c r="D29" s="10">
        <v>80988</v>
      </c>
      <c r="E29" s="10">
        <v>80988</v>
      </c>
    </row>
    <row r="30" spans="1:5" ht="12.75">
      <c r="A30" s="10">
        <v>22</v>
      </c>
      <c r="B30" s="118"/>
      <c r="C30" s="85"/>
      <c r="D30" s="10"/>
      <c r="E30" s="10"/>
    </row>
    <row r="31" spans="1:5" ht="12.75">
      <c r="A31" s="10">
        <v>23</v>
      </c>
      <c r="B31" s="118"/>
      <c r="C31" s="85"/>
      <c r="D31" s="10"/>
      <c r="E31" s="10"/>
    </row>
    <row r="32" spans="1:5" ht="12.75">
      <c r="A32" s="10">
        <v>24</v>
      </c>
      <c r="B32" s="119"/>
      <c r="C32" s="85"/>
      <c r="D32" s="10"/>
      <c r="E32" s="10"/>
    </row>
    <row r="33" spans="1:5" ht="12.75">
      <c r="A33" s="10">
        <v>25</v>
      </c>
      <c r="B33" s="11" t="s">
        <v>50</v>
      </c>
      <c r="C33" s="86">
        <f>SUM(C25:C32)</f>
        <v>117000</v>
      </c>
      <c r="D33" s="86">
        <f>SUM(D25:D32)</f>
        <v>117000</v>
      </c>
      <c r="E33" s="86">
        <f>SUM(E25:E32)</f>
        <v>102111</v>
      </c>
    </row>
    <row r="34" spans="1:5" ht="12.75">
      <c r="A34" s="10">
        <v>26</v>
      </c>
      <c r="B34" s="11" t="s">
        <v>65</v>
      </c>
      <c r="C34" s="86">
        <f>C21+C33</f>
        <v>851000</v>
      </c>
      <c r="D34" s="86">
        <f>D21+D33</f>
        <v>1493823</v>
      </c>
      <c r="E34" s="86">
        <f>E21+E33</f>
        <v>1478934</v>
      </c>
    </row>
  </sheetData>
  <sheetProtection/>
  <mergeCells count="2">
    <mergeCell ref="C7:D7"/>
    <mergeCell ref="E7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61.140625" style="0" bestFit="1" customWidth="1"/>
    <col min="3" max="3" width="13.28125" style="0" bestFit="1" customWidth="1"/>
  </cols>
  <sheetData>
    <row r="1" ht="12.75">
      <c r="B1" s="1" t="s">
        <v>726</v>
      </c>
    </row>
    <row r="2" ht="12.75">
      <c r="A2" t="s">
        <v>453</v>
      </c>
    </row>
    <row r="4" ht="12.75">
      <c r="A4" s="1" t="s">
        <v>454</v>
      </c>
    </row>
    <row r="5" spans="1:3" ht="12.75">
      <c r="A5" s="13"/>
      <c r="B5" s="13" t="s">
        <v>66</v>
      </c>
      <c r="C5" s="13" t="s">
        <v>67</v>
      </c>
    </row>
    <row r="6" spans="1:3" ht="12.75">
      <c r="A6" s="13" t="s">
        <v>317</v>
      </c>
      <c r="B6" s="10" t="s">
        <v>0</v>
      </c>
      <c r="C6" s="10" t="s">
        <v>455</v>
      </c>
    </row>
    <row r="7" spans="1:3" ht="12.75">
      <c r="A7" s="10">
        <v>1</v>
      </c>
      <c r="B7" s="10" t="s">
        <v>456</v>
      </c>
      <c r="C7" s="103">
        <v>21915997</v>
      </c>
    </row>
    <row r="8" spans="1:3" ht="12.75">
      <c r="A8" s="10">
        <v>2</v>
      </c>
      <c r="B8" s="10" t="s">
        <v>457</v>
      </c>
      <c r="C8" s="103">
        <v>21928567</v>
      </c>
    </row>
    <row r="9" spans="1:3" ht="12.75">
      <c r="A9" s="10">
        <v>3</v>
      </c>
      <c r="B9" s="10" t="s">
        <v>458</v>
      </c>
      <c r="C9" s="103">
        <f>C7-C8</f>
        <v>-12570</v>
      </c>
    </row>
    <row r="10" spans="1:3" ht="12.75">
      <c r="A10" s="10">
        <v>4</v>
      </c>
      <c r="B10" s="10" t="s">
        <v>459</v>
      </c>
      <c r="C10" s="103">
        <v>25082118</v>
      </c>
    </row>
    <row r="11" spans="1:3" ht="12.75">
      <c r="A11" s="10">
        <v>5</v>
      </c>
      <c r="B11" s="10" t="s">
        <v>460</v>
      </c>
      <c r="C11" s="10">
        <v>576152</v>
      </c>
    </row>
    <row r="12" spans="1:3" ht="12.75">
      <c r="A12" s="10">
        <v>6</v>
      </c>
      <c r="B12" s="10" t="s">
        <v>461</v>
      </c>
      <c r="C12" s="103">
        <f>C10-C11</f>
        <v>24505966</v>
      </c>
    </row>
    <row r="13" spans="1:3" ht="12.75">
      <c r="A13" s="10">
        <v>7</v>
      </c>
      <c r="B13" s="10" t="s">
        <v>462</v>
      </c>
      <c r="C13" s="103">
        <f>C9+C12</f>
        <v>24493396</v>
      </c>
    </row>
    <row r="14" spans="1:3" ht="12.75">
      <c r="A14" s="10">
        <v>8</v>
      </c>
      <c r="B14" s="10" t="s">
        <v>463</v>
      </c>
      <c r="C14" s="10"/>
    </row>
    <row r="15" spans="1:3" ht="12.75">
      <c r="A15" s="10">
        <v>9</v>
      </c>
      <c r="B15" s="10" t="s">
        <v>464</v>
      </c>
      <c r="C15" s="10"/>
    </row>
    <row r="16" spans="1:3" ht="12.75">
      <c r="A16" s="10">
        <v>10</v>
      </c>
      <c r="B16" s="10" t="s">
        <v>465</v>
      </c>
      <c r="C16" s="10">
        <v>0</v>
      </c>
    </row>
    <row r="17" spans="1:3" ht="12.75">
      <c r="A17" s="10">
        <v>11</v>
      </c>
      <c r="B17" s="10" t="s">
        <v>466</v>
      </c>
      <c r="C17" s="10"/>
    </row>
    <row r="18" spans="1:3" ht="12.75">
      <c r="A18" s="10">
        <v>12</v>
      </c>
      <c r="B18" s="10" t="s">
        <v>467</v>
      </c>
      <c r="C18" s="10"/>
    </row>
    <row r="19" spans="1:3" ht="12.75">
      <c r="A19" s="10">
        <v>13</v>
      </c>
      <c r="B19" s="10" t="s">
        <v>468</v>
      </c>
      <c r="C19" s="10">
        <v>0</v>
      </c>
    </row>
    <row r="20" spans="1:3" ht="12.75">
      <c r="A20" s="10">
        <v>14</v>
      </c>
      <c r="B20" s="10" t="s">
        <v>469</v>
      </c>
      <c r="C20" s="10">
        <v>0</v>
      </c>
    </row>
    <row r="21" spans="1:3" ht="12.75">
      <c r="A21" s="10">
        <v>15</v>
      </c>
      <c r="B21" s="10" t="s">
        <v>470</v>
      </c>
      <c r="C21" s="103">
        <f>C13</f>
        <v>24493396</v>
      </c>
    </row>
    <row r="22" spans="1:3" ht="12.75">
      <c r="A22" s="10">
        <v>16</v>
      </c>
      <c r="B22" s="10" t="s">
        <v>471</v>
      </c>
      <c r="C22" s="10"/>
    </row>
    <row r="23" spans="1:3" ht="12.75">
      <c r="A23" s="10">
        <v>17</v>
      </c>
      <c r="B23" s="10" t="s">
        <v>472</v>
      </c>
      <c r="C23" s="103">
        <f>C21</f>
        <v>24493396</v>
      </c>
    </row>
    <row r="24" spans="1:3" ht="12.75">
      <c r="A24" s="10">
        <v>18</v>
      </c>
      <c r="B24" s="10" t="s">
        <v>473</v>
      </c>
      <c r="C24" s="10">
        <v>0</v>
      </c>
    </row>
    <row r="25" spans="1:3" ht="12.75">
      <c r="A25" s="10">
        <v>19</v>
      </c>
      <c r="B25" s="10" t="s">
        <v>474</v>
      </c>
      <c r="C25" s="10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2"/>
  <sheetViews>
    <sheetView view="pageBreakPreview" zoomScale="60" zoomScalePageLayoutView="0" workbookViewId="0" topLeftCell="A46">
      <selection activeCell="C69" sqref="C69"/>
    </sheetView>
  </sheetViews>
  <sheetFormatPr defaultColWidth="9.140625" defaultRowHeight="12.75"/>
  <cols>
    <col min="3" max="3" width="73.140625" style="0" bestFit="1" customWidth="1"/>
    <col min="4" max="5" width="11.140625" style="0" bestFit="1" customWidth="1"/>
  </cols>
  <sheetData>
    <row r="1" spans="1:3" ht="12.75">
      <c r="A1" s="131"/>
      <c r="B1" s="128" t="s">
        <v>475</v>
      </c>
      <c r="C1" s="1" t="s">
        <v>727</v>
      </c>
    </row>
    <row r="2" spans="1:2" ht="12.75">
      <c r="A2" s="131"/>
      <c r="B2" s="5"/>
    </row>
    <row r="3" spans="1:5" ht="12.75">
      <c r="A3" s="131"/>
      <c r="B3" s="220" t="s">
        <v>476</v>
      </c>
      <c r="C3" s="220"/>
      <c r="D3" s="220"/>
      <c r="E3" s="220"/>
    </row>
    <row r="4" spans="1:5" ht="12.75">
      <c r="A4" s="131"/>
      <c r="B4" s="132"/>
      <c r="D4" s="221" t="s">
        <v>454</v>
      </c>
      <c r="E4" s="221"/>
    </row>
    <row r="5" spans="1:5" ht="13.5" thickBot="1">
      <c r="A5" s="133" t="s">
        <v>46</v>
      </c>
      <c r="B5" s="133" t="s">
        <v>93</v>
      </c>
      <c r="C5" s="133" t="s">
        <v>69</v>
      </c>
      <c r="D5" s="134" t="s">
        <v>70</v>
      </c>
      <c r="E5" s="134" t="s">
        <v>96</v>
      </c>
    </row>
    <row r="6" spans="1:5" ht="12.75">
      <c r="A6" s="133">
        <v>1</v>
      </c>
      <c r="B6" s="222" t="s">
        <v>477</v>
      </c>
      <c r="C6" s="224" t="s">
        <v>0</v>
      </c>
      <c r="D6" s="226" t="s">
        <v>455</v>
      </c>
      <c r="E6" s="227"/>
    </row>
    <row r="7" spans="1:5" ht="38.25">
      <c r="A7" s="135">
        <v>2</v>
      </c>
      <c r="B7" s="223"/>
      <c r="C7" s="225"/>
      <c r="D7" s="136" t="s">
        <v>712</v>
      </c>
      <c r="E7" s="137" t="s">
        <v>713</v>
      </c>
    </row>
    <row r="8" spans="1:5" ht="12.75">
      <c r="A8" s="133">
        <v>3</v>
      </c>
      <c r="B8" s="138" t="s">
        <v>478</v>
      </c>
      <c r="C8" s="37" t="s">
        <v>479</v>
      </c>
      <c r="D8" s="139"/>
      <c r="E8" s="139">
        <v>98400</v>
      </c>
    </row>
    <row r="9" spans="1:5" ht="12.75">
      <c r="A9" s="135">
        <v>4</v>
      </c>
      <c r="B9" s="138" t="s">
        <v>480</v>
      </c>
      <c r="C9" s="37" t="s">
        <v>481</v>
      </c>
      <c r="D9" s="139">
        <v>790088</v>
      </c>
      <c r="E9" s="139">
        <v>613101</v>
      </c>
    </row>
    <row r="10" spans="1:5" ht="12.75">
      <c r="A10" s="133">
        <v>5</v>
      </c>
      <c r="B10" s="138" t="s">
        <v>482</v>
      </c>
      <c r="C10" s="37" t="s">
        <v>483</v>
      </c>
      <c r="D10" s="139"/>
      <c r="E10" s="139"/>
    </row>
    <row r="11" spans="1:5" ht="12.75">
      <c r="A11" s="135">
        <v>6</v>
      </c>
      <c r="B11" s="138" t="s">
        <v>484</v>
      </c>
      <c r="C11" s="37" t="s">
        <v>485</v>
      </c>
      <c r="D11" s="139">
        <f>SUM(D9:D10)</f>
        <v>790088</v>
      </c>
      <c r="E11" s="139">
        <f>SUM(E8:E10)</f>
        <v>711501</v>
      </c>
    </row>
    <row r="12" spans="1:5" ht="12.75">
      <c r="A12" s="133">
        <v>7</v>
      </c>
      <c r="B12" s="138" t="s">
        <v>486</v>
      </c>
      <c r="C12" s="47" t="s">
        <v>487</v>
      </c>
      <c r="D12" s="139">
        <v>56675311</v>
      </c>
      <c r="E12" s="139">
        <v>56073911</v>
      </c>
    </row>
    <row r="13" spans="1:5" ht="12.75">
      <c r="A13" s="135">
        <v>8</v>
      </c>
      <c r="B13" s="138" t="s">
        <v>488</v>
      </c>
      <c r="C13" s="47" t="s">
        <v>489</v>
      </c>
      <c r="D13" s="139">
        <v>8121591</v>
      </c>
      <c r="E13" s="139">
        <v>8108527</v>
      </c>
    </row>
    <row r="14" spans="1:5" ht="12.75">
      <c r="A14" s="133">
        <v>9</v>
      </c>
      <c r="B14" s="138" t="s">
        <v>490</v>
      </c>
      <c r="C14" s="47" t="s">
        <v>491</v>
      </c>
      <c r="D14" s="139">
        <v>10756433</v>
      </c>
      <c r="E14" s="139">
        <v>10330888</v>
      </c>
    </row>
    <row r="15" spans="1:5" ht="12.75">
      <c r="A15" s="135">
        <v>10</v>
      </c>
      <c r="B15" s="138" t="s">
        <v>492</v>
      </c>
      <c r="C15" s="47" t="s">
        <v>493</v>
      </c>
      <c r="D15" s="103">
        <f>D12+D13+D14</f>
        <v>75553335</v>
      </c>
      <c r="E15" s="103">
        <f>E12+E13+E14</f>
        <v>74513326</v>
      </c>
    </row>
    <row r="16" spans="1:5" ht="12.75">
      <c r="A16" s="133">
        <v>11</v>
      </c>
      <c r="B16" s="138" t="s">
        <v>494</v>
      </c>
      <c r="C16" s="47" t="s">
        <v>495</v>
      </c>
      <c r="D16" s="139">
        <v>61401</v>
      </c>
      <c r="E16" s="139">
        <v>0</v>
      </c>
    </row>
    <row r="17" spans="1:5" ht="12.75">
      <c r="A17" s="135">
        <v>12</v>
      </c>
      <c r="B17" s="138" t="s">
        <v>496</v>
      </c>
      <c r="C17" s="47" t="s">
        <v>497</v>
      </c>
      <c r="D17" s="139">
        <v>1386508</v>
      </c>
      <c r="E17" s="139">
        <v>534172</v>
      </c>
    </row>
    <row r="18" spans="1:5" ht="12.75">
      <c r="A18" s="133">
        <v>13</v>
      </c>
      <c r="B18" s="138" t="s">
        <v>498</v>
      </c>
      <c r="C18" s="47" t="s">
        <v>499</v>
      </c>
      <c r="D18" s="139">
        <v>3699907</v>
      </c>
      <c r="E18" s="139">
        <v>4973138</v>
      </c>
    </row>
    <row r="19" spans="1:5" ht="12.75">
      <c r="A19" s="135">
        <v>14</v>
      </c>
      <c r="B19" s="138" t="s">
        <v>500</v>
      </c>
      <c r="C19" s="47" t="s">
        <v>501</v>
      </c>
      <c r="D19" s="140">
        <f>D16+D17+D18</f>
        <v>5147816</v>
      </c>
      <c r="E19" s="140">
        <f>E16+E17+E18</f>
        <v>5507310</v>
      </c>
    </row>
    <row r="20" spans="1:5" ht="12.75">
      <c r="A20" s="133">
        <v>15</v>
      </c>
      <c r="B20" s="138" t="s">
        <v>502</v>
      </c>
      <c r="C20" s="37" t="s">
        <v>503</v>
      </c>
      <c r="D20" s="139"/>
      <c r="E20" s="139"/>
    </row>
    <row r="21" spans="1:5" ht="12.75">
      <c r="A21" s="135">
        <v>16</v>
      </c>
      <c r="B21" s="138" t="s">
        <v>504</v>
      </c>
      <c r="C21" s="37" t="s">
        <v>505</v>
      </c>
      <c r="D21" s="139"/>
      <c r="E21" s="139"/>
    </row>
    <row r="22" spans="1:5" ht="12.75">
      <c r="A22" s="133">
        <v>17</v>
      </c>
      <c r="B22" s="138" t="s">
        <v>506</v>
      </c>
      <c r="C22" s="37" t="s">
        <v>507</v>
      </c>
      <c r="D22" s="139"/>
      <c r="E22" s="139"/>
    </row>
    <row r="23" spans="1:5" ht="12.75">
      <c r="A23" s="135">
        <v>18</v>
      </c>
      <c r="B23" s="138" t="s">
        <v>508</v>
      </c>
      <c r="C23" s="37" t="s">
        <v>509</v>
      </c>
      <c r="D23" s="140">
        <f>D15+D19</f>
        <v>80701151</v>
      </c>
      <c r="E23" s="140">
        <f>E15+E19</f>
        <v>80020636</v>
      </c>
    </row>
    <row r="24" spans="1:5" ht="12.75">
      <c r="A24" s="133">
        <v>19</v>
      </c>
      <c r="B24" s="138" t="s">
        <v>510</v>
      </c>
      <c r="C24" s="37" t="s">
        <v>511</v>
      </c>
      <c r="D24" s="139">
        <v>100000</v>
      </c>
      <c r="E24" s="139">
        <v>100000</v>
      </c>
    </row>
    <row r="25" spans="1:5" ht="12.75">
      <c r="A25" s="135">
        <v>20</v>
      </c>
      <c r="B25" s="138" t="s">
        <v>512</v>
      </c>
      <c r="C25" s="37" t="s">
        <v>513</v>
      </c>
      <c r="D25" s="139"/>
      <c r="E25" s="139"/>
    </row>
    <row r="26" spans="1:5" ht="12.75">
      <c r="A26" s="133">
        <v>21</v>
      </c>
      <c r="B26" s="138" t="s">
        <v>514</v>
      </c>
      <c r="C26" s="37" t="s">
        <v>515</v>
      </c>
      <c r="D26" s="139"/>
      <c r="E26" s="139"/>
    </row>
    <row r="27" spans="1:5" ht="12.75">
      <c r="A27" s="135">
        <v>22</v>
      </c>
      <c r="B27" s="138" t="s">
        <v>516</v>
      </c>
      <c r="C27" s="37" t="s">
        <v>517</v>
      </c>
      <c r="D27" s="140"/>
      <c r="E27" s="140"/>
    </row>
    <row r="28" spans="1:5" ht="12.75">
      <c r="A28" s="133">
        <v>23</v>
      </c>
      <c r="B28" s="138" t="s">
        <v>518</v>
      </c>
      <c r="C28" s="37" t="s">
        <v>519</v>
      </c>
      <c r="D28" s="139">
        <v>89983008</v>
      </c>
      <c r="E28" s="139">
        <v>89048407</v>
      </c>
    </row>
    <row r="29" spans="1:5" ht="12.75">
      <c r="A29" s="135">
        <v>24</v>
      </c>
      <c r="B29" s="138" t="s">
        <v>520</v>
      </c>
      <c r="C29" s="37" t="s">
        <v>521</v>
      </c>
      <c r="D29" s="139"/>
      <c r="E29" s="139"/>
    </row>
    <row r="30" spans="1:5" ht="12.75">
      <c r="A30" s="133">
        <v>25</v>
      </c>
      <c r="B30" s="138" t="s">
        <v>522</v>
      </c>
      <c r="C30" s="37" t="s">
        <v>523</v>
      </c>
      <c r="D30" s="139">
        <v>0</v>
      </c>
      <c r="E30" s="139">
        <v>0</v>
      </c>
    </row>
    <row r="31" spans="1:5" ht="12.75">
      <c r="A31" s="135">
        <v>26</v>
      </c>
      <c r="B31" s="138" t="s">
        <v>524</v>
      </c>
      <c r="C31" s="37" t="s">
        <v>525</v>
      </c>
      <c r="D31" s="140">
        <f>D23+D27+D28+D21+D11+D24</f>
        <v>171574247</v>
      </c>
      <c r="E31" s="140">
        <f>E23+E27+E28+E21+E11+E24</f>
        <v>169880544</v>
      </c>
    </row>
    <row r="32" spans="1:5" ht="12.75">
      <c r="A32" s="133">
        <v>27</v>
      </c>
      <c r="B32" s="138" t="s">
        <v>526</v>
      </c>
      <c r="C32" s="37" t="s">
        <v>527</v>
      </c>
      <c r="D32" s="139"/>
      <c r="E32" s="139"/>
    </row>
    <row r="33" spans="1:5" ht="12.75">
      <c r="A33" s="135">
        <v>28</v>
      </c>
      <c r="B33" s="138" t="s">
        <v>528</v>
      </c>
      <c r="C33" s="37" t="s">
        <v>529</v>
      </c>
      <c r="D33" s="139"/>
      <c r="E33" s="139"/>
    </row>
    <row r="34" spans="1:5" ht="12.75">
      <c r="A34" s="133">
        <v>29</v>
      </c>
      <c r="B34" s="138" t="s">
        <v>530</v>
      </c>
      <c r="C34" s="37" t="s">
        <v>531</v>
      </c>
      <c r="D34" s="139"/>
      <c r="E34" s="139"/>
    </row>
    <row r="35" spans="1:5" ht="12.75">
      <c r="A35" s="135">
        <v>30</v>
      </c>
      <c r="B35" s="138" t="s">
        <v>532</v>
      </c>
      <c r="C35" s="37" t="s">
        <v>533</v>
      </c>
      <c r="D35" s="139"/>
      <c r="E35" s="139"/>
    </row>
    <row r="36" spans="1:5" ht="12.75">
      <c r="A36" s="133">
        <v>31</v>
      </c>
      <c r="B36" s="138" t="s">
        <v>534</v>
      </c>
      <c r="C36" s="37" t="s">
        <v>535</v>
      </c>
      <c r="D36" s="139"/>
      <c r="E36" s="139"/>
    </row>
    <row r="37" spans="1:5" ht="12.75">
      <c r="A37" s="135">
        <v>32</v>
      </c>
      <c r="B37" s="138" t="s">
        <v>536</v>
      </c>
      <c r="C37" s="37" t="s">
        <v>537</v>
      </c>
      <c r="D37" s="139">
        <v>0</v>
      </c>
      <c r="E37" s="139">
        <v>0</v>
      </c>
    </row>
    <row r="38" spans="1:5" ht="12.75">
      <c r="A38" s="133">
        <v>33</v>
      </c>
      <c r="B38" s="138" t="s">
        <v>538</v>
      </c>
      <c r="C38" s="37" t="s">
        <v>539</v>
      </c>
      <c r="D38" s="139"/>
      <c r="E38" s="139"/>
    </row>
    <row r="39" spans="1:5" ht="12.75">
      <c r="A39" s="135">
        <v>34</v>
      </c>
      <c r="B39" s="138" t="s">
        <v>540</v>
      </c>
      <c r="C39" s="37" t="s">
        <v>541</v>
      </c>
      <c r="D39" s="139"/>
      <c r="E39" s="139"/>
    </row>
    <row r="40" spans="1:5" ht="12.75">
      <c r="A40" s="133">
        <v>35</v>
      </c>
      <c r="B40" s="138" t="s">
        <v>542</v>
      </c>
      <c r="C40" s="37" t="s">
        <v>543</v>
      </c>
      <c r="D40" s="139">
        <v>0</v>
      </c>
      <c r="E40" s="139">
        <v>0</v>
      </c>
    </row>
    <row r="41" spans="1:5" ht="12.75">
      <c r="A41" s="135">
        <v>36</v>
      </c>
      <c r="B41" s="138" t="s">
        <v>544</v>
      </c>
      <c r="C41" s="37" t="s">
        <v>545</v>
      </c>
      <c r="D41" s="139">
        <v>0</v>
      </c>
      <c r="E41" s="139">
        <v>0</v>
      </c>
    </row>
    <row r="42" spans="1:5" ht="12.75">
      <c r="A42" s="133">
        <v>37</v>
      </c>
      <c r="B42" s="138" t="s">
        <v>546</v>
      </c>
      <c r="C42" s="37" t="s">
        <v>547</v>
      </c>
      <c r="D42" s="139">
        <v>0</v>
      </c>
      <c r="E42" s="139">
        <v>0</v>
      </c>
    </row>
    <row r="43" spans="1:5" ht="12.75">
      <c r="A43" s="135">
        <v>38</v>
      </c>
      <c r="B43" s="138" t="s">
        <v>548</v>
      </c>
      <c r="C43" s="37" t="s">
        <v>549</v>
      </c>
      <c r="D43" s="139">
        <v>101545</v>
      </c>
      <c r="E43" s="139">
        <v>107325</v>
      </c>
    </row>
    <row r="44" spans="1:5" ht="12.75">
      <c r="A44" s="133">
        <v>39</v>
      </c>
      <c r="B44" s="138" t="s">
        <v>550</v>
      </c>
      <c r="C44" s="37" t="s">
        <v>551</v>
      </c>
      <c r="D44" s="139">
        <v>14153730</v>
      </c>
      <c r="E44" s="139">
        <v>14268169</v>
      </c>
    </row>
    <row r="45" spans="1:5" ht="12.75">
      <c r="A45" s="135">
        <v>40</v>
      </c>
      <c r="B45" s="138" t="s">
        <v>552</v>
      </c>
      <c r="C45" s="37" t="s">
        <v>553</v>
      </c>
      <c r="D45" s="139"/>
      <c r="E45" s="139"/>
    </row>
    <row r="46" spans="1:5" ht="12.75">
      <c r="A46" s="133">
        <v>41</v>
      </c>
      <c r="B46" s="138" t="s">
        <v>554</v>
      </c>
      <c r="C46" s="37" t="s">
        <v>555</v>
      </c>
      <c r="D46" s="139"/>
      <c r="E46" s="139"/>
    </row>
    <row r="47" spans="1:5" ht="12.75">
      <c r="A47" s="135">
        <v>42</v>
      </c>
      <c r="B47" s="138" t="s">
        <v>556</v>
      </c>
      <c r="C47" s="37" t="s">
        <v>557</v>
      </c>
      <c r="D47" s="140">
        <f>D42+D43+D44+D45+D46</f>
        <v>14255275</v>
      </c>
      <c r="E47" s="140">
        <f>E42+E43+E44+E45+E46</f>
        <v>14375494</v>
      </c>
    </row>
    <row r="48" spans="1:5" ht="12.75">
      <c r="A48" s="133">
        <v>43</v>
      </c>
      <c r="B48" s="138" t="s">
        <v>558</v>
      </c>
      <c r="C48" s="37" t="s">
        <v>559</v>
      </c>
      <c r="D48" s="139">
        <v>894098</v>
      </c>
      <c r="E48" s="139">
        <v>440222</v>
      </c>
    </row>
    <row r="49" spans="1:5" ht="12.75">
      <c r="A49" s="135">
        <v>44</v>
      </c>
      <c r="B49" s="138" t="s">
        <v>560</v>
      </c>
      <c r="C49" s="37" t="s">
        <v>561</v>
      </c>
      <c r="D49" s="139"/>
      <c r="E49" s="139">
        <v>1317022</v>
      </c>
    </row>
    <row r="50" spans="1:5" ht="12.75">
      <c r="A50" s="133">
        <v>45</v>
      </c>
      <c r="B50" s="138" t="s">
        <v>562</v>
      </c>
      <c r="C50" s="37" t="s">
        <v>563</v>
      </c>
      <c r="D50" s="139">
        <v>27000</v>
      </c>
      <c r="E50" s="139">
        <v>33000</v>
      </c>
    </row>
    <row r="51" spans="1:5" ht="12.75">
      <c r="A51" s="135">
        <v>46</v>
      </c>
      <c r="B51" s="138" t="s">
        <v>564</v>
      </c>
      <c r="C51" s="37" t="s">
        <v>565</v>
      </c>
      <c r="D51" s="140">
        <f>D48+D49+D50</f>
        <v>921098</v>
      </c>
      <c r="E51" s="140">
        <f>E48+E49+E50</f>
        <v>1790244</v>
      </c>
    </row>
    <row r="52" spans="1:5" ht="12.75">
      <c r="A52" s="133">
        <v>47</v>
      </c>
      <c r="B52" s="138" t="s">
        <v>566</v>
      </c>
      <c r="C52" s="37" t="s">
        <v>567</v>
      </c>
      <c r="D52" s="140">
        <v>-185917</v>
      </c>
      <c r="E52" s="140">
        <v>-201067</v>
      </c>
    </row>
    <row r="53" spans="1:5" ht="12.75">
      <c r="A53" s="135">
        <v>48</v>
      </c>
      <c r="B53" s="138" t="s">
        <v>568</v>
      </c>
      <c r="C53" s="37" t="s">
        <v>569</v>
      </c>
      <c r="D53" s="139"/>
      <c r="E53" s="139"/>
    </row>
    <row r="54" spans="1:5" ht="12.75">
      <c r="A54" s="133">
        <v>49</v>
      </c>
      <c r="B54" s="138" t="s">
        <v>570</v>
      </c>
      <c r="C54" s="37" t="s">
        <v>571</v>
      </c>
      <c r="D54" s="139"/>
      <c r="E54" s="139"/>
    </row>
    <row r="55" spans="1:5" ht="12.75">
      <c r="A55" s="135">
        <v>50</v>
      </c>
      <c r="B55" s="138" t="s">
        <v>572</v>
      </c>
      <c r="C55" s="37" t="s">
        <v>573</v>
      </c>
      <c r="D55" s="139"/>
      <c r="E55" s="139"/>
    </row>
    <row r="56" spans="1:5" ht="12.75">
      <c r="A56" s="133">
        <v>51</v>
      </c>
      <c r="B56" s="138" t="s">
        <v>574</v>
      </c>
      <c r="C56" s="37" t="s">
        <v>575</v>
      </c>
      <c r="D56" s="139">
        <v>0</v>
      </c>
      <c r="E56" s="139">
        <v>0</v>
      </c>
    </row>
    <row r="57" spans="1:5" ht="12.75">
      <c r="A57" s="135">
        <v>52</v>
      </c>
      <c r="B57" s="138"/>
      <c r="C57" s="43" t="s">
        <v>576</v>
      </c>
      <c r="D57" s="141">
        <f>D31+D47+D51+D52</f>
        <v>186564703</v>
      </c>
      <c r="E57" s="141">
        <f>E31+E47+E51+E52</f>
        <v>185845215</v>
      </c>
    </row>
    <row r="58" spans="1:5" ht="12.75">
      <c r="A58" s="133">
        <v>53</v>
      </c>
      <c r="B58" s="138"/>
      <c r="C58" s="37"/>
      <c r="D58" s="139"/>
      <c r="E58" s="139"/>
    </row>
    <row r="59" spans="1:5" ht="12.75">
      <c r="A59" s="135">
        <v>54</v>
      </c>
      <c r="B59" s="138" t="s">
        <v>577</v>
      </c>
      <c r="C59" s="37" t="s">
        <v>578</v>
      </c>
      <c r="D59" s="140">
        <v>114993516</v>
      </c>
      <c r="E59" s="140">
        <v>114993516</v>
      </c>
    </row>
    <row r="60" spans="1:5" ht="12.75">
      <c r="A60" s="133">
        <v>55</v>
      </c>
      <c r="B60" s="138" t="s">
        <v>579</v>
      </c>
      <c r="C60" s="37" t="s">
        <v>580</v>
      </c>
      <c r="D60" s="140">
        <v>-6400883</v>
      </c>
      <c r="E60" s="140">
        <v>-6400883</v>
      </c>
    </row>
    <row r="61" spans="1:5" ht="12.75">
      <c r="A61" s="135">
        <v>56</v>
      </c>
      <c r="B61" s="138" t="s">
        <v>581</v>
      </c>
      <c r="C61" s="37" t="s">
        <v>582</v>
      </c>
      <c r="D61" s="139">
        <v>4559464</v>
      </c>
      <c r="E61" s="139">
        <v>4559464</v>
      </c>
    </row>
    <row r="62" spans="1:5" ht="12.75">
      <c r="A62" s="133">
        <v>57</v>
      </c>
      <c r="B62" s="138" t="s">
        <v>583</v>
      </c>
      <c r="C62" s="37" t="s">
        <v>584</v>
      </c>
      <c r="D62" s="139">
        <v>17144733</v>
      </c>
      <c r="E62" s="139">
        <v>14482488</v>
      </c>
    </row>
    <row r="63" spans="1:5" ht="12.75">
      <c r="A63" s="135">
        <v>58</v>
      </c>
      <c r="B63" s="138" t="s">
        <v>585</v>
      </c>
      <c r="C63" s="37" t="s">
        <v>586</v>
      </c>
      <c r="D63" s="139"/>
      <c r="E63" s="139"/>
    </row>
    <row r="64" spans="1:5" ht="12.75">
      <c r="A64" s="133">
        <v>59</v>
      </c>
      <c r="B64" s="138" t="s">
        <v>587</v>
      </c>
      <c r="C64" s="37" t="s">
        <v>588</v>
      </c>
      <c r="D64" s="139">
        <v>-2662245</v>
      </c>
      <c r="E64" s="139">
        <v>-616807</v>
      </c>
    </row>
    <row r="65" spans="1:5" ht="12.75">
      <c r="A65" s="135">
        <v>60</v>
      </c>
      <c r="B65" s="138" t="s">
        <v>589</v>
      </c>
      <c r="C65" s="37" t="s">
        <v>590</v>
      </c>
      <c r="D65" s="140">
        <f>D59+D60+D61+D62+D63+D64</f>
        <v>127634585</v>
      </c>
      <c r="E65" s="140">
        <f>E59+E60+E61+E62+E63+E64</f>
        <v>127017778</v>
      </c>
    </row>
    <row r="66" spans="1:5" ht="12.75">
      <c r="A66" s="133">
        <v>61</v>
      </c>
      <c r="B66" s="138" t="s">
        <v>591</v>
      </c>
      <c r="C66" s="37" t="s">
        <v>592</v>
      </c>
      <c r="D66" s="139">
        <v>305411</v>
      </c>
      <c r="E66" s="139">
        <v>128472</v>
      </c>
    </row>
    <row r="67" spans="1:5" ht="12.75">
      <c r="A67" s="135">
        <v>62</v>
      </c>
      <c r="B67" s="138" t="s">
        <v>593</v>
      </c>
      <c r="C67" s="37" t="s">
        <v>594</v>
      </c>
      <c r="D67" s="139">
        <v>576152</v>
      </c>
      <c r="E67" s="139">
        <v>708725</v>
      </c>
    </row>
    <row r="68" spans="1:5" ht="12.75">
      <c r="A68" s="133">
        <v>63</v>
      </c>
      <c r="B68" s="138" t="s">
        <v>595</v>
      </c>
      <c r="C68" s="37" t="s">
        <v>596</v>
      </c>
      <c r="D68" s="139"/>
      <c r="E68" s="139">
        <v>6216</v>
      </c>
    </row>
    <row r="69" spans="1:5" ht="12.75">
      <c r="A69" s="135">
        <v>64</v>
      </c>
      <c r="B69" s="138" t="s">
        <v>597</v>
      </c>
      <c r="C69" s="37" t="s">
        <v>598</v>
      </c>
      <c r="D69" s="140">
        <f>D66+D67+D68</f>
        <v>881563</v>
      </c>
      <c r="E69" s="140">
        <f>E66+E67+E68</f>
        <v>843413</v>
      </c>
    </row>
    <row r="70" spans="1:5" ht="12.75">
      <c r="A70" s="133">
        <v>65</v>
      </c>
      <c r="B70" s="138" t="s">
        <v>599</v>
      </c>
      <c r="C70" s="37" t="s">
        <v>600</v>
      </c>
      <c r="D70" s="139"/>
      <c r="E70" s="139"/>
    </row>
    <row r="71" spans="1:5" ht="12.75">
      <c r="A71" s="135">
        <v>66</v>
      </c>
      <c r="B71" s="138" t="s">
        <v>601</v>
      </c>
      <c r="C71" s="37" t="s">
        <v>602</v>
      </c>
      <c r="D71" s="139"/>
      <c r="E71" s="139"/>
    </row>
    <row r="72" spans="1:5" ht="12.75">
      <c r="A72" s="133">
        <v>67</v>
      </c>
      <c r="B72" s="138" t="s">
        <v>603</v>
      </c>
      <c r="C72" s="37" t="s">
        <v>604</v>
      </c>
      <c r="D72" s="139"/>
      <c r="E72" s="139"/>
    </row>
    <row r="73" spans="1:5" ht="12.75">
      <c r="A73" s="135">
        <v>68</v>
      </c>
      <c r="B73" s="138" t="s">
        <v>605</v>
      </c>
      <c r="C73" s="37" t="s">
        <v>606</v>
      </c>
      <c r="D73" s="139">
        <v>704469</v>
      </c>
      <c r="E73" s="139">
        <v>639938</v>
      </c>
    </row>
    <row r="74" spans="1:5" ht="12.75">
      <c r="A74" s="133">
        <v>69</v>
      </c>
      <c r="B74" s="138" t="s">
        <v>607</v>
      </c>
      <c r="C74" s="37" t="s">
        <v>608</v>
      </c>
      <c r="D74" s="139">
        <v>57344086</v>
      </c>
      <c r="E74" s="139">
        <v>57344086</v>
      </c>
    </row>
    <row r="75" spans="1:5" ht="12.75">
      <c r="A75" s="135">
        <v>70</v>
      </c>
      <c r="B75" s="138" t="s">
        <v>609</v>
      </c>
      <c r="C75" s="37" t="s">
        <v>610</v>
      </c>
      <c r="D75" s="140">
        <f>D72+D73+D74</f>
        <v>58048555</v>
      </c>
      <c r="E75" s="140">
        <f>E72+E73+E74</f>
        <v>57984024</v>
      </c>
    </row>
    <row r="76" spans="1:5" ht="13.5" thickBot="1">
      <c r="A76" s="133">
        <v>71</v>
      </c>
      <c r="B76" s="138"/>
      <c r="C76" s="43" t="s">
        <v>611</v>
      </c>
      <c r="D76" s="142">
        <f>D65+D69+D75</f>
        <v>186564703</v>
      </c>
      <c r="E76" s="142">
        <f>E65+E69+E75</f>
        <v>185845215</v>
      </c>
    </row>
    <row r="77" spans="1:5" ht="12.75">
      <c r="A77" s="131"/>
      <c r="B77" s="132"/>
      <c r="D77" s="143"/>
      <c r="E77" s="143"/>
    </row>
    <row r="79" ht="12.75">
      <c r="B79" s="144" t="s">
        <v>728</v>
      </c>
    </row>
    <row r="81" ht="12.75">
      <c r="B81" s="6" t="s">
        <v>612</v>
      </c>
    </row>
    <row r="82" ht="12.75">
      <c r="B82" s="6"/>
    </row>
    <row r="83" spans="1:5" ht="12.75">
      <c r="A83" s="10"/>
      <c r="B83" t="s">
        <v>446</v>
      </c>
      <c r="C83" t="s">
        <v>447</v>
      </c>
      <c r="D83" t="s">
        <v>448</v>
      </c>
      <c r="E83" t="s">
        <v>68</v>
      </c>
    </row>
    <row r="84" spans="1:5" ht="25.5">
      <c r="A84" s="10">
        <v>1</v>
      </c>
      <c r="B84" s="228" t="s">
        <v>0</v>
      </c>
      <c r="C84" s="229"/>
      <c r="D84" s="71" t="s">
        <v>613</v>
      </c>
      <c r="E84" s="71" t="s">
        <v>614</v>
      </c>
    </row>
    <row r="85" spans="1:5" ht="12.75">
      <c r="A85" s="10">
        <v>2</v>
      </c>
      <c r="B85" s="40" t="s">
        <v>615</v>
      </c>
      <c r="C85" s="11"/>
      <c r="D85" s="11"/>
      <c r="E85" s="11"/>
    </row>
    <row r="86" spans="1:5" ht="12.75">
      <c r="A86" s="10">
        <v>3</v>
      </c>
      <c r="B86" s="218" t="s">
        <v>616</v>
      </c>
      <c r="C86" s="219"/>
      <c r="D86" s="10">
        <v>67830</v>
      </c>
      <c r="E86" s="10"/>
    </row>
    <row r="87" spans="1:5" ht="12.75">
      <c r="A87" s="10">
        <v>4</v>
      </c>
      <c r="B87" s="218" t="s">
        <v>617</v>
      </c>
      <c r="C87" s="219"/>
      <c r="D87" s="10">
        <v>33000</v>
      </c>
      <c r="E87" s="10"/>
    </row>
    <row r="88" spans="1:5" ht="12.75">
      <c r="A88" s="10">
        <v>5</v>
      </c>
      <c r="B88" s="218" t="s">
        <v>618</v>
      </c>
      <c r="C88" s="219"/>
      <c r="D88" s="10">
        <v>4225612</v>
      </c>
      <c r="E88" s="10"/>
    </row>
    <row r="89" spans="1:5" ht="12.75">
      <c r="A89" s="10">
        <v>6</v>
      </c>
      <c r="B89" s="218" t="s">
        <v>619</v>
      </c>
      <c r="C89" s="219"/>
      <c r="D89" s="10">
        <v>0</v>
      </c>
      <c r="E89" s="10"/>
    </row>
    <row r="90" spans="1:5" ht="12.75">
      <c r="A90" s="10">
        <v>7</v>
      </c>
      <c r="B90" s="218" t="s">
        <v>620</v>
      </c>
      <c r="C90" s="219"/>
      <c r="D90" s="10"/>
      <c r="E90" s="10"/>
    </row>
    <row r="91" spans="1:5" ht="12.75">
      <c r="A91" s="10">
        <v>8</v>
      </c>
      <c r="B91" s="218" t="s">
        <v>44</v>
      </c>
      <c r="C91" s="219"/>
      <c r="D91" s="10">
        <f>D86+D87+D88+D89+D90</f>
        <v>4326442</v>
      </c>
      <c r="E91" s="10"/>
    </row>
    <row r="92" ht="12.75">
      <c r="A92" s="10"/>
    </row>
  </sheetData>
  <sheetProtection/>
  <mergeCells count="12">
    <mergeCell ref="B3:E3"/>
    <mergeCell ref="D4:E4"/>
    <mergeCell ref="B6:B7"/>
    <mergeCell ref="C6:C7"/>
    <mergeCell ref="D6:E6"/>
    <mergeCell ref="B84:C84"/>
    <mergeCell ref="B86:C86"/>
    <mergeCell ref="B87:C87"/>
    <mergeCell ref="B88:C88"/>
    <mergeCell ref="B89:C89"/>
    <mergeCell ref="B90:C90"/>
    <mergeCell ref="B91:C91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50.7109375" style="0" bestFit="1" customWidth="1"/>
  </cols>
  <sheetData>
    <row r="1" ht="12.75">
      <c r="B1" s="1" t="s">
        <v>729</v>
      </c>
    </row>
    <row r="2" ht="12.75">
      <c r="B2" t="s">
        <v>404</v>
      </c>
    </row>
    <row r="3" spans="1:7" ht="12.75">
      <c r="A3" s="10"/>
      <c r="B3" s="10" t="s">
        <v>621</v>
      </c>
      <c r="C3" s="10"/>
      <c r="D3" s="10"/>
      <c r="E3" s="10" t="s">
        <v>622</v>
      </c>
      <c r="F3" s="10"/>
      <c r="G3" s="10"/>
    </row>
    <row r="4" spans="1:7" ht="12.75">
      <c r="A4" s="10" t="s">
        <v>130</v>
      </c>
      <c r="B4" s="10" t="s">
        <v>46</v>
      </c>
      <c r="C4" s="10" t="s">
        <v>93</v>
      </c>
      <c r="D4" s="10" t="s">
        <v>69</v>
      </c>
      <c r="E4" s="10" t="s">
        <v>70</v>
      </c>
      <c r="F4" s="13" t="s">
        <v>95</v>
      </c>
      <c r="G4" s="10" t="s">
        <v>101</v>
      </c>
    </row>
    <row r="5" spans="1:7" ht="12.75">
      <c r="A5" s="10">
        <v>1</v>
      </c>
      <c r="B5" s="10" t="s">
        <v>623</v>
      </c>
      <c r="C5" s="10"/>
      <c r="D5" s="10" t="s">
        <v>624</v>
      </c>
      <c r="E5" s="10"/>
      <c r="F5" s="10"/>
      <c r="G5" s="10"/>
    </row>
    <row r="6" spans="1:7" ht="12.75">
      <c r="A6" s="10">
        <v>2</v>
      </c>
      <c r="B6" s="10"/>
      <c r="C6" s="10">
        <v>2018</v>
      </c>
      <c r="D6" s="10">
        <v>2019</v>
      </c>
      <c r="E6" s="10">
        <v>2020</v>
      </c>
      <c r="F6" s="10">
        <v>2021</v>
      </c>
      <c r="G6" s="10">
        <v>2022</v>
      </c>
    </row>
    <row r="7" spans="1:7" ht="12.75">
      <c r="A7" s="10">
        <v>3</v>
      </c>
      <c r="B7" s="10" t="s">
        <v>625</v>
      </c>
      <c r="C7" s="10"/>
      <c r="D7" s="10"/>
      <c r="E7" s="10"/>
      <c r="F7" s="10"/>
      <c r="G7" s="10"/>
    </row>
    <row r="8" spans="1:7" ht="25.5">
      <c r="A8" s="10">
        <v>4</v>
      </c>
      <c r="B8" s="23" t="s">
        <v>626</v>
      </c>
      <c r="C8" s="10"/>
      <c r="D8" s="10"/>
      <c r="E8" s="10"/>
      <c r="F8" s="10"/>
      <c r="G8" s="10"/>
    </row>
    <row r="9" spans="1:7" ht="25.5">
      <c r="A9" s="10">
        <v>5</v>
      </c>
      <c r="B9" s="23" t="s">
        <v>627</v>
      </c>
      <c r="C9" s="10"/>
      <c r="D9" s="10"/>
      <c r="E9" s="10"/>
      <c r="F9" s="10"/>
      <c r="G9" s="10"/>
    </row>
    <row r="10" spans="1:7" ht="12.75">
      <c r="A10" s="10">
        <v>6</v>
      </c>
      <c r="B10" s="10" t="s">
        <v>628</v>
      </c>
      <c r="C10" s="10"/>
      <c r="D10" s="10"/>
      <c r="E10" s="10"/>
      <c r="F10" s="10"/>
      <c r="G10" s="10"/>
    </row>
    <row r="11" spans="1:7" ht="12.75">
      <c r="A11" s="10">
        <v>7</v>
      </c>
      <c r="B11" s="10" t="s">
        <v>629</v>
      </c>
      <c r="C11" s="10"/>
      <c r="D11" s="10"/>
      <c r="E11" s="10"/>
      <c r="F11" s="10"/>
      <c r="G11" s="10"/>
    </row>
    <row r="12" spans="1:7" ht="12.75">
      <c r="A12" s="10">
        <v>8</v>
      </c>
      <c r="B12" s="10" t="s">
        <v>630</v>
      </c>
      <c r="C12" s="10"/>
      <c r="D12" s="10"/>
      <c r="E12" s="10"/>
      <c r="F12" s="10"/>
      <c r="G12" s="10"/>
    </row>
    <row r="13" spans="1:7" ht="12.75">
      <c r="A13" s="10">
        <v>9</v>
      </c>
      <c r="B13" s="10" t="s">
        <v>50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  <row r="19" spans="2:5" ht="12.75">
      <c r="B19" t="s">
        <v>631</v>
      </c>
      <c r="E19" s="1" t="s">
        <v>730</v>
      </c>
    </row>
    <row r="20" ht="12.75">
      <c r="B20" t="s">
        <v>632</v>
      </c>
    </row>
    <row r="22" spans="2:9" ht="12.75">
      <c r="B22" t="s">
        <v>446</v>
      </c>
      <c r="C22" t="s">
        <v>447</v>
      </c>
      <c r="E22" t="s">
        <v>448</v>
      </c>
      <c r="F22" t="s">
        <v>68</v>
      </c>
      <c r="G22" t="s">
        <v>108</v>
      </c>
      <c r="H22" t="s">
        <v>633</v>
      </c>
      <c r="I22" t="s">
        <v>634</v>
      </c>
    </row>
    <row r="23" spans="1:9" ht="12.75">
      <c r="A23" t="s">
        <v>635</v>
      </c>
      <c r="B23" t="s">
        <v>636</v>
      </c>
      <c r="C23" t="s">
        <v>637</v>
      </c>
      <c r="E23" t="s">
        <v>638</v>
      </c>
      <c r="F23" t="s">
        <v>639</v>
      </c>
      <c r="G23" t="s">
        <v>640</v>
      </c>
      <c r="H23" t="s">
        <v>641</v>
      </c>
      <c r="I23" t="s">
        <v>642</v>
      </c>
    </row>
    <row r="24" spans="2:6" ht="12.75">
      <c r="B24" t="s">
        <v>643</v>
      </c>
      <c r="E24" s="145"/>
      <c r="F24" s="145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2" max="2" width="17.28125" style="0" bestFit="1" customWidth="1"/>
    <col min="3" max="3" width="20.140625" style="0" customWidth="1"/>
    <col min="4" max="4" width="13.28125" style="0" customWidth="1"/>
    <col min="5" max="5" width="15.140625" style="0" customWidth="1"/>
    <col min="6" max="6" width="14.57421875" style="0" customWidth="1"/>
    <col min="7" max="7" width="19.421875" style="0" customWidth="1"/>
  </cols>
  <sheetData>
    <row r="1" spans="1:10" ht="12.75">
      <c r="A1" s="230" t="s">
        <v>731</v>
      </c>
      <c r="B1" s="231"/>
      <c r="C1" s="231"/>
      <c r="D1" s="231"/>
      <c r="E1" s="231"/>
      <c r="F1" s="231"/>
      <c r="G1" s="231"/>
      <c r="H1" s="231"/>
      <c r="I1" s="231"/>
      <c r="J1" s="231"/>
    </row>
    <row r="3" spans="1:10" ht="12.75">
      <c r="A3" s="146" t="s">
        <v>644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0" ht="12.75">
      <c r="A4" s="232" t="s">
        <v>315</v>
      </c>
      <c r="B4" s="233"/>
      <c r="C4" s="233"/>
      <c r="D4" s="233"/>
      <c r="E4" s="233"/>
      <c r="F4" s="233"/>
      <c r="G4" s="233"/>
      <c r="H4" s="233"/>
      <c r="I4" s="233"/>
      <c r="J4" s="233"/>
    </row>
    <row r="5" ht="13.5" thickBot="1"/>
    <row r="6" spans="1:10" ht="51">
      <c r="A6" s="147"/>
      <c r="B6" s="148" t="s">
        <v>0</v>
      </c>
      <c r="C6" s="149" t="s">
        <v>645</v>
      </c>
      <c r="D6" s="149" t="s">
        <v>646</v>
      </c>
      <c r="E6" s="149" t="s">
        <v>647</v>
      </c>
      <c r="F6" s="149" t="s">
        <v>648</v>
      </c>
      <c r="G6" s="156" t="s">
        <v>650</v>
      </c>
      <c r="H6" s="150"/>
      <c r="I6" s="150"/>
      <c r="J6" s="150"/>
    </row>
    <row r="7" spans="1:7" ht="12.75">
      <c r="A7" s="151">
        <v>1</v>
      </c>
      <c r="B7" s="10" t="s">
        <v>649</v>
      </c>
      <c r="C7" s="10">
        <v>100000</v>
      </c>
      <c r="D7" s="10"/>
      <c r="E7" s="10"/>
      <c r="F7" s="10"/>
      <c r="G7" s="152"/>
    </row>
    <row r="8" spans="1:7" ht="12.75">
      <c r="A8" s="151">
        <v>2</v>
      </c>
      <c r="B8" s="10"/>
      <c r="C8" s="10"/>
      <c r="D8" s="10"/>
      <c r="E8" s="10"/>
      <c r="F8" s="10"/>
      <c r="G8" s="152"/>
    </row>
    <row r="9" spans="1:7" ht="13.5" thickBot="1">
      <c r="A9" s="153">
        <v>3</v>
      </c>
      <c r="B9" s="154" t="s">
        <v>50</v>
      </c>
      <c r="C9" s="154">
        <v>100000</v>
      </c>
      <c r="D9" s="154"/>
      <c r="E9" s="154"/>
      <c r="F9" s="154"/>
      <c r="G9" s="155"/>
    </row>
  </sheetData>
  <sheetProtection/>
  <mergeCells count="2">
    <mergeCell ref="A1:J1"/>
    <mergeCell ref="A4: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2.7109375" style="0" customWidth="1"/>
    <col min="4" max="4" width="10.28125" style="0" bestFit="1" customWidth="1"/>
    <col min="5" max="5" width="10.140625" style="0" bestFit="1" customWidth="1"/>
    <col min="6" max="6" width="12.57421875" style="0" customWidth="1"/>
    <col min="7" max="7" width="13.28125" style="0" customWidth="1"/>
    <col min="8" max="8" width="10.140625" style="0" bestFit="1" customWidth="1"/>
    <col min="9" max="9" width="12.00390625" style="0" customWidth="1"/>
    <col min="10" max="10" width="9.28125" style="0" bestFit="1" customWidth="1"/>
    <col min="11" max="11" width="9.8515625" style="0" customWidth="1"/>
    <col min="12" max="12" width="10.140625" style="0" bestFit="1" customWidth="1"/>
  </cols>
  <sheetData>
    <row r="1" ht="12.75">
      <c r="B1" s="1" t="s">
        <v>715</v>
      </c>
    </row>
    <row r="4" spans="2:11" ht="12.75">
      <c r="B4" s="6" t="s">
        <v>123</v>
      </c>
      <c r="E4" s="14"/>
      <c r="F4" s="14"/>
      <c r="G4" s="14"/>
      <c r="H4" s="14"/>
      <c r="I4" s="14"/>
      <c r="J4" s="14"/>
      <c r="K4" s="14"/>
    </row>
    <row r="5" spans="2:11" ht="12.75">
      <c r="B5" s="6" t="s">
        <v>404</v>
      </c>
      <c r="C5" s="84" t="s">
        <v>315</v>
      </c>
      <c r="E5" s="14"/>
      <c r="F5" s="14"/>
      <c r="G5" s="14"/>
      <c r="H5" s="14"/>
      <c r="I5" s="14"/>
      <c r="J5" s="14"/>
      <c r="K5" s="14"/>
    </row>
    <row r="6" spans="2:11" ht="12.75">
      <c r="B6" s="6" t="s">
        <v>66</v>
      </c>
      <c r="C6" t="s">
        <v>67</v>
      </c>
      <c r="D6" s="1" t="s">
        <v>94</v>
      </c>
      <c r="E6" s="3" t="s">
        <v>418</v>
      </c>
      <c r="F6" s="122" t="s">
        <v>95</v>
      </c>
      <c r="G6" s="12" t="s">
        <v>101</v>
      </c>
      <c r="H6" s="12" t="s">
        <v>436</v>
      </c>
      <c r="I6" s="14"/>
      <c r="J6" s="14"/>
      <c r="K6" s="14"/>
    </row>
    <row r="7" spans="1:11" ht="12.75">
      <c r="A7" s="13"/>
      <c r="B7" s="11" t="s">
        <v>0</v>
      </c>
      <c r="C7" s="37" t="s">
        <v>109</v>
      </c>
      <c r="D7" s="38"/>
      <c r="E7" s="39"/>
      <c r="F7" s="121" t="s">
        <v>423</v>
      </c>
      <c r="G7" s="124" t="s">
        <v>422</v>
      </c>
      <c r="H7" s="11" t="s">
        <v>451</v>
      </c>
      <c r="I7" s="15"/>
      <c r="J7" s="14"/>
      <c r="K7" s="14"/>
    </row>
    <row r="8" spans="1:11" ht="12.75">
      <c r="A8" s="13"/>
      <c r="B8" s="11"/>
      <c r="C8" s="53" t="s">
        <v>103</v>
      </c>
      <c r="D8" s="53" t="s">
        <v>105</v>
      </c>
      <c r="E8" s="53" t="s">
        <v>104</v>
      </c>
      <c r="F8" s="43"/>
      <c r="G8" s="10"/>
      <c r="H8" s="10"/>
      <c r="I8" s="15"/>
      <c r="J8" s="14"/>
      <c r="K8" s="14"/>
    </row>
    <row r="9" spans="1:11" ht="12.75">
      <c r="A9" s="13">
        <v>1</v>
      </c>
      <c r="B9" s="22" t="s">
        <v>107</v>
      </c>
      <c r="C9" s="99"/>
      <c r="D9" s="100"/>
      <c r="E9" s="101"/>
      <c r="F9" s="102"/>
      <c r="G9" s="11"/>
      <c r="H9" s="10"/>
      <c r="I9" s="15"/>
      <c r="J9" s="14"/>
      <c r="K9" s="14"/>
    </row>
    <row r="10" spans="1:11" ht="12.75">
      <c r="A10" s="13">
        <v>2</v>
      </c>
      <c r="B10" s="22" t="s">
        <v>110</v>
      </c>
      <c r="C10" s="99"/>
      <c r="D10" s="100"/>
      <c r="E10" s="101"/>
      <c r="F10" s="102"/>
      <c r="G10" s="11"/>
      <c r="H10" s="10"/>
      <c r="I10" s="15"/>
      <c r="J10" s="14"/>
      <c r="K10" s="14"/>
    </row>
    <row r="11" spans="1:11" ht="12.75">
      <c r="A11" s="13">
        <v>3</v>
      </c>
      <c r="B11" s="10" t="s">
        <v>111</v>
      </c>
      <c r="C11" s="103">
        <v>6264350</v>
      </c>
      <c r="D11" s="100"/>
      <c r="E11" s="103"/>
      <c r="F11" s="104">
        <f aca="true" t="shared" si="0" ref="F11:F16">SUM(C11:E11)</f>
        <v>6264350</v>
      </c>
      <c r="G11" s="21">
        <v>7330691</v>
      </c>
      <c r="H11" s="10">
        <v>7160460</v>
      </c>
      <c r="I11" s="14"/>
      <c r="J11" s="14"/>
      <c r="K11" s="14"/>
    </row>
    <row r="12" spans="1:11" ht="12.75">
      <c r="A12" s="13">
        <v>4</v>
      </c>
      <c r="B12" s="13" t="s">
        <v>112</v>
      </c>
      <c r="C12" s="100">
        <v>1234908</v>
      </c>
      <c r="D12" s="100"/>
      <c r="E12" s="103"/>
      <c r="F12" s="104">
        <f t="shared" si="0"/>
        <v>1234908</v>
      </c>
      <c r="G12" s="58">
        <v>1390485</v>
      </c>
      <c r="H12" s="10">
        <v>1297716</v>
      </c>
      <c r="I12" s="3"/>
      <c r="J12" s="14"/>
      <c r="K12" s="14"/>
    </row>
    <row r="13" spans="1:11" ht="12.75">
      <c r="A13" s="13">
        <v>5</v>
      </c>
      <c r="B13" s="13" t="s">
        <v>113</v>
      </c>
      <c r="C13" s="100">
        <v>8870884</v>
      </c>
      <c r="D13" s="100"/>
      <c r="E13" s="103"/>
      <c r="F13" s="104">
        <f t="shared" si="0"/>
        <v>8870884</v>
      </c>
      <c r="G13" s="58">
        <v>10356777</v>
      </c>
      <c r="H13" s="10">
        <v>7863174</v>
      </c>
      <c r="I13" s="54"/>
      <c r="J13" s="54"/>
      <c r="K13" s="54"/>
    </row>
    <row r="14" spans="1:11" ht="12.75">
      <c r="A14" s="13">
        <v>6</v>
      </c>
      <c r="B14" s="13" t="s">
        <v>114</v>
      </c>
      <c r="C14" s="100">
        <v>2000000</v>
      </c>
      <c r="D14" s="100"/>
      <c r="E14" s="103"/>
      <c r="F14" s="104">
        <f t="shared" si="0"/>
        <v>2000000</v>
      </c>
      <c r="G14" s="58">
        <v>2330000</v>
      </c>
      <c r="H14" s="58">
        <v>1412000</v>
      </c>
      <c r="I14" s="3"/>
      <c r="J14" s="14"/>
      <c r="K14" s="14"/>
    </row>
    <row r="15" spans="1:11" ht="12.75">
      <c r="A15" s="13">
        <v>7</v>
      </c>
      <c r="B15" s="13" t="s">
        <v>115</v>
      </c>
      <c r="C15" s="100">
        <v>851000</v>
      </c>
      <c r="D15" s="100">
        <v>0</v>
      </c>
      <c r="E15" s="103"/>
      <c r="F15" s="104">
        <f t="shared" si="0"/>
        <v>851000</v>
      </c>
      <c r="G15" s="58">
        <v>1493823</v>
      </c>
      <c r="H15" s="58">
        <v>1478934</v>
      </c>
      <c r="I15" s="12"/>
      <c r="J15" s="14"/>
      <c r="K15" s="14"/>
    </row>
    <row r="16" spans="1:11" ht="12.75">
      <c r="A16" s="13">
        <v>8</v>
      </c>
      <c r="B16" s="13" t="s">
        <v>106</v>
      </c>
      <c r="C16" s="100">
        <f>SUM(C11:C15)</f>
        <v>19221142</v>
      </c>
      <c r="D16" s="100">
        <f>SUM(D12:D15)</f>
        <v>0</v>
      </c>
      <c r="E16" s="103">
        <f>SUM(E14:E15)</f>
        <v>0</v>
      </c>
      <c r="F16" s="102">
        <f t="shared" si="0"/>
        <v>19221142</v>
      </c>
      <c r="G16" s="100">
        <f>G11+G12+G13+G14+G15</f>
        <v>22901776</v>
      </c>
      <c r="H16" s="100">
        <f>H11+H12+H13+H14+H15</f>
        <v>19212284</v>
      </c>
      <c r="I16" s="3"/>
      <c r="J16" s="14"/>
      <c r="K16" s="14"/>
    </row>
    <row r="17" spans="1:11" ht="12.75">
      <c r="A17" s="13"/>
      <c r="B17" s="13"/>
      <c r="C17" s="100"/>
      <c r="D17" s="100"/>
      <c r="E17" s="103"/>
      <c r="F17" s="102"/>
      <c r="G17" s="13"/>
      <c r="H17" s="10"/>
      <c r="I17" s="3"/>
      <c r="J17" s="14"/>
      <c r="K17" s="14"/>
    </row>
    <row r="18" spans="1:11" ht="12.75">
      <c r="A18" s="58">
        <v>9</v>
      </c>
      <c r="B18" s="11" t="s">
        <v>116</v>
      </c>
      <c r="C18" s="100"/>
      <c r="D18" s="100"/>
      <c r="E18" s="99"/>
      <c r="F18" s="102"/>
      <c r="G18" s="13"/>
      <c r="H18" s="10"/>
      <c r="I18" s="15"/>
      <c r="J18" s="14"/>
      <c r="K18" s="14"/>
    </row>
    <row r="19" spans="1:11" ht="12.75">
      <c r="A19" s="58">
        <v>10</v>
      </c>
      <c r="B19" s="11" t="s">
        <v>110</v>
      </c>
      <c r="C19" s="100"/>
      <c r="D19" s="100"/>
      <c r="E19" s="99"/>
      <c r="F19" s="102"/>
      <c r="G19" s="13"/>
      <c r="H19" s="10"/>
      <c r="I19" s="15"/>
      <c r="J19" s="14"/>
      <c r="K19" s="14"/>
    </row>
    <row r="20" spans="1:11" ht="12.75">
      <c r="A20" s="13">
        <v>11</v>
      </c>
      <c r="B20" s="13" t="s">
        <v>117</v>
      </c>
      <c r="C20" s="100">
        <v>0</v>
      </c>
      <c r="D20" s="100">
        <v>0</v>
      </c>
      <c r="E20" s="103"/>
      <c r="F20" s="102">
        <f aca="true" t="shared" si="1" ref="F20:F25">SUM(C20:E20)</f>
        <v>0</v>
      </c>
      <c r="G20" s="13">
        <v>739838</v>
      </c>
      <c r="H20" s="10">
        <v>739837</v>
      </c>
      <c r="I20" s="3"/>
      <c r="J20" s="14"/>
      <c r="K20" s="14"/>
    </row>
    <row r="21" spans="1:11" ht="12.75">
      <c r="A21" s="13">
        <v>12</v>
      </c>
      <c r="B21" s="13" t="s">
        <v>118</v>
      </c>
      <c r="C21" s="100">
        <v>5400000</v>
      </c>
      <c r="D21" s="100"/>
      <c r="E21" s="103"/>
      <c r="F21" s="102">
        <f t="shared" si="1"/>
        <v>5400000</v>
      </c>
      <c r="G21" s="13">
        <v>5757258</v>
      </c>
      <c r="H21" s="10">
        <v>1976446</v>
      </c>
      <c r="I21" s="3"/>
      <c r="J21" s="14"/>
      <c r="K21" s="14"/>
    </row>
    <row r="22" spans="1:11" ht="12.75">
      <c r="A22" s="13">
        <v>13</v>
      </c>
      <c r="B22" s="13" t="s">
        <v>119</v>
      </c>
      <c r="C22" s="103"/>
      <c r="D22" s="103"/>
      <c r="E22" s="103"/>
      <c r="F22" s="102">
        <f t="shared" si="1"/>
        <v>0</v>
      </c>
      <c r="G22" s="10"/>
      <c r="H22" s="10"/>
      <c r="I22" s="3"/>
      <c r="J22" s="14"/>
      <c r="K22" s="14"/>
    </row>
    <row r="23" spans="1:11" ht="12.75">
      <c r="A23" s="13">
        <v>14</v>
      </c>
      <c r="B23" s="13" t="s">
        <v>120</v>
      </c>
      <c r="C23" s="103"/>
      <c r="D23" s="103"/>
      <c r="E23" s="103"/>
      <c r="F23" s="102">
        <f t="shared" si="1"/>
        <v>0</v>
      </c>
      <c r="G23" s="10"/>
      <c r="H23" s="10"/>
      <c r="I23" s="3"/>
      <c r="J23" s="14"/>
      <c r="K23" s="14"/>
    </row>
    <row r="24" spans="1:11" ht="12.75">
      <c r="A24" s="13">
        <v>15</v>
      </c>
      <c r="B24" s="13" t="s">
        <v>121</v>
      </c>
      <c r="C24" s="103"/>
      <c r="D24" s="103"/>
      <c r="E24" s="103"/>
      <c r="F24" s="102">
        <f t="shared" si="1"/>
        <v>0</v>
      </c>
      <c r="G24" s="10"/>
      <c r="H24" s="10"/>
      <c r="I24" s="3"/>
      <c r="J24" s="14"/>
      <c r="K24" s="14"/>
    </row>
    <row r="25" spans="1:11" ht="12.75">
      <c r="A25" s="13">
        <v>16</v>
      </c>
      <c r="B25" s="13" t="s">
        <v>79</v>
      </c>
      <c r="C25" s="103">
        <f>SUM(C20:C24)</f>
        <v>5400000</v>
      </c>
      <c r="D25" s="103">
        <f>SUM(D20:D24)</f>
        <v>0</v>
      </c>
      <c r="E25" s="103">
        <f>SUM(E20:E24)</f>
        <v>0</v>
      </c>
      <c r="F25" s="102">
        <f t="shared" si="1"/>
        <v>5400000</v>
      </c>
      <c r="G25" s="100">
        <f>G20+G21+G22+G23+G24</f>
        <v>6497096</v>
      </c>
      <c r="H25" s="100">
        <f>H20+H21+H22+H23+H24</f>
        <v>2716283</v>
      </c>
      <c r="I25" s="3"/>
      <c r="J25" s="14"/>
      <c r="K25" s="14"/>
    </row>
    <row r="26" spans="1:11" ht="12.75">
      <c r="A26" s="13"/>
      <c r="B26" s="10"/>
      <c r="C26" s="103"/>
      <c r="D26" s="103"/>
      <c r="E26" s="99"/>
      <c r="F26" s="104"/>
      <c r="G26" s="10"/>
      <c r="H26" s="10"/>
      <c r="I26" s="14"/>
      <c r="J26" s="14"/>
      <c r="K26" s="14"/>
    </row>
    <row r="27" spans="1:11" ht="12.75">
      <c r="A27" s="115">
        <v>17</v>
      </c>
      <c r="B27" s="11" t="s">
        <v>122</v>
      </c>
      <c r="C27" s="103"/>
      <c r="D27" s="103"/>
      <c r="E27" s="99"/>
      <c r="F27" s="104"/>
      <c r="G27" s="10"/>
      <c r="H27" s="10"/>
      <c r="I27" s="15"/>
      <c r="J27" s="14"/>
      <c r="K27" s="14"/>
    </row>
    <row r="28" spans="1:11" ht="12.75">
      <c r="A28" s="44">
        <v>18</v>
      </c>
      <c r="B28" s="44" t="s">
        <v>80</v>
      </c>
      <c r="C28" s="105">
        <v>7824732</v>
      </c>
      <c r="D28" s="103">
        <v>0</v>
      </c>
      <c r="E28" s="99"/>
      <c r="F28" s="102">
        <f>SUM(C28:E28)</f>
        <v>7824732</v>
      </c>
      <c r="G28" s="13">
        <v>15623487</v>
      </c>
      <c r="H28" s="10"/>
      <c r="I28" s="3"/>
      <c r="J28" s="14"/>
      <c r="K28" s="14"/>
    </row>
    <row r="29" spans="1:11" ht="12.75">
      <c r="A29" s="13">
        <v>19</v>
      </c>
      <c r="B29" s="21" t="s">
        <v>81</v>
      </c>
      <c r="C29" s="103"/>
      <c r="D29" s="103"/>
      <c r="E29" s="99"/>
      <c r="F29" s="102">
        <f>SUM(F30:F31)</f>
        <v>0</v>
      </c>
      <c r="G29" s="10"/>
      <c r="H29" s="10"/>
      <c r="I29" s="16"/>
      <c r="J29" s="14"/>
      <c r="K29" s="14"/>
    </row>
    <row r="30" spans="1:11" ht="12.75">
      <c r="A30" s="13">
        <v>20</v>
      </c>
      <c r="B30" s="21" t="s">
        <v>82</v>
      </c>
      <c r="C30" s="103"/>
      <c r="D30" s="103"/>
      <c r="E30" s="99"/>
      <c r="F30" s="102">
        <f>SUM(C30:E30)</f>
        <v>0</v>
      </c>
      <c r="G30" s="10"/>
      <c r="H30" s="10"/>
      <c r="I30" s="16"/>
      <c r="J30" s="14"/>
      <c r="K30" s="14"/>
    </row>
    <row r="31" spans="1:11" ht="12.75">
      <c r="A31" s="13">
        <v>21</v>
      </c>
      <c r="B31" s="21" t="s">
        <v>83</v>
      </c>
      <c r="C31" s="103"/>
      <c r="D31" s="103"/>
      <c r="E31" s="99"/>
      <c r="F31" s="102">
        <f>SUM(C31:E31)</f>
        <v>0</v>
      </c>
      <c r="G31" s="10"/>
      <c r="H31" s="10"/>
      <c r="I31" s="16"/>
      <c r="J31" s="14"/>
      <c r="K31" s="14"/>
    </row>
    <row r="32" spans="1:11" ht="12.75">
      <c r="A32" s="13">
        <v>22</v>
      </c>
      <c r="B32" s="21" t="s">
        <v>79</v>
      </c>
      <c r="C32" s="103">
        <f>SUM(C28:C30)</f>
        <v>7824732</v>
      </c>
      <c r="D32" s="103">
        <f>SUM(D28:D30)</f>
        <v>0</v>
      </c>
      <c r="E32" s="99"/>
      <c r="F32" s="102">
        <f>SUM(C32:E32)</f>
        <v>7824732</v>
      </c>
      <c r="G32" s="10">
        <v>15623487</v>
      </c>
      <c r="H32" s="10"/>
      <c r="I32" s="16"/>
      <c r="J32" s="14"/>
      <c r="K32" s="14"/>
    </row>
    <row r="33" spans="1:11" ht="12.75">
      <c r="A33" s="13"/>
      <c r="B33" s="20"/>
      <c r="C33" s="99"/>
      <c r="D33" s="99"/>
      <c r="E33" s="99"/>
      <c r="F33" s="106"/>
      <c r="G33" s="11"/>
      <c r="H33" s="11"/>
      <c r="I33" s="17"/>
      <c r="J33" s="15"/>
      <c r="K33" s="14"/>
    </row>
    <row r="34" spans="1:11" ht="12.75">
      <c r="A34" s="58">
        <v>23</v>
      </c>
      <c r="B34" s="15" t="s">
        <v>84</v>
      </c>
      <c r="C34" s="103">
        <f>C35</f>
        <v>576152</v>
      </c>
      <c r="D34" s="103">
        <f>D35</f>
        <v>0</v>
      </c>
      <c r="E34" s="103">
        <f>E35</f>
        <v>0</v>
      </c>
      <c r="F34" s="103">
        <f>F35</f>
        <v>576152</v>
      </c>
      <c r="G34" s="10">
        <v>576152</v>
      </c>
      <c r="H34" s="10">
        <v>576152</v>
      </c>
      <c r="I34" s="17"/>
      <c r="J34" s="14"/>
      <c r="K34" s="14"/>
    </row>
    <row r="35" spans="1:11" ht="12.75">
      <c r="A35" s="13">
        <v>24</v>
      </c>
      <c r="B35" s="58" t="s">
        <v>392</v>
      </c>
      <c r="C35" s="103">
        <v>576152</v>
      </c>
      <c r="D35" s="103">
        <v>0</v>
      </c>
      <c r="E35" s="99">
        <v>0</v>
      </c>
      <c r="F35" s="107">
        <f>C35+D35+E35</f>
        <v>576152</v>
      </c>
      <c r="G35" s="10">
        <v>576152</v>
      </c>
      <c r="H35" s="10">
        <v>576152</v>
      </c>
      <c r="I35" s="16"/>
      <c r="J35" s="14"/>
      <c r="K35" s="14"/>
    </row>
    <row r="36" spans="1:11" ht="12.75">
      <c r="A36" s="13">
        <v>25</v>
      </c>
      <c r="B36" s="11" t="s">
        <v>61</v>
      </c>
      <c r="C36" s="99">
        <f aca="true" t="shared" si="2" ref="C36:H36">C16+C25+C32+C34</f>
        <v>33022026</v>
      </c>
      <c r="D36" s="99">
        <f t="shared" si="2"/>
        <v>0</v>
      </c>
      <c r="E36" s="99">
        <f t="shared" si="2"/>
        <v>0</v>
      </c>
      <c r="F36" s="99">
        <f t="shared" si="2"/>
        <v>33022026</v>
      </c>
      <c r="G36" s="99">
        <f t="shared" si="2"/>
        <v>45598511</v>
      </c>
      <c r="H36" s="99">
        <f t="shared" si="2"/>
        <v>22504719</v>
      </c>
      <c r="I36" s="14"/>
      <c r="J36" s="14"/>
      <c r="K36" s="14"/>
    </row>
    <row r="43" spans="1:13" ht="12.75">
      <c r="A43" s="3"/>
      <c r="B43" t="s">
        <v>66</v>
      </c>
      <c r="C43" t="s">
        <v>67</v>
      </c>
      <c r="D43" t="s">
        <v>94</v>
      </c>
      <c r="E43" t="s">
        <v>70</v>
      </c>
      <c r="F43" t="s">
        <v>95</v>
      </c>
      <c r="G43" s="1" t="s">
        <v>101</v>
      </c>
      <c r="H43" s="1" t="s">
        <v>436</v>
      </c>
      <c r="I43" s="1" t="s">
        <v>437</v>
      </c>
      <c r="J43" s="1" t="s">
        <v>421</v>
      </c>
      <c r="K43" s="1" t="s">
        <v>438</v>
      </c>
      <c r="L43" s="1" t="s">
        <v>439</v>
      </c>
      <c r="M43" s="1" t="s">
        <v>102</v>
      </c>
    </row>
    <row r="44" spans="1:13" ht="12.75">
      <c r="A44" s="13">
        <v>26</v>
      </c>
      <c r="B44" s="40" t="s">
        <v>87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12.75">
      <c r="A45" s="13">
        <v>27</v>
      </c>
      <c r="B45" s="39" t="s">
        <v>53</v>
      </c>
      <c r="C45" s="10" t="s">
        <v>54</v>
      </c>
      <c r="D45" s="10" t="s">
        <v>55</v>
      </c>
      <c r="E45" s="10" t="s">
        <v>56</v>
      </c>
      <c r="F45" s="10" t="s">
        <v>57</v>
      </c>
      <c r="G45" s="10" t="s">
        <v>58</v>
      </c>
      <c r="H45" s="10" t="s">
        <v>85</v>
      </c>
      <c r="I45" s="10" t="s">
        <v>9</v>
      </c>
      <c r="J45" s="13" t="s">
        <v>394</v>
      </c>
      <c r="K45" s="10" t="s">
        <v>52</v>
      </c>
      <c r="L45" s="10" t="s">
        <v>59</v>
      </c>
      <c r="M45" s="13" t="s">
        <v>440</v>
      </c>
    </row>
    <row r="46" spans="1:13" ht="12.75">
      <c r="A46" s="13">
        <v>28</v>
      </c>
      <c r="B46" s="40" t="s">
        <v>86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3"/>
      <c r="M46" s="10"/>
    </row>
    <row r="47" spans="1:13" ht="12.75">
      <c r="A47" s="13">
        <v>30</v>
      </c>
      <c r="B47" s="108" t="s">
        <v>387</v>
      </c>
      <c r="C47" s="100">
        <v>3264480</v>
      </c>
      <c r="D47" s="100">
        <v>633021</v>
      </c>
      <c r="E47" s="100">
        <v>1816998</v>
      </c>
      <c r="F47" s="100">
        <v>82500</v>
      </c>
      <c r="G47" s="100">
        <v>294990</v>
      </c>
      <c r="H47" s="100">
        <v>69850</v>
      </c>
      <c r="I47" s="100">
        <v>0</v>
      </c>
      <c r="J47" s="100">
        <v>0</v>
      </c>
      <c r="K47" s="100"/>
      <c r="L47" s="110">
        <f>SUM(C47:K47)</f>
        <v>6161839</v>
      </c>
      <c r="M47" s="10"/>
    </row>
    <row r="48" spans="1:13" ht="12.75">
      <c r="A48" s="13">
        <v>31</v>
      </c>
      <c r="B48" s="108" t="s">
        <v>327</v>
      </c>
      <c r="C48" s="109"/>
      <c r="D48" s="109"/>
      <c r="E48" s="100">
        <v>2163927</v>
      </c>
      <c r="F48" s="109"/>
      <c r="G48" s="109"/>
      <c r="H48" s="109"/>
      <c r="I48" s="100">
        <v>1386645</v>
      </c>
      <c r="J48" s="109"/>
      <c r="K48" s="109"/>
      <c r="L48" s="110">
        <f aca="true" t="shared" si="3" ref="L48:L63">SUM(C48:K48)</f>
        <v>3550572</v>
      </c>
      <c r="M48" s="10"/>
    </row>
    <row r="49" spans="1:13" ht="12.75">
      <c r="A49" s="13">
        <v>32</v>
      </c>
      <c r="B49" s="108" t="s">
        <v>434</v>
      </c>
      <c r="C49" s="109"/>
      <c r="D49" s="109"/>
      <c r="E49" s="109"/>
      <c r="F49" s="109"/>
      <c r="G49" s="100">
        <v>586476</v>
      </c>
      <c r="H49" s="109"/>
      <c r="I49" s="109"/>
      <c r="J49" s="109"/>
      <c r="K49" s="109"/>
      <c r="L49" s="110">
        <f t="shared" si="3"/>
        <v>586476</v>
      </c>
      <c r="M49" s="10"/>
    </row>
    <row r="50" spans="1:13" ht="12.75">
      <c r="A50" s="13">
        <v>33</v>
      </c>
      <c r="B50" s="108" t="s">
        <v>435</v>
      </c>
      <c r="C50" s="109"/>
      <c r="D50" s="109"/>
      <c r="E50" s="100">
        <v>111000</v>
      </c>
      <c r="F50" s="100">
        <v>0</v>
      </c>
      <c r="G50" s="100">
        <v>742632</v>
      </c>
      <c r="H50" s="109"/>
      <c r="I50" s="109"/>
      <c r="J50" s="109"/>
      <c r="K50" s="109"/>
      <c r="L50" s="110">
        <f t="shared" si="3"/>
        <v>853632</v>
      </c>
      <c r="M50" s="10"/>
    </row>
    <row r="51" spans="1:13" ht="12.75">
      <c r="A51" s="13">
        <v>34</v>
      </c>
      <c r="B51" s="108" t="s">
        <v>389</v>
      </c>
      <c r="C51" s="100">
        <v>1261185</v>
      </c>
      <c r="D51" s="100">
        <v>128941</v>
      </c>
      <c r="E51" s="100">
        <v>241245</v>
      </c>
      <c r="F51" s="109"/>
      <c r="G51" s="109"/>
      <c r="H51" s="100">
        <v>0</v>
      </c>
      <c r="I51" s="109"/>
      <c r="J51" s="109"/>
      <c r="K51" s="109"/>
      <c r="L51" s="110">
        <f t="shared" si="3"/>
        <v>1631371</v>
      </c>
      <c r="M51" s="10">
        <v>1</v>
      </c>
    </row>
    <row r="52" spans="1:13" ht="12.75">
      <c r="A52" s="13">
        <v>35</v>
      </c>
      <c r="B52" s="108" t="s">
        <v>388</v>
      </c>
      <c r="C52" s="109"/>
      <c r="D52" s="109"/>
      <c r="E52" s="109"/>
      <c r="F52" s="109"/>
      <c r="G52" s="109"/>
      <c r="H52" s="109"/>
      <c r="I52" s="100"/>
      <c r="J52" s="109"/>
      <c r="K52" s="109"/>
      <c r="L52" s="110">
        <f>SUM(C52:K52)</f>
        <v>0</v>
      </c>
      <c r="M52" s="10"/>
    </row>
    <row r="53" spans="1:13" ht="12.75">
      <c r="A53" s="13">
        <v>36</v>
      </c>
      <c r="B53" s="108" t="s">
        <v>390</v>
      </c>
      <c r="C53" s="109"/>
      <c r="D53" s="109"/>
      <c r="E53" s="109"/>
      <c r="F53" s="109"/>
      <c r="G53" s="109"/>
      <c r="H53" s="109"/>
      <c r="I53" s="100">
        <v>467301</v>
      </c>
      <c r="J53" s="109"/>
      <c r="K53" s="109"/>
      <c r="L53" s="110">
        <f t="shared" si="3"/>
        <v>467301</v>
      </c>
      <c r="M53" s="10"/>
    </row>
    <row r="54" spans="1:13" ht="12.75">
      <c r="A54" s="13">
        <v>37</v>
      </c>
      <c r="B54" s="108" t="s">
        <v>329</v>
      </c>
      <c r="C54" s="109"/>
      <c r="D54" s="109"/>
      <c r="E54" s="100">
        <v>467378</v>
      </c>
      <c r="F54" s="109"/>
      <c r="G54" s="100">
        <v>0</v>
      </c>
      <c r="H54" s="109"/>
      <c r="I54" s="109"/>
      <c r="J54" s="109"/>
      <c r="K54" s="109"/>
      <c r="L54" s="110">
        <f t="shared" si="3"/>
        <v>467378</v>
      </c>
      <c r="M54" s="10"/>
    </row>
    <row r="55" spans="1:13" ht="12.75">
      <c r="A55" s="13">
        <v>38</v>
      </c>
      <c r="B55" s="108" t="s">
        <v>386</v>
      </c>
      <c r="C55" s="109"/>
      <c r="D55" s="109"/>
      <c r="E55" s="100">
        <v>945942</v>
      </c>
      <c r="F55" s="109"/>
      <c r="G55" s="100">
        <v>80988</v>
      </c>
      <c r="H55" s="100">
        <v>257500</v>
      </c>
      <c r="I55" s="100">
        <v>122500</v>
      </c>
      <c r="J55" s="109"/>
      <c r="K55" s="100">
        <v>0</v>
      </c>
      <c r="L55" s="110">
        <f t="shared" si="3"/>
        <v>1406930</v>
      </c>
      <c r="M55" s="10"/>
    </row>
    <row r="56" spans="1:13" ht="12.75">
      <c r="A56" s="13">
        <v>39</v>
      </c>
      <c r="B56" s="108" t="s">
        <v>401</v>
      </c>
      <c r="C56" s="109"/>
      <c r="D56" s="109"/>
      <c r="E56" s="109"/>
      <c r="F56" s="109"/>
      <c r="G56" s="100"/>
      <c r="H56" s="100"/>
      <c r="I56" s="109"/>
      <c r="J56" s="109"/>
      <c r="K56" s="109"/>
      <c r="L56" s="110">
        <f t="shared" si="3"/>
        <v>0</v>
      </c>
      <c r="M56" s="10"/>
    </row>
    <row r="57" spans="1:13" ht="12.75">
      <c r="A57" s="13">
        <v>40</v>
      </c>
      <c r="B57" s="108" t="s">
        <v>330</v>
      </c>
      <c r="C57" s="100">
        <v>110988</v>
      </c>
      <c r="D57" s="100">
        <v>19684</v>
      </c>
      <c r="E57" s="100">
        <v>175091</v>
      </c>
      <c r="F57" s="109"/>
      <c r="G57" s="109"/>
      <c r="H57" s="100">
        <v>380492</v>
      </c>
      <c r="I57" s="109"/>
      <c r="J57" s="109"/>
      <c r="K57" s="109"/>
      <c r="L57" s="110">
        <f t="shared" si="3"/>
        <v>686255</v>
      </c>
      <c r="M57" s="10"/>
    </row>
    <row r="58" spans="1:13" ht="12.75">
      <c r="A58" s="13">
        <v>41</v>
      </c>
      <c r="B58" s="108" t="s">
        <v>326</v>
      </c>
      <c r="C58" s="109"/>
      <c r="D58" s="109"/>
      <c r="E58" s="100">
        <v>1082649</v>
      </c>
      <c r="F58" s="109"/>
      <c r="G58" s="109"/>
      <c r="H58" s="100">
        <v>31995</v>
      </c>
      <c r="I58" s="109"/>
      <c r="J58" s="109"/>
      <c r="K58" s="109"/>
      <c r="L58" s="110">
        <f t="shared" si="3"/>
        <v>1114644</v>
      </c>
      <c r="M58" s="10"/>
    </row>
    <row r="59" spans="1:13" ht="12.75">
      <c r="A59" s="13">
        <v>42</v>
      </c>
      <c r="B59" s="108" t="s">
        <v>385</v>
      </c>
      <c r="C59" s="109"/>
      <c r="D59" s="109"/>
      <c r="E59" s="109"/>
      <c r="F59" s="109"/>
      <c r="G59" s="100">
        <v>0</v>
      </c>
      <c r="H59" s="109"/>
      <c r="I59" s="109"/>
      <c r="J59" s="109"/>
      <c r="K59" s="109"/>
      <c r="L59" s="110">
        <f t="shared" si="3"/>
        <v>0</v>
      </c>
      <c r="M59" s="10"/>
    </row>
    <row r="60" spans="1:13" ht="12.75">
      <c r="A60" s="13">
        <v>43</v>
      </c>
      <c r="B60" s="108" t="s">
        <v>433</v>
      </c>
      <c r="C60" s="109"/>
      <c r="D60" s="109"/>
      <c r="E60" s="100">
        <v>0</v>
      </c>
      <c r="F60" s="100">
        <v>0</v>
      </c>
      <c r="G60" s="109"/>
      <c r="H60" s="109"/>
      <c r="I60" s="109"/>
      <c r="J60" s="109"/>
      <c r="K60" s="109"/>
      <c r="L60" s="110">
        <f t="shared" si="3"/>
        <v>0</v>
      </c>
      <c r="M60" s="10"/>
    </row>
    <row r="61" spans="1:13" ht="12.75">
      <c r="A61" s="13">
        <v>44</v>
      </c>
      <c r="B61" s="108" t="s">
        <v>441</v>
      </c>
      <c r="C61" s="111">
        <v>0</v>
      </c>
      <c r="D61" s="100">
        <v>0</v>
      </c>
      <c r="E61" s="100">
        <v>0</v>
      </c>
      <c r="F61" s="100">
        <v>90000</v>
      </c>
      <c r="G61" s="109"/>
      <c r="H61" s="100">
        <v>0</v>
      </c>
      <c r="I61" s="109"/>
      <c r="J61" s="109"/>
      <c r="K61" s="109"/>
      <c r="L61" s="110">
        <f t="shared" si="3"/>
        <v>90000</v>
      </c>
      <c r="M61" s="10"/>
    </row>
    <row r="62" spans="1:13" ht="12.75">
      <c r="A62" s="13">
        <v>45</v>
      </c>
      <c r="B62" s="108" t="s">
        <v>325</v>
      </c>
      <c r="C62" s="100">
        <v>2523807</v>
      </c>
      <c r="D62" s="100">
        <v>516070</v>
      </c>
      <c r="E62" s="100">
        <v>456894</v>
      </c>
      <c r="F62" s="109"/>
      <c r="G62" s="109"/>
      <c r="H62" s="109"/>
      <c r="I62" s="109"/>
      <c r="J62" s="109"/>
      <c r="K62" s="109"/>
      <c r="L62" s="110">
        <f t="shared" si="3"/>
        <v>3496771</v>
      </c>
      <c r="M62" s="10">
        <v>1</v>
      </c>
    </row>
    <row r="63" spans="1:13" ht="12.75">
      <c r="A63" s="13">
        <v>46</v>
      </c>
      <c r="B63" s="108" t="s">
        <v>393</v>
      </c>
      <c r="C63" s="109"/>
      <c r="D63" s="109"/>
      <c r="E63" s="100">
        <v>402050</v>
      </c>
      <c r="F63" s="100">
        <v>1239500</v>
      </c>
      <c r="G63" s="100">
        <v>350000</v>
      </c>
      <c r="H63" s="109"/>
      <c r="I63" s="109"/>
      <c r="J63" s="109"/>
      <c r="K63" s="109"/>
      <c r="L63" s="110">
        <f t="shared" si="3"/>
        <v>1991550</v>
      </c>
      <c r="M63" s="10"/>
    </row>
    <row r="64" spans="1:13" ht="12.75">
      <c r="A64" s="13">
        <v>47</v>
      </c>
      <c r="B64" s="116" t="s">
        <v>391</v>
      </c>
      <c r="C64" s="112">
        <f aca="true" t="shared" si="4" ref="C64:M64">SUM(C47:C63)</f>
        <v>7160460</v>
      </c>
      <c r="D64" s="112">
        <f t="shared" si="4"/>
        <v>1297716</v>
      </c>
      <c r="E64" s="112">
        <f t="shared" si="4"/>
        <v>7863174</v>
      </c>
      <c r="F64" s="112">
        <f t="shared" si="4"/>
        <v>1412000</v>
      </c>
      <c r="G64" s="112">
        <f t="shared" si="4"/>
        <v>2055086</v>
      </c>
      <c r="H64" s="112">
        <f t="shared" si="4"/>
        <v>739837</v>
      </c>
      <c r="I64" s="112">
        <f t="shared" si="4"/>
        <v>1976446</v>
      </c>
      <c r="J64" s="112">
        <f t="shared" si="4"/>
        <v>0</v>
      </c>
      <c r="K64" s="112">
        <f t="shared" si="4"/>
        <v>0</v>
      </c>
      <c r="L64" s="112">
        <f t="shared" si="4"/>
        <v>22504719</v>
      </c>
      <c r="M64" s="112">
        <f t="shared" si="4"/>
        <v>2</v>
      </c>
    </row>
    <row r="65" spans="2:10" ht="12.75">
      <c r="B65" s="15"/>
      <c r="C65" s="15"/>
      <c r="D65" s="15"/>
      <c r="E65" s="15"/>
      <c r="F65" s="15"/>
      <c r="G65" s="15"/>
      <c r="H65" s="15"/>
      <c r="I65" s="15"/>
      <c r="J65" s="15"/>
    </row>
    <row r="66" spans="2:10" ht="12.75">
      <c r="B66" s="14"/>
      <c r="C66" s="14"/>
      <c r="D66" s="14"/>
      <c r="E66" s="14"/>
      <c r="F66" s="14"/>
      <c r="G66" s="14"/>
      <c r="H66" s="14"/>
      <c r="I66" s="14"/>
      <c r="J66" s="14"/>
    </row>
    <row r="67" spans="2:10" ht="12.75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4"/>
      <c r="C68" s="14"/>
      <c r="D68" s="14"/>
      <c r="E68" s="14"/>
      <c r="F68" s="14"/>
      <c r="G68" s="14"/>
      <c r="H68" s="14"/>
      <c r="I68" s="14"/>
      <c r="J68" s="14"/>
    </row>
    <row r="69" spans="2:10" ht="12.75">
      <c r="B69" s="14"/>
      <c r="C69" s="14"/>
      <c r="D69" s="14"/>
      <c r="E69" s="14"/>
      <c r="F69" s="14"/>
      <c r="G69" s="14"/>
      <c r="H69" s="14"/>
      <c r="I69" s="14"/>
      <c r="J69" s="14"/>
    </row>
  </sheetData>
  <sheetProtection/>
  <printOptions/>
  <pageMargins left="0.75" right="0.75" top="1" bottom="1" header="0.5" footer="0.5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5.00390625" style="14" customWidth="1"/>
    <col min="2" max="2" width="51.7109375" style="0" customWidth="1"/>
    <col min="3" max="3" width="15.421875" style="0" bestFit="1" customWidth="1"/>
    <col min="4" max="5" width="15.421875" style="0" customWidth="1"/>
    <col min="6" max="6" width="57.421875" style="0" customWidth="1"/>
    <col min="7" max="7" width="15.28125" style="0" customWidth="1"/>
    <col min="8" max="9" width="16.140625" style="0" customWidth="1"/>
  </cols>
  <sheetData>
    <row r="1" ht="12.75">
      <c r="B1" s="1" t="s">
        <v>716</v>
      </c>
    </row>
    <row r="3" ht="12.75">
      <c r="B3" t="s">
        <v>404</v>
      </c>
    </row>
    <row r="4" ht="15.75">
      <c r="B4" s="7" t="s">
        <v>129</v>
      </c>
    </row>
    <row r="5" spans="3:11" ht="12.75">
      <c r="C5" s="82" t="s">
        <v>315</v>
      </c>
      <c r="D5" s="82"/>
      <c r="E5" s="82"/>
      <c r="G5" s="82" t="s">
        <v>315</v>
      </c>
      <c r="J5" s="1"/>
      <c r="K5" s="1"/>
    </row>
    <row r="6" spans="1:11" ht="12.75">
      <c r="A6" s="10"/>
      <c r="B6" s="39" t="s">
        <v>66</v>
      </c>
      <c r="C6" s="10" t="s">
        <v>67</v>
      </c>
      <c r="D6" s="10" t="s">
        <v>94</v>
      </c>
      <c r="E6" s="10" t="s">
        <v>418</v>
      </c>
      <c r="F6" s="10" t="s">
        <v>95</v>
      </c>
      <c r="G6" s="10" t="s">
        <v>101</v>
      </c>
      <c r="H6" s="10" t="s">
        <v>436</v>
      </c>
      <c r="I6" s="21" t="s">
        <v>437</v>
      </c>
      <c r="J6" s="1"/>
      <c r="K6" s="1"/>
    </row>
    <row r="7" spans="1:9" ht="18">
      <c r="A7" s="10"/>
      <c r="B7" s="196" t="s">
        <v>12</v>
      </c>
      <c r="C7" s="197"/>
      <c r="D7" s="120"/>
      <c r="E7" s="120"/>
      <c r="F7" s="198" t="s">
        <v>13</v>
      </c>
      <c r="G7" s="197"/>
      <c r="H7" s="10"/>
      <c r="I7" s="10"/>
    </row>
    <row r="8" spans="1:9" ht="12.75">
      <c r="A8" s="10"/>
      <c r="B8" s="61" t="s">
        <v>0</v>
      </c>
      <c r="C8" s="199" t="s">
        <v>45</v>
      </c>
      <c r="D8" s="200"/>
      <c r="E8" s="201" t="s">
        <v>449</v>
      </c>
      <c r="F8" s="24" t="s">
        <v>0</v>
      </c>
      <c r="G8" s="199" t="s">
        <v>45</v>
      </c>
      <c r="H8" s="200"/>
      <c r="I8" s="201" t="s">
        <v>449</v>
      </c>
    </row>
    <row r="9" spans="1:9" ht="12.75">
      <c r="A9" s="10"/>
      <c r="B9" s="61"/>
      <c r="C9" s="25" t="s">
        <v>419</v>
      </c>
      <c r="D9" s="25" t="s">
        <v>420</v>
      </c>
      <c r="E9" s="202"/>
      <c r="F9" s="24"/>
      <c r="G9" s="25" t="s">
        <v>419</v>
      </c>
      <c r="H9" s="25" t="s">
        <v>420</v>
      </c>
      <c r="I9" s="202"/>
    </row>
    <row r="10" spans="1:9" ht="18">
      <c r="A10" s="10">
        <v>1</v>
      </c>
      <c r="B10" s="62" t="s">
        <v>38</v>
      </c>
      <c r="C10" s="27"/>
      <c r="D10" s="27"/>
      <c r="E10" s="27"/>
      <c r="F10" s="26" t="s">
        <v>14</v>
      </c>
      <c r="G10" s="27"/>
      <c r="H10" s="10"/>
      <c r="I10" s="10"/>
    </row>
    <row r="11" spans="1:9" ht="16.5">
      <c r="A11" s="10">
        <v>2</v>
      </c>
      <c r="B11" s="63" t="s">
        <v>15</v>
      </c>
      <c r="C11" s="29"/>
      <c r="D11" s="29"/>
      <c r="E11" s="29"/>
      <c r="F11" s="28" t="s">
        <v>16</v>
      </c>
      <c r="G11" s="29"/>
      <c r="H11" s="10"/>
      <c r="I11" s="10"/>
    </row>
    <row r="12" spans="1:9" ht="15.75">
      <c r="A12" s="10">
        <v>3</v>
      </c>
      <c r="B12" s="64" t="s">
        <v>4</v>
      </c>
      <c r="C12" s="31"/>
      <c r="D12" s="31"/>
      <c r="E12" s="31"/>
      <c r="F12" s="30" t="s">
        <v>4</v>
      </c>
      <c r="G12" s="31"/>
      <c r="H12" s="10"/>
      <c r="I12" s="10"/>
    </row>
    <row r="13" spans="1:9" ht="12.75">
      <c r="A13" s="10">
        <v>4</v>
      </c>
      <c r="B13" s="65" t="s">
        <v>126</v>
      </c>
      <c r="C13" s="33">
        <f>'1.Bev. forrásonként'!H23</f>
        <v>14403797</v>
      </c>
      <c r="D13" s="33">
        <v>15157919</v>
      </c>
      <c r="E13" s="33">
        <v>15157919</v>
      </c>
      <c r="F13" s="32" t="s">
        <v>7</v>
      </c>
      <c r="G13" s="33">
        <f>'2. Kiadások'!F11</f>
        <v>6264350</v>
      </c>
      <c r="H13" s="10">
        <v>7330691</v>
      </c>
      <c r="I13" s="10">
        <v>7160460</v>
      </c>
    </row>
    <row r="14" spans="1:9" ht="12.75">
      <c r="A14" s="10">
        <v>5</v>
      </c>
      <c r="B14" s="66" t="s">
        <v>71</v>
      </c>
      <c r="C14" s="33">
        <f>'1.Bev. forrásonként'!H33</f>
        <v>488954</v>
      </c>
      <c r="D14" s="33">
        <v>2193199</v>
      </c>
      <c r="E14" s="33">
        <v>2193199</v>
      </c>
      <c r="F14" s="32" t="s">
        <v>72</v>
      </c>
      <c r="G14" s="33">
        <f>'2. Kiadások'!F12</f>
        <v>1234908</v>
      </c>
      <c r="H14" s="10">
        <v>1390485</v>
      </c>
      <c r="I14" s="10">
        <v>1297716</v>
      </c>
    </row>
    <row r="15" spans="1:9" ht="12.75">
      <c r="A15" s="10">
        <v>6</v>
      </c>
      <c r="B15" s="66" t="s">
        <v>306</v>
      </c>
      <c r="C15" s="33">
        <f>'1.Bev. forrásonként'!H57</f>
        <v>3570000</v>
      </c>
      <c r="D15" s="33">
        <v>3570000</v>
      </c>
      <c r="E15" s="33">
        <v>2700797</v>
      </c>
      <c r="F15" s="32" t="s">
        <v>51</v>
      </c>
      <c r="G15" s="33">
        <f>'2. Kiadások'!F13</f>
        <v>8870884</v>
      </c>
      <c r="H15" s="10">
        <v>10356777</v>
      </c>
      <c r="I15" s="10">
        <v>7863174</v>
      </c>
    </row>
    <row r="16" spans="1:9" ht="12.75">
      <c r="A16" s="10">
        <v>7</v>
      </c>
      <c r="B16" s="66" t="s">
        <v>348</v>
      </c>
      <c r="C16" s="33">
        <f>'1.Bev. forrásonként'!H69</f>
        <v>304000</v>
      </c>
      <c r="D16" s="33">
        <v>304000</v>
      </c>
      <c r="E16" s="33">
        <v>1829157</v>
      </c>
      <c r="F16" s="32" t="s">
        <v>17</v>
      </c>
      <c r="G16" s="33">
        <f>'2. Kiadások'!F14</f>
        <v>2000000</v>
      </c>
      <c r="H16" s="10">
        <v>2330000</v>
      </c>
      <c r="I16" s="10">
        <v>1412000</v>
      </c>
    </row>
    <row r="17" spans="1:9" ht="12.75">
      <c r="A17" s="10">
        <v>8</v>
      </c>
      <c r="B17" s="66" t="s">
        <v>360</v>
      </c>
      <c r="C17" s="33">
        <f>'1.Bev. forrásonként'!H81</f>
        <v>0</v>
      </c>
      <c r="D17" s="33"/>
      <c r="E17" s="33"/>
      <c r="F17" s="32" t="s">
        <v>73</v>
      </c>
      <c r="G17" s="33">
        <f>'2. Kiadások'!F15</f>
        <v>851000</v>
      </c>
      <c r="H17" s="10">
        <v>1493823</v>
      </c>
      <c r="I17" s="10">
        <v>1478934</v>
      </c>
    </row>
    <row r="18" spans="1:9" ht="14.25">
      <c r="A18" s="10">
        <v>9</v>
      </c>
      <c r="B18" s="83" t="s">
        <v>44</v>
      </c>
      <c r="C18" s="33">
        <f>SUM(C13:C17)</f>
        <v>18766751</v>
      </c>
      <c r="D18" s="33">
        <f>SUM(D13:D17)</f>
        <v>21225118</v>
      </c>
      <c r="E18" s="33">
        <f>SUM(E13:E17)</f>
        <v>21881072</v>
      </c>
      <c r="F18" s="81" t="s">
        <v>44</v>
      </c>
      <c r="G18" s="33">
        <f>SUM(G13:G17)</f>
        <v>19221142</v>
      </c>
      <c r="H18" s="33">
        <f>SUM(H13:H17)</f>
        <v>22901776</v>
      </c>
      <c r="I18" s="33">
        <f>SUM(I13:I17)</f>
        <v>19212284</v>
      </c>
    </row>
    <row r="19" spans="1:9" ht="12.75">
      <c r="A19" s="10"/>
      <c r="B19" s="65"/>
      <c r="C19" s="33"/>
      <c r="D19" s="33"/>
      <c r="E19" s="33"/>
      <c r="F19" s="32"/>
      <c r="G19" s="33"/>
      <c r="H19" s="10"/>
      <c r="I19" s="10"/>
    </row>
    <row r="20" spans="1:9" ht="15.75">
      <c r="A20" s="10">
        <v>11</v>
      </c>
      <c r="B20" s="64" t="s">
        <v>5</v>
      </c>
      <c r="C20" s="31"/>
      <c r="D20" s="31"/>
      <c r="E20" s="31"/>
      <c r="F20" s="30" t="s">
        <v>39</v>
      </c>
      <c r="G20" s="31"/>
      <c r="H20" s="10"/>
      <c r="I20" s="10"/>
    </row>
    <row r="21" spans="1:9" ht="12.75">
      <c r="A21" s="10">
        <v>12</v>
      </c>
      <c r="B21" s="65" t="s">
        <v>48</v>
      </c>
      <c r="C21" s="33">
        <f>'1.Bev. forrásonként'!H75</f>
        <v>0</v>
      </c>
      <c r="D21" s="33"/>
      <c r="E21" s="33"/>
      <c r="F21" s="32" t="s">
        <v>76</v>
      </c>
      <c r="G21" s="33">
        <f>'2. Kiadások'!F20</f>
        <v>0</v>
      </c>
      <c r="H21" s="10">
        <v>739838</v>
      </c>
      <c r="I21" s="10">
        <v>739837</v>
      </c>
    </row>
    <row r="22" spans="1:9" ht="12.75">
      <c r="A22" s="10">
        <v>13</v>
      </c>
      <c r="B22" s="65" t="s">
        <v>74</v>
      </c>
      <c r="C22" s="33">
        <f>'1.Bev. forrásonként'!H40</f>
        <v>0</v>
      </c>
      <c r="D22" s="33"/>
      <c r="E22" s="33">
        <v>34925</v>
      </c>
      <c r="F22" s="32" t="s">
        <v>18</v>
      </c>
      <c r="G22" s="33">
        <f>'2. Kiadások'!F21</f>
        <v>5400000</v>
      </c>
      <c r="H22" s="10">
        <v>5757258</v>
      </c>
      <c r="I22" s="10">
        <v>1976446</v>
      </c>
    </row>
    <row r="23" spans="1:9" ht="12.75">
      <c r="A23" s="10">
        <v>14</v>
      </c>
      <c r="B23" s="65" t="s">
        <v>75</v>
      </c>
      <c r="C23" s="33">
        <f>'1.Bev. forrásonként'!H87</f>
        <v>0</v>
      </c>
      <c r="D23" s="33"/>
      <c r="E23" s="33"/>
      <c r="F23" s="32" t="s">
        <v>77</v>
      </c>
      <c r="G23" s="33">
        <v>0</v>
      </c>
      <c r="H23" s="10"/>
      <c r="I23" s="10"/>
    </row>
    <row r="24" spans="1:9" ht="12.75">
      <c r="A24" s="10">
        <v>15</v>
      </c>
      <c r="B24" s="39"/>
      <c r="C24" s="10"/>
      <c r="D24" s="10"/>
      <c r="E24" s="10"/>
      <c r="F24" s="32" t="s">
        <v>10</v>
      </c>
      <c r="G24" s="33">
        <f>'2. Kiadások'!F22</f>
        <v>0</v>
      </c>
      <c r="H24" s="10"/>
      <c r="I24" s="10"/>
    </row>
    <row r="25" spans="1:9" ht="12.75">
      <c r="A25" s="10">
        <v>16</v>
      </c>
      <c r="B25" s="39"/>
      <c r="C25" s="10"/>
      <c r="D25" s="10"/>
      <c r="E25" s="10"/>
      <c r="F25" s="32" t="s">
        <v>11</v>
      </c>
      <c r="G25" s="33">
        <f>'2. Kiadások'!F23</f>
        <v>0</v>
      </c>
      <c r="H25" s="10"/>
      <c r="I25" s="10"/>
    </row>
    <row r="26" spans="1:9" ht="14.25">
      <c r="A26" s="10">
        <v>17</v>
      </c>
      <c r="B26" s="67"/>
      <c r="C26" s="33"/>
      <c r="D26" s="33"/>
      <c r="E26" s="33"/>
      <c r="F26" s="32" t="s">
        <v>78</v>
      </c>
      <c r="G26" s="33">
        <f>'2. Kiadások'!F24</f>
        <v>0</v>
      </c>
      <c r="H26" s="10"/>
      <c r="I26" s="10"/>
    </row>
    <row r="27" spans="1:9" ht="14.25">
      <c r="A27" s="10">
        <v>18</v>
      </c>
      <c r="B27" s="83" t="s">
        <v>44</v>
      </c>
      <c r="C27" s="33">
        <f>SUM(C21:C26)</f>
        <v>0</v>
      </c>
      <c r="D27" s="33">
        <f>SUM(D21:D26)</f>
        <v>0</v>
      </c>
      <c r="E27" s="33">
        <f>SUM(E21:E26)</f>
        <v>34925</v>
      </c>
      <c r="F27" s="81" t="s">
        <v>44</v>
      </c>
      <c r="G27" s="33">
        <f>SUM(G21:G26)</f>
        <v>5400000</v>
      </c>
      <c r="H27" s="33">
        <f>SUM(H21:H26)</f>
        <v>6497096</v>
      </c>
      <c r="I27" s="33">
        <f>SUM(I21:I26)</f>
        <v>2716283</v>
      </c>
    </row>
    <row r="28" spans="1:9" ht="16.5">
      <c r="A28" s="10">
        <v>19</v>
      </c>
      <c r="B28" s="68"/>
      <c r="C28" s="33"/>
      <c r="D28" s="33"/>
      <c r="E28" s="33"/>
      <c r="F28" s="28" t="s">
        <v>63</v>
      </c>
      <c r="G28" s="29"/>
      <c r="H28" s="10"/>
      <c r="I28" s="10"/>
    </row>
    <row r="29" spans="1:9" ht="15.75">
      <c r="A29" s="10">
        <v>20</v>
      </c>
      <c r="B29" s="64"/>
      <c r="C29" s="33"/>
      <c r="D29" s="33"/>
      <c r="E29" s="33"/>
      <c r="F29" s="30" t="s">
        <v>19</v>
      </c>
      <c r="G29" s="31"/>
      <c r="H29" s="10"/>
      <c r="I29" s="10"/>
    </row>
    <row r="30" spans="1:9" ht="15.75">
      <c r="A30" s="10">
        <v>21</v>
      </c>
      <c r="B30" s="64"/>
      <c r="C30" s="33"/>
      <c r="D30" s="33"/>
      <c r="E30" s="33"/>
      <c r="F30" s="42" t="s">
        <v>3</v>
      </c>
      <c r="G30" s="33">
        <f>'2. Kiadások'!F28</f>
        <v>7824732</v>
      </c>
      <c r="H30" s="10">
        <v>15623487</v>
      </c>
      <c r="I30" s="10"/>
    </row>
    <row r="31" spans="1:9" ht="14.25">
      <c r="A31" s="10">
        <v>22</v>
      </c>
      <c r="B31" s="67"/>
      <c r="C31" s="33"/>
      <c r="D31" s="33"/>
      <c r="E31" s="33"/>
      <c r="F31" s="32" t="s">
        <v>20</v>
      </c>
      <c r="G31" s="33">
        <f>'2. Kiadások'!F29</f>
        <v>0</v>
      </c>
      <c r="H31" s="10"/>
      <c r="I31" s="10"/>
    </row>
    <row r="32" spans="1:9" ht="14.25">
      <c r="A32" s="10">
        <v>23</v>
      </c>
      <c r="B32" s="67"/>
      <c r="C32" s="33"/>
      <c r="D32" s="33"/>
      <c r="E32" s="33"/>
      <c r="F32" s="81" t="s">
        <v>44</v>
      </c>
      <c r="G32" s="33">
        <f>SUM(G30:G31)</f>
        <v>7824732</v>
      </c>
      <c r="H32" s="33">
        <f>SUM(H30:H31)</f>
        <v>15623487</v>
      </c>
      <c r="I32" s="10"/>
    </row>
    <row r="33" spans="1:9" ht="15.75">
      <c r="A33" s="10">
        <v>24</v>
      </c>
      <c r="B33" s="64"/>
      <c r="C33" s="33"/>
      <c r="D33" s="33"/>
      <c r="E33" s="33"/>
      <c r="F33" s="30" t="s">
        <v>21</v>
      </c>
      <c r="G33" s="31"/>
      <c r="H33" s="10"/>
      <c r="I33" s="10"/>
    </row>
    <row r="34" spans="1:9" ht="14.25">
      <c r="A34" s="10">
        <v>25</v>
      </c>
      <c r="B34" s="67"/>
      <c r="C34" s="33"/>
      <c r="D34" s="33"/>
      <c r="E34" s="33"/>
      <c r="F34" s="32" t="s">
        <v>22</v>
      </c>
      <c r="G34" s="33">
        <v>0</v>
      </c>
      <c r="H34" s="10"/>
      <c r="I34" s="10"/>
    </row>
    <row r="35" spans="1:9" ht="18">
      <c r="A35" s="10">
        <v>26</v>
      </c>
      <c r="B35" s="62"/>
      <c r="C35" s="33"/>
      <c r="D35" s="33"/>
      <c r="E35" s="33"/>
      <c r="F35" s="26" t="s">
        <v>23</v>
      </c>
      <c r="G35" s="27"/>
      <c r="H35" s="10"/>
      <c r="I35" s="10"/>
    </row>
    <row r="36" spans="1:9" ht="14.25">
      <c r="A36" s="10">
        <v>27</v>
      </c>
      <c r="B36" s="67"/>
      <c r="C36" s="33"/>
      <c r="D36" s="33"/>
      <c r="E36" s="33"/>
      <c r="F36" s="32" t="s">
        <v>24</v>
      </c>
      <c r="G36" s="33">
        <v>0</v>
      </c>
      <c r="H36" s="10"/>
      <c r="I36" s="10"/>
    </row>
    <row r="37" spans="1:9" ht="14.25">
      <c r="A37" s="10">
        <v>28</v>
      </c>
      <c r="B37" s="67"/>
      <c r="C37" s="33"/>
      <c r="D37" s="33"/>
      <c r="E37" s="33"/>
      <c r="F37" s="32" t="s">
        <v>25</v>
      </c>
      <c r="G37" s="33">
        <v>0</v>
      </c>
      <c r="H37" s="10"/>
      <c r="I37" s="10"/>
    </row>
    <row r="38" spans="1:9" ht="14.25">
      <c r="A38" s="10">
        <v>29</v>
      </c>
      <c r="B38" s="67"/>
      <c r="C38" s="33"/>
      <c r="D38" s="33"/>
      <c r="E38" s="33"/>
      <c r="F38" s="81" t="s">
        <v>44</v>
      </c>
      <c r="G38" s="33">
        <f>SUM(G36:G37)</f>
        <v>0</v>
      </c>
      <c r="H38" s="10"/>
      <c r="I38" s="10"/>
    </row>
    <row r="39" spans="1:9" ht="14.25">
      <c r="A39" s="10">
        <v>30</v>
      </c>
      <c r="B39" s="67"/>
      <c r="C39" s="33"/>
      <c r="D39" s="33"/>
      <c r="E39" s="33"/>
      <c r="F39" s="32"/>
      <c r="G39" s="33"/>
      <c r="H39" s="10"/>
      <c r="I39" s="10"/>
    </row>
    <row r="40" spans="1:9" ht="18">
      <c r="A40" s="10">
        <v>31</v>
      </c>
      <c r="B40" s="62"/>
      <c r="C40" s="33"/>
      <c r="D40" s="33"/>
      <c r="E40" s="33"/>
      <c r="F40" s="26" t="s">
        <v>26</v>
      </c>
      <c r="G40" s="27"/>
      <c r="H40" s="10"/>
      <c r="I40" s="10"/>
    </row>
    <row r="41" spans="1:9" ht="14.25">
      <c r="A41" s="10">
        <v>32</v>
      </c>
      <c r="B41" s="67"/>
      <c r="C41" s="33"/>
      <c r="D41" s="33"/>
      <c r="E41" s="33"/>
      <c r="F41" s="32" t="s">
        <v>396</v>
      </c>
      <c r="G41" s="33">
        <v>576152</v>
      </c>
      <c r="H41" s="10">
        <v>576152</v>
      </c>
      <c r="I41" s="10">
        <v>576152</v>
      </c>
    </row>
    <row r="42" spans="1:9" ht="14.25">
      <c r="A42" s="10">
        <v>33</v>
      </c>
      <c r="B42" s="67"/>
      <c r="C42" s="33"/>
      <c r="D42" s="33"/>
      <c r="E42" s="33"/>
      <c r="F42" s="32" t="s">
        <v>27</v>
      </c>
      <c r="G42" s="33">
        <v>0</v>
      </c>
      <c r="H42" s="10"/>
      <c r="I42" s="10"/>
    </row>
    <row r="43" spans="1:9" ht="48">
      <c r="A43" s="10">
        <v>34</v>
      </c>
      <c r="B43" s="69" t="s">
        <v>40</v>
      </c>
      <c r="C43" s="31">
        <f>C18+C27</f>
        <v>18766751</v>
      </c>
      <c r="D43" s="31">
        <f>D18+D27</f>
        <v>21225118</v>
      </c>
      <c r="E43" s="31">
        <f>E18+E27</f>
        <v>21915997</v>
      </c>
      <c r="F43" s="26" t="s">
        <v>28</v>
      </c>
      <c r="G43" s="31">
        <f>G18+G27+G32+G41</f>
        <v>33022026</v>
      </c>
      <c r="H43" s="31">
        <f>H18+H27+H32+H41</f>
        <v>45598511</v>
      </c>
      <c r="I43" s="31">
        <f>I18+I27+I32+I41</f>
        <v>22504719</v>
      </c>
    </row>
    <row r="44" spans="1:9" ht="18">
      <c r="A44" s="10">
        <v>35</v>
      </c>
      <c r="B44" s="70"/>
      <c r="C44" s="33"/>
      <c r="D44" s="33"/>
      <c r="E44" s="33"/>
      <c r="F44" s="26" t="s">
        <v>29</v>
      </c>
      <c r="G44" s="27"/>
      <c r="H44" s="10"/>
      <c r="I44" s="10"/>
    </row>
    <row r="45" spans="1:9" ht="14.25">
      <c r="A45" s="10">
        <v>36</v>
      </c>
      <c r="B45" s="67"/>
      <c r="C45" s="33"/>
      <c r="D45" s="33"/>
      <c r="E45" s="33"/>
      <c r="F45" s="32" t="s">
        <v>24</v>
      </c>
      <c r="G45" s="33">
        <v>0</v>
      </c>
      <c r="H45" s="10"/>
      <c r="I45" s="10"/>
    </row>
    <row r="46" spans="1:9" ht="14.25">
      <c r="A46" s="10">
        <v>37</v>
      </c>
      <c r="B46" s="67"/>
      <c r="C46" s="33"/>
      <c r="D46" s="33"/>
      <c r="E46" s="33"/>
      <c r="F46" s="32" t="s">
        <v>25</v>
      </c>
      <c r="G46" s="33">
        <v>0</v>
      </c>
      <c r="H46" s="10"/>
      <c r="I46" s="10"/>
    </row>
    <row r="47" spans="1:9" ht="18">
      <c r="A47" s="10">
        <v>38</v>
      </c>
      <c r="B47" s="62" t="s">
        <v>30</v>
      </c>
      <c r="C47" s="27"/>
      <c r="D47" s="27"/>
      <c r="E47" s="27"/>
      <c r="F47" s="26"/>
      <c r="G47" s="34"/>
      <c r="H47" s="10"/>
      <c r="I47" s="10"/>
    </row>
    <row r="48" spans="1:9" ht="18">
      <c r="A48" s="10">
        <v>39</v>
      </c>
      <c r="B48" s="64" t="s">
        <v>31</v>
      </c>
      <c r="C48" s="31"/>
      <c r="D48" s="31"/>
      <c r="E48" s="31"/>
      <c r="F48" s="35"/>
      <c r="G48" s="34"/>
      <c r="H48" s="10"/>
      <c r="I48" s="10"/>
    </row>
    <row r="49" spans="1:9" ht="18">
      <c r="A49" s="10">
        <v>40</v>
      </c>
      <c r="B49" s="67" t="s">
        <v>41</v>
      </c>
      <c r="C49" s="33">
        <v>8855275</v>
      </c>
      <c r="D49" s="33">
        <v>17876297</v>
      </c>
      <c r="E49" s="33">
        <v>17876297</v>
      </c>
      <c r="F49" s="32"/>
      <c r="G49" s="34"/>
      <c r="H49" s="10"/>
      <c r="I49" s="10"/>
    </row>
    <row r="50" spans="1:9" ht="18">
      <c r="A50" s="10">
        <v>41</v>
      </c>
      <c r="B50" s="67" t="s">
        <v>42</v>
      </c>
      <c r="C50" s="33">
        <v>5400000</v>
      </c>
      <c r="D50" s="33">
        <v>6497096</v>
      </c>
      <c r="E50" s="33">
        <v>6497096</v>
      </c>
      <c r="F50" s="32"/>
      <c r="G50" s="34"/>
      <c r="H50" s="10"/>
      <c r="I50" s="10"/>
    </row>
    <row r="51" spans="1:9" ht="18">
      <c r="A51" s="10"/>
      <c r="B51" s="67" t="s">
        <v>395</v>
      </c>
      <c r="C51" s="33">
        <v>0</v>
      </c>
      <c r="D51" s="33"/>
      <c r="E51" s="33"/>
      <c r="F51" s="32"/>
      <c r="G51" s="34"/>
      <c r="H51" s="10"/>
      <c r="I51" s="10"/>
    </row>
    <row r="52" spans="1:9" ht="18">
      <c r="A52" s="10">
        <v>42</v>
      </c>
      <c r="B52" s="64" t="s">
        <v>32</v>
      </c>
      <c r="C52" s="31"/>
      <c r="D52" s="31"/>
      <c r="E52" s="31"/>
      <c r="F52" s="35"/>
      <c r="G52" s="34"/>
      <c r="H52" s="10"/>
      <c r="I52" s="10"/>
    </row>
    <row r="53" spans="1:9" ht="18">
      <c r="A53" s="10">
        <v>43</v>
      </c>
      <c r="B53" s="67" t="s">
        <v>450</v>
      </c>
      <c r="C53" s="33">
        <v>0</v>
      </c>
      <c r="D53" s="33"/>
      <c r="E53" s="33">
        <v>708725</v>
      </c>
      <c r="F53" s="32"/>
      <c r="G53" s="34"/>
      <c r="H53" s="10"/>
      <c r="I53" s="10"/>
    </row>
    <row r="54" spans="1:9" ht="18">
      <c r="A54" s="10">
        <v>44</v>
      </c>
      <c r="B54" s="67" t="s">
        <v>33</v>
      </c>
      <c r="C54" s="33">
        <v>0</v>
      </c>
      <c r="D54" s="33"/>
      <c r="E54" s="33"/>
      <c r="F54" s="32"/>
      <c r="G54" s="34"/>
      <c r="H54" s="10"/>
      <c r="I54" s="10"/>
    </row>
    <row r="55" spans="1:9" ht="18">
      <c r="A55" s="10">
        <v>45</v>
      </c>
      <c r="B55" s="62" t="s">
        <v>6</v>
      </c>
      <c r="C55" s="27">
        <f>C43+C50+C53+C49+C54+C51</f>
        <v>33022026</v>
      </c>
      <c r="D55" s="27">
        <f>D43+D50+D53+D49+D54+D51</f>
        <v>45598511</v>
      </c>
      <c r="E55" s="27">
        <f>E43+E50+E53+E49+E54+E51</f>
        <v>46998115</v>
      </c>
      <c r="F55" s="26" t="s">
        <v>34</v>
      </c>
      <c r="G55" s="27">
        <f>G18+G27+G32+G41</f>
        <v>33022026</v>
      </c>
      <c r="H55" s="27">
        <f>H18+H27+H32+H41</f>
        <v>45598511</v>
      </c>
      <c r="I55" s="27">
        <f>I18+I27+I32+I41</f>
        <v>22504719</v>
      </c>
    </row>
    <row r="56" spans="1:9" ht="14.25">
      <c r="A56" s="10">
        <v>46</v>
      </c>
      <c r="B56" s="67" t="s">
        <v>35</v>
      </c>
      <c r="C56" s="33">
        <f>C55-C57</f>
        <v>27622026</v>
      </c>
      <c r="D56" s="33">
        <f>D55-D57</f>
        <v>39101415</v>
      </c>
      <c r="E56" s="33">
        <f>E18+E49+E53</f>
        <v>40466094</v>
      </c>
      <c r="F56" s="32" t="s">
        <v>36</v>
      </c>
      <c r="G56" s="33">
        <f>G18+G32+G41</f>
        <v>27622026</v>
      </c>
      <c r="H56" s="33">
        <f>H18+H32+H41</f>
        <v>39101415</v>
      </c>
      <c r="I56" s="33">
        <f>I18+I32+I41</f>
        <v>19788436</v>
      </c>
    </row>
    <row r="57" spans="1:9" ht="14.25">
      <c r="A57" s="10">
        <v>47</v>
      </c>
      <c r="B57" s="67" t="s">
        <v>37</v>
      </c>
      <c r="C57" s="33">
        <v>5400000</v>
      </c>
      <c r="D57" s="33">
        <f>D27+D50</f>
        <v>6497096</v>
      </c>
      <c r="E57" s="33">
        <f>E27+E50</f>
        <v>6532021</v>
      </c>
      <c r="F57" s="32" t="s">
        <v>43</v>
      </c>
      <c r="G57" s="33">
        <f>G27</f>
        <v>5400000</v>
      </c>
      <c r="H57" s="33">
        <f>H27</f>
        <v>6497096</v>
      </c>
      <c r="I57" s="33">
        <f>I27</f>
        <v>2716283</v>
      </c>
    </row>
  </sheetData>
  <sheetProtection/>
  <mergeCells count="6">
    <mergeCell ref="B7:C7"/>
    <mergeCell ref="F7:G7"/>
    <mergeCell ref="C8:D8"/>
    <mergeCell ref="G8:H8"/>
    <mergeCell ref="E8:E9"/>
    <mergeCell ref="I8:I9"/>
  </mergeCells>
  <printOptions/>
  <pageMargins left="0.75" right="0.75" top="1" bottom="1" header="0.5" footer="0.5"/>
  <pageSetup horizontalDpi="600" verticalDpi="600" orientation="landscape" paperSize="9" scale="71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9.00390625" style="0" customWidth="1"/>
    <col min="5" max="5" width="9.28125" style="0" bestFit="1" customWidth="1"/>
    <col min="6" max="6" width="19.28125" style="0" customWidth="1"/>
    <col min="7" max="7" width="15.28125" style="0" customWidth="1"/>
    <col min="8" max="8" width="12.57421875" style="0" bestFit="1" customWidth="1"/>
  </cols>
  <sheetData>
    <row r="1" ht="12.75">
      <c r="B1" s="1" t="s">
        <v>717</v>
      </c>
    </row>
    <row r="2" spans="2:4" ht="12.75">
      <c r="B2" t="s">
        <v>404</v>
      </c>
      <c r="D2" t="s">
        <v>328</v>
      </c>
    </row>
    <row r="3" ht="12.75">
      <c r="A3" s="6" t="s">
        <v>131</v>
      </c>
    </row>
    <row r="4" spans="2:8" ht="12.75">
      <c r="B4" s="1" t="s">
        <v>66</v>
      </c>
      <c r="C4" s="1" t="s">
        <v>67</v>
      </c>
      <c r="D4" s="1" t="s">
        <v>94</v>
      </c>
      <c r="E4" s="1" t="s">
        <v>418</v>
      </c>
      <c r="F4" s="1" t="s">
        <v>95</v>
      </c>
      <c r="G4" s="1" t="s">
        <v>101</v>
      </c>
      <c r="H4" s="1" t="s">
        <v>436</v>
      </c>
    </row>
    <row r="5" spans="1:8" ht="12.75">
      <c r="A5" s="11" t="s">
        <v>317</v>
      </c>
      <c r="B5" s="11" t="s">
        <v>318</v>
      </c>
      <c r="C5" s="11" t="s">
        <v>127</v>
      </c>
      <c r="D5" s="20" t="s">
        <v>137</v>
      </c>
      <c r="E5" s="20" t="s">
        <v>319</v>
      </c>
      <c r="F5" s="124" t="s">
        <v>59</v>
      </c>
      <c r="G5" s="123" t="s">
        <v>422</v>
      </c>
      <c r="H5" s="10" t="s">
        <v>451</v>
      </c>
    </row>
    <row r="6" spans="1:8" ht="12.75">
      <c r="A6" s="10">
        <v>1</v>
      </c>
      <c r="B6" s="13" t="s">
        <v>413</v>
      </c>
      <c r="C6" s="85"/>
      <c r="D6" s="85">
        <v>1102362</v>
      </c>
      <c r="E6" s="85"/>
      <c r="F6" s="85">
        <f aca="true" t="shared" si="0" ref="F6:F11">SUM(C6:E6)</f>
        <v>1102362</v>
      </c>
      <c r="G6" s="10">
        <v>1094846</v>
      </c>
      <c r="H6" s="10">
        <v>1091846</v>
      </c>
    </row>
    <row r="7" spans="1:8" ht="12.75">
      <c r="A7" s="10">
        <v>2</v>
      </c>
      <c r="B7" s="10" t="s">
        <v>132</v>
      </c>
      <c r="C7" s="85"/>
      <c r="D7" s="85">
        <v>297638</v>
      </c>
      <c r="E7" s="85"/>
      <c r="F7" s="85">
        <f t="shared" si="0"/>
        <v>297638</v>
      </c>
      <c r="G7" s="10">
        <v>294799</v>
      </c>
      <c r="H7" s="10">
        <v>294799</v>
      </c>
    </row>
    <row r="8" spans="1:8" ht="12.75">
      <c r="A8" s="10">
        <v>3</v>
      </c>
      <c r="B8" s="13" t="s">
        <v>416</v>
      </c>
      <c r="C8" s="85"/>
      <c r="D8" s="85">
        <v>2362205</v>
      </c>
      <c r="E8" s="85"/>
      <c r="F8" s="85">
        <f t="shared" si="0"/>
        <v>2362205</v>
      </c>
      <c r="G8" s="10">
        <v>2000653</v>
      </c>
      <c r="H8" s="10"/>
    </row>
    <row r="9" spans="1:8" ht="12.75">
      <c r="A9" s="10">
        <v>4</v>
      </c>
      <c r="B9" s="10" t="s">
        <v>132</v>
      </c>
      <c r="C9" s="85"/>
      <c r="D9" s="85">
        <v>637795</v>
      </c>
      <c r="E9" s="85"/>
      <c r="F9" s="85">
        <f t="shared" si="0"/>
        <v>637795</v>
      </c>
      <c r="G9" s="10">
        <v>540175</v>
      </c>
      <c r="H9" s="10"/>
    </row>
    <row r="10" spans="1:8" ht="12.75">
      <c r="A10" s="10">
        <v>5</v>
      </c>
      <c r="B10" s="13" t="s">
        <v>417</v>
      </c>
      <c r="C10" s="85"/>
      <c r="D10" s="85">
        <v>787402</v>
      </c>
      <c r="E10" s="85"/>
      <c r="F10" s="85">
        <f t="shared" si="0"/>
        <v>787402</v>
      </c>
      <c r="G10" s="10">
        <v>769724</v>
      </c>
      <c r="H10" s="10"/>
    </row>
    <row r="11" spans="1:8" ht="12.75">
      <c r="A11" s="10">
        <v>6</v>
      </c>
      <c r="B11" s="13" t="s">
        <v>132</v>
      </c>
      <c r="C11" s="85"/>
      <c r="D11" s="85">
        <v>212598</v>
      </c>
      <c r="E11" s="85"/>
      <c r="F11" s="85">
        <f t="shared" si="0"/>
        <v>212598</v>
      </c>
      <c r="G11" s="10">
        <v>209759</v>
      </c>
      <c r="H11" s="10"/>
    </row>
    <row r="12" spans="1:8" ht="12.75">
      <c r="A12" s="10"/>
      <c r="B12" s="13" t="s">
        <v>428</v>
      </c>
      <c r="C12" s="85"/>
      <c r="D12" s="85"/>
      <c r="E12" s="85"/>
      <c r="F12" s="85"/>
      <c r="G12" s="10">
        <v>380000</v>
      </c>
      <c r="H12" s="10">
        <v>122500</v>
      </c>
    </row>
    <row r="13" spans="1:8" ht="12.75">
      <c r="A13" s="10"/>
      <c r="B13" s="13" t="s">
        <v>429</v>
      </c>
      <c r="C13" s="85"/>
      <c r="D13" s="85"/>
      <c r="E13" s="85"/>
      <c r="F13" s="85"/>
      <c r="G13" s="10">
        <v>367954</v>
      </c>
      <c r="H13" s="10">
        <v>367954</v>
      </c>
    </row>
    <row r="14" spans="1:8" ht="12.75">
      <c r="A14" s="10"/>
      <c r="B14" s="13" t="s">
        <v>132</v>
      </c>
      <c r="C14" s="85"/>
      <c r="D14" s="85"/>
      <c r="E14" s="85"/>
      <c r="F14" s="85"/>
      <c r="G14" s="10">
        <v>99348</v>
      </c>
      <c r="H14" s="10">
        <v>99347</v>
      </c>
    </row>
    <row r="15" spans="1:8" ht="12.75">
      <c r="A15" s="10"/>
      <c r="B15" s="13"/>
      <c r="C15" s="85"/>
      <c r="D15" s="85"/>
      <c r="E15" s="85"/>
      <c r="F15" s="85"/>
      <c r="G15" s="10"/>
      <c r="H15" s="10"/>
    </row>
    <row r="16" spans="1:8" ht="12.75">
      <c r="A16" s="10">
        <v>7</v>
      </c>
      <c r="B16" s="11" t="s">
        <v>60</v>
      </c>
      <c r="C16" s="86">
        <f>SUM(C6:C11)</f>
        <v>0</v>
      </c>
      <c r="D16" s="86">
        <f>SUM(D6:D11)</f>
        <v>5400000</v>
      </c>
      <c r="E16" s="86">
        <f>SUM(E6:E11)</f>
        <v>0</v>
      </c>
      <c r="F16" s="86">
        <f>SUM(F6:F11)</f>
        <v>5400000</v>
      </c>
      <c r="G16" s="86">
        <f>SUM(G6:G14)</f>
        <v>5757258</v>
      </c>
      <c r="H16" s="86">
        <f>SUM(H6:H14)</f>
        <v>1976446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5.8515625" style="0" customWidth="1"/>
    <col min="2" max="2" width="48.00390625" style="0" bestFit="1" customWidth="1"/>
    <col min="3" max="3" width="13.7109375" style="0" customWidth="1"/>
    <col min="4" max="4" width="15.00390625" style="0" customWidth="1"/>
    <col min="6" max="6" width="15.28125" style="0" bestFit="1" customWidth="1"/>
    <col min="7" max="7" width="12.57421875" style="0" customWidth="1"/>
    <col min="8" max="8" width="11.7109375" style="0" customWidth="1"/>
  </cols>
  <sheetData>
    <row r="1" ht="12.75">
      <c r="B1" s="1" t="s">
        <v>718</v>
      </c>
    </row>
    <row r="2" ht="12.75">
      <c r="C2" s="1" t="s">
        <v>404</v>
      </c>
    </row>
    <row r="3" spans="1:2" ht="12.75">
      <c r="A3" s="6" t="s">
        <v>88</v>
      </c>
      <c r="B3" s="2"/>
    </row>
    <row r="4" spans="2:8" ht="12.75">
      <c r="B4" t="s">
        <v>46</v>
      </c>
      <c r="C4" t="s">
        <v>67</v>
      </c>
      <c r="D4" t="s">
        <v>69</v>
      </c>
      <c r="E4" s="1" t="s">
        <v>418</v>
      </c>
      <c r="F4" s="1" t="s">
        <v>95</v>
      </c>
      <c r="G4" s="1" t="s">
        <v>101</v>
      </c>
      <c r="H4" s="1" t="s">
        <v>436</v>
      </c>
    </row>
    <row r="5" spans="1:8" ht="12.75">
      <c r="A5" s="11" t="s">
        <v>99</v>
      </c>
      <c r="B5" s="11" t="s">
        <v>8</v>
      </c>
      <c r="C5" s="11" t="s">
        <v>127</v>
      </c>
      <c r="D5" s="11" t="s">
        <v>128</v>
      </c>
      <c r="E5" s="20" t="s">
        <v>319</v>
      </c>
      <c r="F5" s="20" t="s">
        <v>59</v>
      </c>
      <c r="G5" s="127" t="s">
        <v>422</v>
      </c>
      <c r="H5" s="130" t="s">
        <v>451</v>
      </c>
    </row>
    <row r="6" spans="1:8" ht="12.75">
      <c r="A6" s="10">
        <v>1</v>
      </c>
      <c r="B6" s="13" t="s">
        <v>424</v>
      </c>
      <c r="C6" s="85"/>
      <c r="D6" s="85"/>
      <c r="E6" s="85"/>
      <c r="F6" s="85"/>
      <c r="G6" s="10">
        <v>80193</v>
      </c>
      <c r="H6" s="10">
        <v>80193</v>
      </c>
    </row>
    <row r="7" spans="1:8" ht="12.75">
      <c r="A7" s="36">
        <v>2</v>
      </c>
      <c r="B7" s="13" t="s">
        <v>132</v>
      </c>
      <c r="C7" s="85"/>
      <c r="D7" s="85"/>
      <c r="E7" s="85"/>
      <c r="F7" s="85"/>
      <c r="G7" s="10">
        <v>21653</v>
      </c>
      <c r="H7" s="10">
        <v>21652</v>
      </c>
    </row>
    <row r="8" spans="1:8" ht="12.75">
      <c r="A8" s="36">
        <v>3</v>
      </c>
      <c r="B8" s="13" t="s">
        <v>425</v>
      </c>
      <c r="C8" s="85"/>
      <c r="D8" s="85"/>
      <c r="E8" s="85"/>
      <c r="F8" s="85"/>
      <c r="G8" s="10">
        <v>201200</v>
      </c>
      <c r="H8" s="10">
        <v>201200</v>
      </c>
    </row>
    <row r="9" spans="1:8" ht="12.75">
      <c r="A9" s="36">
        <v>4</v>
      </c>
      <c r="B9" s="13" t="s">
        <v>132</v>
      </c>
      <c r="C9" s="85"/>
      <c r="D9" s="85"/>
      <c r="E9" s="85"/>
      <c r="F9" s="85"/>
      <c r="G9" s="10">
        <v>54324</v>
      </c>
      <c r="H9" s="10">
        <v>54324</v>
      </c>
    </row>
    <row r="10" spans="1:8" ht="12.75">
      <c r="A10" s="36">
        <v>5</v>
      </c>
      <c r="B10" s="13" t="s">
        <v>426</v>
      </c>
      <c r="C10" s="85"/>
      <c r="D10" s="85"/>
      <c r="E10" s="85"/>
      <c r="F10" s="85"/>
      <c r="G10" s="10">
        <v>98400</v>
      </c>
      <c r="H10" s="10">
        <v>98400</v>
      </c>
    </row>
    <row r="11" spans="1:8" ht="12.75">
      <c r="A11" s="36">
        <v>6</v>
      </c>
      <c r="B11" s="13" t="s">
        <v>132</v>
      </c>
      <c r="C11" s="85"/>
      <c r="D11" s="85"/>
      <c r="E11" s="85"/>
      <c r="F11" s="85"/>
      <c r="G11" s="10">
        <v>26568</v>
      </c>
      <c r="H11" s="10">
        <v>26568</v>
      </c>
    </row>
    <row r="12" spans="1:8" ht="12.75">
      <c r="A12" s="36">
        <v>7</v>
      </c>
      <c r="B12" s="13" t="s">
        <v>427</v>
      </c>
      <c r="C12" s="85"/>
      <c r="D12" s="85"/>
      <c r="E12" s="85"/>
      <c r="F12" s="85"/>
      <c r="G12" s="10">
        <v>257500</v>
      </c>
      <c r="H12" s="10">
        <v>257500</v>
      </c>
    </row>
    <row r="13" spans="1:8" ht="12.75">
      <c r="A13" s="10">
        <v>8</v>
      </c>
      <c r="B13" s="11" t="s">
        <v>64</v>
      </c>
      <c r="C13" s="87">
        <f>SUM(C6:C8)</f>
        <v>0</v>
      </c>
      <c r="D13" s="87">
        <f>SUM(D6:D9)</f>
        <v>0</v>
      </c>
      <c r="E13" s="87">
        <f>SUM(E6:E8)</f>
        <v>0</v>
      </c>
      <c r="F13" s="86">
        <f>C13+D13+E13</f>
        <v>0</v>
      </c>
      <c r="G13" s="10">
        <f>SUM(G6:G12)</f>
        <v>739838</v>
      </c>
      <c r="H13" s="10">
        <f>SUM(H6:H12)</f>
        <v>739837</v>
      </c>
    </row>
    <row r="14" spans="1:4" ht="12.75">
      <c r="A14" s="14"/>
      <c r="B14" s="14"/>
      <c r="C14" s="14"/>
      <c r="D14" s="14"/>
    </row>
    <row r="15" spans="1:4" ht="12.75">
      <c r="A15" s="14"/>
      <c r="B15" s="15"/>
      <c r="C15" s="15"/>
      <c r="D15" s="14"/>
    </row>
    <row r="16" spans="1:4" ht="12.75">
      <c r="A16" s="14"/>
      <c r="B16" s="14"/>
      <c r="C16" s="14"/>
      <c r="D16" s="14"/>
    </row>
    <row r="17" spans="1:4" ht="12.75">
      <c r="A17" s="14"/>
      <c r="B17" s="15"/>
      <c r="C17" s="14"/>
      <c r="D17" s="14"/>
    </row>
    <row r="18" spans="1:4" ht="12.75">
      <c r="A18" s="14"/>
      <c r="B18" s="14"/>
      <c r="C18" s="14"/>
      <c r="D18" s="14"/>
    </row>
    <row r="19" spans="1:4" ht="12.75">
      <c r="A19" s="14"/>
      <c r="B19" s="14"/>
      <c r="C19" s="14"/>
      <c r="D19" s="14"/>
    </row>
    <row r="20" spans="1:4" ht="12.75">
      <c r="A20" s="14"/>
      <c r="B20" s="14"/>
      <c r="C20" s="15"/>
      <c r="D20" s="14"/>
    </row>
    <row r="21" spans="1:4" ht="12.75">
      <c r="A21" s="14"/>
      <c r="B21" s="14"/>
      <c r="C21" s="14"/>
      <c r="D21" s="14"/>
    </row>
    <row r="22" spans="1:4" ht="12.75">
      <c r="A22" s="14"/>
      <c r="B22" s="15"/>
      <c r="C22" s="15"/>
      <c r="D22" s="1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51.28125" style="0" bestFit="1" customWidth="1"/>
  </cols>
  <sheetData>
    <row r="1" ht="12.75">
      <c r="B1" s="1" t="s">
        <v>719</v>
      </c>
    </row>
    <row r="2" ht="12.75">
      <c r="B2" t="s">
        <v>404</v>
      </c>
    </row>
    <row r="3" ht="12.75">
      <c r="B3" s="6" t="s">
        <v>651</v>
      </c>
    </row>
    <row r="4" spans="1:5" ht="12.75">
      <c r="A4" t="s">
        <v>130</v>
      </c>
      <c r="B4" s="6" t="s">
        <v>46</v>
      </c>
      <c r="C4" t="s">
        <v>93</v>
      </c>
      <c r="D4" s="1" t="s">
        <v>94</v>
      </c>
      <c r="E4" s="1" t="s">
        <v>418</v>
      </c>
    </row>
    <row r="5" spans="1:5" ht="12.75">
      <c r="A5" s="10">
        <v>1</v>
      </c>
      <c r="B5" s="11" t="s">
        <v>0</v>
      </c>
      <c r="C5" s="11" t="s">
        <v>652</v>
      </c>
      <c r="D5" s="11" t="s">
        <v>653</v>
      </c>
      <c r="E5" s="13" t="s">
        <v>654</v>
      </c>
    </row>
    <row r="6" spans="1:5" ht="12.75">
      <c r="A6" s="10"/>
      <c r="B6" s="10"/>
      <c r="C6" s="10"/>
      <c r="D6" s="10"/>
      <c r="E6" s="10"/>
    </row>
    <row r="7" spans="1:5" ht="12.75">
      <c r="A7" s="10"/>
      <c r="B7" s="10"/>
      <c r="C7" s="10"/>
      <c r="D7" s="10"/>
      <c r="E7" s="10"/>
    </row>
    <row r="8" spans="1:5" ht="12.75">
      <c r="A8" s="10">
        <v>2</v>
      </c>
      <c r="B8" s="11" t="s">
        <v>62</v>
      </c>
      <c r="C8" s="10"/>
      <c r="D8" s="10"/>
      <c r="E8" s="10"/>
    </row>
    <row r="9" spans="1:5" ht="12.75">
      <c r="A9" s="10">
        <v>3</v>
      </c>
      <c r="B9" s="10" t="s">
        <v>655</v>
      </c>
      <c r="C9" s="10"/>
      <c r="D9" s="10"/>
      <c r="E9" s="10"/>
    </row>
    <row r="10" spans="1:5" ht="12.75">
      <c r="A10" s="10">
        <v>4</v>
      </c>
      <c r="B10" s="10" t="s">
        <v>656</v>
      </c>
      <c r="C10" s="10"/>
      <c r="D10" s="10"/>
      <c r="E10" s="10"/>
    </row>
    <row r="11" spans="1:5" ht="12.75">
      <c r="A11" s="10">
        <v>5</v>
      </c>
      <c r="B11" s="10" t="s">
        <v>657</v>
      </c>
      <c r="C11" s="10">
        <v>1</v>
      </c>
      <c r="D11" s="10">
        <v>1</v>
      </c>
      <c r="E11" s="10">
        <v>1</v>
      </c>
    </row>
    <row r="12" spans="1:5" ht="12.75">
      <c r="A12" s="10">
        <v>6</v>
      </c>
      <c r="B12" s="10" t="s">
        <v>658</v>
      </c>
      <c r="C12" s="10">
        <v>0</v>
      </c>
      <c r="D12" s="10"/>
      <c r="E12" s="10"/>
    </row>
    <row r="13" spans="1:5" ht="12.75">
      <c r="A13" s="10">
        <v>7</v>
      </c>
      <c r="B13" s="11" t="s">
        <v>44</v>
      </c>
      <c r="C13" s="11">
        <f>SUM(C9:C12)</f>
        <v>1</v>
      </c>
      <c r="D13" s="10">
        <v>1</v>
      </c>
      <c r="E13" s="10">
        <v>1</v>
      </c>
    </row>
    <row r="14" spans="1:5" ht="12.75">
      <c r="A14" s="10"/>
      <c r="B14" s="10"/>
      <c r="C14" s="10"/>
      <c r="D14" s="10"/>
      <c r="E14" s="10"/>
    </row>
    <row r="15" spans="1:5" ht="12.75">
      <c r="A15" s="10">
        <v>8</v>
      </c>
      <c r="B15" s="11" t="s">
        <v>659</v>
      </c>
      <c r="C15" s="11">
        <v>1</v>
      </c>
      <c r="D15" s="10">
        <v>1</v>
      </c>
      <c r="E15" s="1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B7" sqref="B7:B8"/>
    </sheetView>
  </sheetViews>
  <sheetFormatPr defaultColWidth="9.140625" defaultRowHeight="12.75"/>
  <cols>
    <col min="2" max="2" width="49.421875" style="0" bestFit="1" customWidth="1"/>
  </cols>
  <sheetData>
    <row r="1" ht="12.75">
      <c r="B1" s="1" t="s">
        <v>720</v>
      </c>
    </row>
    <row r="2" ht="12.75">
      <c r="C2" t="s">
        <v>404</v>
      </c>
    </row>
    <row r="3" ht="12.75">
      <c r="B3" s="6" t="s">
        <v>660</v>
      </c>
    </row>
    <row r="4" spans="1:6" ht="12.75">
      <c r="A4" t="s">
        <v>661</v>
      </c>
      <c r="B4" t="s">
        <v>46</v>
      </c>
      <c r="C4" t="s">
        <v>93</v>
      </c>
      <c r="D4" t="s">
        <v>69</v>
      </c>
      <c r="E4" t="s">
        <v>70</v>
      </c>
      <c r="F4" t="s">
        <v>108</v>
      </c>
    </row>
    <row r="5" spans="1:6" ht="12.75">
      <c r="A5" s="10">
        <v>1</v>
      </c>
      <c r="B5" s="11" t="s">
        <v>662</v>
      </c>
      <c r="C5" s="11" t="s">
        <v>652</v>
      </c>
      <c r="D5" s="11" t="s">
        <v>663</v>
      </c>
      <c r="E5" s="11" t="s">
        <v>664</v>
      </c>
      <c r="F5" s="13" t="s">
        <v>665</v>
      </c>
    </row>
    <row r="6" spans="1:6" ht="12.75">
      <c r="A6" s="10">
        <v>2</v>
      </c>
      <c r="B6" s="11" t="s">
        <v>666</v>
      </c>
      <c r="C6" s="11"/>
      <c r="D6" s="11"/>
      <c r="E6" s="11" t="s">
        <v>667</v>
      </c>
      <c r="F6" s="10"/>
    </row>
    <row r="7" spans="1:6" ht="12.75">
      <c r="A7" s="10">
        <v>3</v>
      </c>
      <c r="B7" s="10" t="s">
        <v>668</v>
      </c>
      <c r="C7" s="10"/>
      <c r="D7" s="10"/>
      <c r="E7" s="10"/>
      <c r="F7" s="10"/>
    </row>
    <row r="8" spans="1:6" ht="12.75">
      <c r="A8" s="10">
        <v>4</v>
      </c>
      <c r="B8" s="10" t="s">
        <v>669</v>
      </c>
      <c r="C8" s="10"/>
      <c r="D8" s="10"/>
      <c r="E8" s="10"/>
      <c r="F8" s="10"/>
    </row>
    <row r="9" spans="1:6" ht="12.75">
      <c r="A9" s="10">
        <v>5</v>
      </c>
      <c r="B9" s="10" t="s">
        <v>670</v>
      </c>
      <c r="C9" s="10">
        <v>1</v>
      </c>
      <c r="D9" s="10">
        <v>10</v>
      </c>
      <c r="E9" s="157">
        <v>1</v>
      </c>
      <c r="F9" s="10">
        <v>1</v>
      </c>
    </row>
    <row r="10" spans="1:6" ht="12.75">
      <c r="A10" s="10"/>
      <c r="B10" s="10"/>
      <c r="C10" s="10"/>
      <c r="D10" s="10"/>
      <c r="E10" s="10"/>
      <c r="F10" s="10"/>
    </row>
    <row r="11" spans="1:6" ht="12.75">
      <c r="A11" s="10"/>
      <c r="B11" s="20"/>
      <c r="C11" s="21"/>
      <c r="D11" s="10"/>
      <c r="E11" s="10"/>
      <c r="F11" s="10"/>
    </row>
    <row r="12" spans="1:6" ht="12.75">
      <c r="A12" s="10">
        <v>7</v>
      </c>
      <c r="B12" s="20" t="s">
        <v>44</v>
      </c>
      <c r="C12" s="11">
        <f>SUM(C7:C11)</f>
        <v>1</v>
      </c>
      <c r="D12" s="11"/>
      <c r="E12" s="158">
        <f>SUM(E7:E11)</f>
        <v>1</v>
      </c>
      <c r="F12" s="1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B1">
      <selection activeCell="E9" sqref="E9"/>
    </sheetView>
  </sheetViews>
  <sheetFormatPr defaultColWidth="9.140625" defaultRowHeight="12.75"/>
  <cols>
    <col min="2" max="2" width="24.7109375" style="0" customWidth="1"/>
    <col min="3" max="3" width="23.140625" style="0" customWidth="1"/>
    <col min="4" max="4" width="12.140625" style="0" customWidth="1"/>
    <col min="5" max="5" width="12.00390625" style="0" customWidth="1"/>
    <col min="7" max="7" width="12.57421875" style="0" customWidth="1"/>
    <col min="8" max="8" width="39.00390625" style="0" customWidth="1"/>
  </cols>
  <sheetData>
    <row r="1" ht="12.75">
      <c r="C1" s="1" t="s">
        <v>721</v>
      </c>
    </row>
    <row r="3" spans="2:8" ht="12.75">
      <c r="B3" s="6" t="s">
        <v>49</v>
      </c>
      <c r="G3" s="1" t="s">
        <v>404</v>
      </c>
      <c r="H3" s="84" t="s">
        <v>315</v>
      </c>
    </row>
    <row r="5" spans="2:8" ht="12.75">
      <c r="B5" t="s">
        <v>46</v>
      </c>
      <c r="C5" t="s">
        <v>93</v>
      </c>
      <c r="D5" t="s">
        <v>69</v>
      </c>
      <c r="E5" t="s">
        <v>70</v>
      </c>
      <c r="F5" t="s">
        <v>96</v>
      </c>
      <c r="G5" t="s">
        <v>97</v>
      </c>
      <c r="H5" t="s">
        <v>98</v>
      </c>
    </row>
    <row r="6" spans="1:8" ht="12.75">
      <c r="A6" s="206" t="s">
        <v>305</v>
      </c>
      <c r="B6" s="206" t="s">
        <v>0</v>
      </c>
      <c r="C6" s="208" t="s">
        <v>124</v>
      </c>
      <c r="D6" s="206" t="s">
        <v>320</v>
      </c>
      <c r="E6" s="203" t="s">
        <v>125</v>
      </c>
      <c r="F6" s="204"/>
      <c r="G6" s="205"/>
      <c r="H6" s="206" t="s">
        <v>321</v>
      </c>
    </row>
    <row r="7" spans="1:8" ht="12.75">
      <c r="A7" s="207"/>
      <c r="B7" s="207"/>
      <c r="C7" s="209"/>
      <c r="D7" s="207"/>
      <c r="E7" s="88" t="s">
        <v>89</v>
      </c>
      <c r="F7" s="88" t="s">
        <v>90</v>
      </c>
      <c r="G7" s="88" t="s">
        <v>91</v>
      </c>
      <c r="H7" s="209"/>
    </row>
    <row r="8" spans="1:8" ht="12.75">
      <c r="A8" s="10">
        <v>1</v>
      </c>
      <c r="B8" s="11" t="s">
        <v>1</v>
      </c>
      <c r="C8" s="10"/>
      <c r="D8" s="10"/>
      <c r="E8" s="10"/>
      <c r="F8" s="10"/>
      <c r="G8" s="10"/>
      <c r="H8" s="10"/>
    </row>
    <row r="9" spans="1:8" ht="38.25">
      <c r="A9" s="10">
        <v>2</v>
      </c>
      <c r="B9" s="125" t="s">
        <v>442</v>
      </c>
      <c r="C9" s="10">
        <v>569231</v>
      </c>
      <c r="D9" s="10"/>
      <c r="E9" s="10"/>
      <c r="F9" s="10"/>
      <c r="G9" s="10"/>
      <c r="H9" s="10"/>
    </row>
    <row r="10" spans="1:8" ht="12.75">
      <c r="A10" s="10">
        <v>3</v>
      </c>
      <c r="B10" s="10" t="s">
        <v>50</v>
      </c>
      <c r="C10" s="10">
        <f aca="true" t="shared" si="0" ref="C10:H10">SUM(C8:C9)</f>
        <v>569231</v>
      </c>
      <c r="D10" s="10">
        <f t="shared" si="0"/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</row>
    <row r="11" spans="1:8" ht="12.75">
      <c r="A11" s="10"/>
      <c r="B11" s="10"/>
      <c r="C11" s="10"/>
      <c r="D11" s="10"/>
      <c r="E11" s="10"/>
      <c r="F11" s="10"/>
      <c r="G11" s="10"/>
      <c r="H11" s="10"/>
    </row>
    <row r="12" spans="1:8" ht="12.75">
      <c r="A12" s="10">
        <v>4</v>
      </c>
      <c r="B12" s="11" t="s">
        <v>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8" ht="38.25">
      <c r="A13" s="10">
        <v>5</v>
      </c>
      <c r="B13" s="125" t="s">
        <v>442</v>
      </c>
      <c r="C13" s="10"/>
      <c r="D13" s="10">
        <v>569231</v>
      </c>
      <c r="E13" s="10"/>
      <c r="F13" s="10"/>
      <c r="G13" s="10"/>
      <c r="H13" s="10"/>
    </row>
    <row r="14" spans="1:8" ht="12.75">
      <c r="A14" s="10">
        <v>6</v>
      </c>
      <c r="B14" s="10" t="s">
        <v>50</v>
      </c>
      <c r="C14" s="10">
        <f aca="true" t="shared" si="1" ref="C14:H14">SUM(C12:C13)</f>
        <v>0</v>
      </c>
      <c r="D14" s="10">
        <f t="shared" si="1"/>
        <v>569231</v>
      </c>
      <c r="E14" s="10">
        <f t="shared" si="1"/>
        <v>0</v>
      </c>
      <c r="F14" s="10">
        <f t="shared" si="1"/>
        <v>0</v>
      </c>
      <c r="G14" s="10">
        <f t="shared" si="1"/>
        <v>0</v>
      </c>
      <c r="H14" s="10">
        <f t="shared" si="1"/>
        <v>0</v>
      </c>
    </row>
  </sheetData>
  <sheetProtection/>
  <mergeCells count="6">
    <mergeCell ref="E6:G6"/>
    <mergeCell ref="A6:A7"/>
    <mergeCell ref="B6:B7"/>
    <mergeCell ref="C6:C7"/>
    <mergeCell ref="D6:D7"/>
    <mergeCell ref="H6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11" sqref="B11"/>
    </sheetView>
  </sheetViews>
  <sheetFormatPr defaultColWidth="9.140625" defaultRowHeight="12.75"/>
  <cols>
    <col min="2" max="2" width="65.28125" style="0" bestFit="1" customWidth="1"/>
    <col min="3" max="3" width="12.57421875" style="0" bestFit="1" customWidth="1"/>
  </cols>
  <sheetData>
    <row r="1" ht="12.75">
      <c r="B1" s="1" t="s">
        <v>722</v>
      </c>
    </row>
    <row r="3" ht="12.75">
      <c r="B3" s="1" t="s">
        <v>404</v>
      </c>
    </row>
    <row r="4" ht="12.75">
      <c r="C4" s="84" t="s">
        <v>315</v>
      </c>
    </row>
    <row r="5" spans="1:5" ht="12.75">
      <c r="A5" s="10"/>
      <c r="B5" s="11" t="s">
        <v>671</v>
      </c>
      <c r="C5" s="10"/>
      <c r="D5" s="10"/>
      <c r="E5" s="10"/>
    </row>
    <row r="6" spans="1:5" ht="12.75">
      <c r="A6" s="10" t="s">
        <v>66</v>
      </c>
      <c r="B6" s="13" t="s">
        <v>67</v>
      </c>
      <c r="C6" s="13" t="s">
        <v>69</v>
      </c>
      <c r="D6" s="13" t="s">
        <v>418</v>
      </c>
      <c r="E6" s="13" t="s">
        <v>95</v>
      </c>
    </row>
    <row r="7" spans="1:5" ht="12.75">
      <c r="A7" s="10" t="s">
        <v>305</v>
      </c>
      <c r="B7" s="10" t="s">
        <v>0</v>
      </c>
      <c r="C7" s="123" t="s">
        <v>672</v>
      </c>
      <c r="D7" s="123" t="s">
        <v>422</v>
      </c>
      <c r="E7" s="13" t="s">
        <v>451</v>
      </c>
    </row>
    <row r="8" spans="1:5" ht="12.75">
      <c r="A8" s="10">
        <v>1</v>
      </c>
      <c r="B8" s="13" t="s">
        <v>673</v>
      </c>
      <c r="C8" s="10"/>
      <c r="D8" s="10">
        <v>90000</v>
      </c>
      <c r="E8" s="10">
        <v>90000</v>
      </c>
    </row>
    <row r="9" spans="1:5" ht="12.75">
      <c r="A9" s="10">
        <v>2</v>
      </c>
      <c r="B9" s="13" t="s">
        <v>674</v>
      </c>
      <c r="C9" s="85">
        <v>2000000</v>
      </c>
      <c r="D9" s="10">
        <v>2240000</v>
      </c>
      <c r="E9" s="10">
        <v>1322000</v>
      </c>
    </row>
    <row r="10" spans="1:5" ht="12.75">
      <c r="A10" s="10">
        <v>3</v>
      </c>
      <c r="B10" s="13" t="s">
        <v>675</v>
      </c>
      <c r="C10" s="85">
        <v>0</v>
      </c>
      <c r="D10" s="10"/>
      <c r="E10" s="10"/>
    </row>
    <row r="11" spans="1:5" ht="12.75">
      <c r="A11" s="10">
        <v>4</v>
      </c>
      <c r="B11" s="13" t="s">
        <v>44</v>
      </c>
      <c r="C11" s="86">
        <f>SUM(C9:C10)</f>
        <v>2000000</v>
      </c>
      <c r="D11" s="10">
        <f>D8+D9</f>
        <v>2330000</v>
      </c>
      <c r="E11" s="10">
        <f>E8+E9</f>
        <v>1412000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2019-05-29T08:02:46Z</cp:lastPrinted>
  <dcterms:created xsi:type="dcterms:W3CDTF">2006-01-17T11:47:21Z</dcterms:created>
  <dcterms:modified xsi:type="dcterms:W3CDTF">2019-05-29T18:47:36Z</dcterms:modified>
  <cp:category/>
  <cp:version/>
  <cp:contentType/>
  <cp:contentStatus/>
</cp:coreProperties>
</file>