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.mell." sheetId="1" r:id="rId1"/>
  </sheets>
  <externalReferences>
    <externalReference r:id="rId4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<sst xmlns="http://schemas.openxmlformats.org/spreadsheetml/2006/main" count="61" uniqueCount="53">
  <si>
    <t>A</t>
  </si>
  <si>
    <t>B</t>
  </si>
  <si>
    <t>C</t>
  </si>
  <si>
    <t>D</t>
  </si>
  <si>
    <t>Önkormányzat</t>
  </si>
  <si>
    <t>Óvoda</t>
  </si>
  <si>
    <t>Összesen</t>
  </si>
  <si>
    <t>megnevezés</t>
  </si>
  <si>
    <t xml:space="preserve">eredeti </t>
  </si>
  <si>
    <t>módosított</t>
  </si>
  <si>
    <t>teljesítés 12.31-ig</t>
  </si>
  <si>
    <t xml:space="preserve"> előirányzat</t>
  </si>
  <si>
    <t>Kiadások</t>
  </si>
  <si>
    <t>Rendszeres személyi juttatások</t>
  </si>
  <si>
    <t>Nem rendszeres személyi juttatás</t>
  </si>
  <si>
    <t>Külső Személyi juttatás</t>
  </si>
  <si>
    <t>Személyi juttatás összesen</t>
  </si>
  <si>
    <t>Munkadókat terhelő járulékok</t>
  </si>
  <si>
    <t>Dologi kiadások</t>
  </si>
  <si>
    <t>Egyéb folyó kiadások</t>
  </si>
  <si>
    <t>Társadalom és szociálpolitikai juttatás</t>
  </si>
  <si>
    <t>Támogatás értékű működési kiadás</t>
  </si>
  <si>
    <t>Működési célú visszatérítendő támogatások</t>
  </si>
  <si>
    <t>Működésre átadott pénzeszköz</t>
  </si>
  <si>
    <t>Működési kiadások összesen</t>
  </si>
  <si>
    <t>befektetési célú részesedéek vásárlása</t>
  </si>
  <si>
    <t>felújítások</t>
  </si>
  <si>
    <t>beruházások</t>
  </si>
  <si>
    <t>Felhalmozási kiadások</t>
  </si>
  <si>
    <t>általános tartalék</t>
  </si>
  <si>
    <t>Céltartalék</t>
  </si>
  <si>
    <t xml:space="preserve">    </t>
  </si>
  <si>
    <t>Tartalékok összesen</t>
  </si>
  <si>
    <t>Kiadások összesen</t>
  </si>
  <si>
    <t>Bevételek</t>
  </si>
  <si>
    <t>Intézményi működési bevételek</t>
  </si>
  <si>
    <t>Támogatás értékű működési bevételek</t>
  </si>
  <si>
    <t>Saját bevételek összesen</t>
  </si>
  <si>
    <t>Közhatalmi bevételek</t>
  </si>
  <si>
    <t xml:space="preserve">        Helyi adók</t>
  </si>
  <si>
    <t xml:space="preserve">        megosztott központi adók</t>
  </si>
  <si>
    <t xml:space="preserve">        egyéb közhatalmi bevételek</t>
  </si>
  <si>
    <t>Önkormányzatok sajátos folyó bevétele össz.</t>
  </si>
  <si>
    <t>Normatív állami támogatás</t>
  </si>
  <si>
    <t>Kötött felhasználású állami támogatás</t>
  </si>
  <si>
    <t>központosított előirányzat</t>
  </si>
  <si>
    <t>Központi költségvetési támogatás össz.</t>
  </si>
  <si>
    <t>Kölcsönök megtérülése</t>
  </si>
  <si>
    <t>Működési hitel</t>
  </si>
  <si>
    <t>pénzmaradvány igénybevétel</t>
  </si>
  <si>
    <t>Működési bevételek összesen</t>
  </si>
  <si>
    <t>Felhalmozási bevételek</t>
  </si>
  <si>
    <t>Bevételek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</si>
</sst>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7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40" fillId="0" borderId="9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27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164" fontId="18" fillId="0" borderId="10" xfId="4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164" fontId="18" fillId="0" borderId="12" xfId="40" applyNumberFormat="1" applyFont="1" applyFill="1" applyBorder="1" applyAlignment="1">
      <alignment horizontal="center"/>
    </xf>
    <xf numFmtId="164" fontId="18" fillId="0" borderId="13" xfId="4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164" fontId="18" fillId="0" borderId="15" xfId="40" applyNumberFormat="1" applyFont="1" applyFill="1" applyBorder="1" applyAlignment="1">
      <alignment/>
    </xf>
    <xf numFmtId="164" fontId="18" fillId="0" borderId="15" xfId="40" applyNumberFormat="1" applyFont="1" applyFill="1" applyBorder="1" applyAlignment="1">
      <alignment horizontal="center" vertical="center" wrapText="1"/>
    </xf>
    <xf numFmtId="164" fontId="18" fillId="0" borderId="16" xfId="4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4" fontId="18" fillId="0" borderId="15" xfId="4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164" fontId="18" fillId="0" borderId="15" xfId="4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64" fontId="18" fillId="0" borderId="16" xfId="4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164" fontId="20" fillId="0" borderId="15" xfId="40" applyNumberFormat="1" applyFont="1" applyFill="1" applyBorder="1" applyAlignment="1">
      <alignment/>
    </xf>
    <xf numFmtId="164" fontId="21" fillId="0" borderId="15" xfId="4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15" xfId="40" applyNumberFormat="1" applyFont="1" applyFill="1" applyBorder="1" applyAlignment="1">
      <alignment/>
    </xf>
    <xf numFmtId="164" fontId="19" fillId="0" borderId="16" xfId="4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164" fontId="21" fillId="0" borderId="16" xfId="40" applyNumberFormat="1" applyFont="1" applyFill="1" applyBorder="1" applyAlignment="1">
      <alignment/>
    </xf>
    <xf numFmtId="164" fontId="23" fillId="0" borderId="15" xfId="4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164" fontId="19" fillId="0" borderId="19" xfId="40" applyNumberFormat="1" applyFont="1" applyFill="1" applyBorder="1" applyAlignment="1">
      <alignment/>
    </xf>
    <xf numFmtId="164" fontId="19" fillId="0" borderId="20" xfId="40" applyNumberFormat="1" applyFont="1" applyFill="1" applyBorder="1" applyAlignment="1">
      <alignment/>
    </xf>
    <xf numFmtId="164" fontId="18" fillId="0" borderId="0" xfId="40" applyNumberFormat="1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4.00390625" style="1" customWidth="1"/>
    <col min="2" max="2" width="31.00390625" style="1" customWidth="1"/>
    <col min="3" max="3" width="11.57421875" style="38" customWidth="1"/>
    <col min="4" max="4" width="11.00390625" style="38" customWidth="1"/>
    <col min="5" max="5" width="11.140625" style="38" customWidth="1"/>
    <col min="6" max="6" width="10.28125" style="38" customWidth="1"/>
    <col min="7" max="7" width="10.57421875" style="38" customWidth="1"/>
    <col min="8" max="8" width="9.8515625" style="38" customWidth="1"/>
    <col min="9" max="9" width="11.00390625" style="38" customWidth="1"/>
    <col min="10" max="10" width="12.00390625" style="38" customWidth="1"/>
    <col min="11" max="11" width="10.7109375" style="38" customWidth="1"/>
    <col min="12" max="16384" width="9.140625" style="1" customWidth="1"/>
  </cols>
  <sheetData>
    <row r="1" spans="2:11" ht="13.5" thickBot="1">
      <c r="B1" s="2" t="s">
        <v>0</v>
      </c>
      <c r="C1" s="3" t="s">
        <v>1</v>
      </c>
      <c r="D1" s="3"/>
      <c r="E1" s="3"/>
      <c r="F1" s="3" t="s">
        <v>2</v>
      </c>
      <c r="G1" s="3"/>
      <c r="H1" s="3"/>
      <c r="I1" s="3" t="s">
        <v>3</v>
      </c>
      <c r="J1" s="3"/>
      <c r="K1" s="3"/>
    </row>
    <row r="2" spans="2:11" ht="12.75">
      <c r="B2" s="4"/>
      <c r="C2" s="5" t="s">
        <v>4</v>
      </c>
      <c r="D2" s="5"/>
      <c r="E2" s="5"/>
      <c r="F2" s="5" t="s">
        <v>5</v>
      </c>
      <c r="G2" s="5"/>
      <c r="H2" s="5"/>
      <c r="I2" s="5" t="s">
        <v>6</v>
      </c>
      <c r="J2" s="5"/>
      <c r="K2" s="6"/>
    </row>
    <row r="3" spans="2:11" ht="12.75">
      <c r="B3" s="7" t="s">
        <v>7</v>
      </c>
      <c r="C3" s="8" t="s">
        <v>8</v>
      </c>
      <c r="D3" s="8" t="s">
        <v>9</v>
      </c>
      <c r="E3" s="9" t="s">
        <v>10</v>
      </c>
      <c r="F3" s="8" t="s">
        <v>8</v>
      </c>
      <c r="G3" s="8" t="s">
        <v>9</v>
      </c>
      <c r="H3" s="9" t="s">
        <v>10</v>
      </c>
      <c r="I3" s="8" t="s">
        <v>8</v>
      </c>
      <c r="J3" s="8" t="s">
        <v>9</v>
      </c>
      <c r="K3" s="10" t="s">
        <v>10</v>
      </c>
    </row>
    <row r="4" spans="2:11" ht="12.75">
      <c r="B4" s="11"/>
      <c r="C4" s="12" t="s">
        <v>11</v>
      </c>
      <c r="D4" s="12"/>
      <c r="E4" s="13"/>
      <c r="F4" s="12" t="s">
        <v>11</v>
      </c>
      <c r="G4" s="12"/>
      <c r="H4" s="13"/>
      <c r="I4" s="12" t="s">
        <v>11</v>
      </c>
      <c r="J4" s="12"/>
      <c r="K4" s="14"/>
    </row>
    <row r="5" spans="1:11" ht="12.75">
      <c r="A5" s="15"/>
      <c r="B5" s="16"/>
      <c r="C5" s="17"/>
      <c r="D5" s="17"/>
      <c r="E5" s="18"/>
      <c r="F5" s="17"/>
      <c r="G5" s="17"/>
      <c r="H5" s="18"/>
      <c r="I5" s="17"/>
      <c r="J5" s="17"/>
      <c r="K5" s="19"/>
    </row>
    <row r="6" spans="1:11" ht="12.75">
      <c r="A6" s="15">
        <v>1</v>
      </c>
      <c r="B6" s="20" t="s">
        <v>12</v>
      </c>
      <c r="C6" s="17"/>
      <c r="D6" s="17"/>
      <c r="E6" s="8"/>
      <c r="F6" s="17"/>
      <c r="G6" s="17"/>
      <c r="H6" s="8"/>
      <c r="I6" s="17"/>
      <c r="J6" s="17"/>
      <c r="K6" s="21"/>
    </row>
    <row r="7" spans="1:11" ht="12.75">
      <c r="A7" s="15">
        <v>2</v>
      </c>
      <c r="B7" s="22" t="s">
        <v>13</v>
      </c>
      <c r="C7" s="23">
        <v>7939</v>
      </c>
      <c r="D7" s="23">
        <v>36881</v>
      </c>
      <c r="E7" s="8">
        <v>36879</v>
      </c>
      <c r="F7" s="23">
        <v>11350</v>
      </c>
      <c r="G7" s="23">
        <v>11350</v>
      </c>
      <c r="H7" s="8">
        <v>11279</v>
      </c>
      <c r="I7" s="8">
        <f>C7+F7</f>
        <v>19289</v>
      </c>
      <c r="J7" s="8">
        <f>D7+G7</f>
        <v>48231</v>
      </c>
      <c r="K7" s="21">
        <f>E7+H7</f>
        <v>48158</v>
      </c>
    </row>
    <row r="8" spans="1:11" ht="12.75">
      <c r="A8" s="15">
        <v>3</v>
      </c>
      <c r="B8" s="22" t="s">
        <v>14</v>
      </c>
      <c r="C8" s="23">
        <v>918</v>
      </c>
      <c r="D8" s="23">
        <v>1271</v>
      </c>
      <c r="E8" s="8">
        <v>1271</v>
      </c>
      <c r="F8" s="23">
        <v>1784</v>
      </c>
      <c r="G8" s="23">
        <v>2013</v>
      </c>
      <c r="H8" s="8">
        <v>1849</v>
      </c>
      <c r="I8" s="8">
        <f aca="true" t="shared" si="0" ref="I8:K26">C8+F8</f>
        <v>2702</v>
      </c>
      <c r="J8" s="8">
        <f t="shared" si="0"/>
        <v>3284</v>
      </c>
      <c r="K8" s="21">
        <f t="shared" si="0"/>
        <v>3120</v>
      </c>
    </row>
    <row r="9" spans="1:11" ht="12.75">
      <c r="A9" s="15">
        <v>4</v>
      </c>
      <c r="B9" s="22" t="s">
        <v>15</v>
      </c>
      <c r="C9" s="23">
        <v>3613</v>
      </c>
      <c r="D9" s="23">
        <v>3613</v>
      </c>
      <c r="E9" s="8">
        <v>3077</v>
      </c>
      <c r="F9" s="23">
        <v>0</v>
      </c>
      <c r="G9" s="23">
        <v>102</v>
      </c>
      <c r="H9" s="8">
        <v>40</v>
      </c>
      <c r="I9" s="8">
        <f t="shared" si="0"/>
        <v>3613</v>
      </c>
      <c r="J9" s="8">
        <f t="shared" si="0"/>
        <v>3715</v>
      </c>
      <c r="K9" s="21">
        <f t="shared" si="0"/>
        <v>3117</v>
      </c>
    </row>
    <row r="10" spans="1:11" s="25" customFormat="1" ht="12.75">
      <c r="A10" s="15">
        <v>5</v>
      </c>
      <c r="B10" s="22" t="s">
        <v>16</v>
      </c>
      <c r="C10" s="23">
        <f aca="true" t="shared" si="1" ref="C10:H10">SUM(C7:C9)</f>
        <v>12470</v>
      </c>
      <c r="D10" s="23">
        <f t="shared" si="1"/>
        <v>41765</v>
      </c>
      <c r="E10" s="24">
        <f t="shared" si="1"/>
        <v>41227</v>
      </c>
      <c r="F10" s="23">
        <f t="shared" si="1"/>
        <v>13134</v>
      </c>
      <c r="G10" s="23">
        <f t="shared" si="1"/>
        <v>13465</v>
      </c>
      <c r="H10" s="24">
        <f t="shared" si="1"/>
        <v>13168</v>
      </c>
      <c r="I10" s="8">
        <f t="shared" si="0"/>
        <v>25604</v>
      </c>
      <c r="J10" s="8">
        <f t="shared" si="0"/>
        <v>55230</v>
      </c>
      <c r="K10" s="21">
        <f t="shared" si="0"/>
        <v>54395</v>
      </c>
    </row>
    <row r="11" spans="1:11" ht="12.75">
      <c r="A11" s="15">
        <v>6</v>
      </c>
      <c r="B11" s="22" t="s">
        <v>17</v>
      </c>
      <c r="C11" s="23">
        <v>2946</v>
      </c>
      <c r="D11" s="23">
        <v>7034</v>
      </c>
      <c r="E11" s="8">
        <v>7035</v>
      </c>
      <c r="F11" s="23">
        <v>3265</v>
      </c>
      <c r="G11" s="23">
        <v>3487</v>
      </c>
      <c r="H11" s="8">
        <v>3496</v>
      </c>
      <c r="I11" s="8">
        <f t="shared" si="0"/>
        <v>6211</v>
      </c>
      <c r="J11" s="8">
        <f t="shared" si="0"/>
        <v>10521</v>
      </c>
      <c r="K11" s="21">
        <f t="shared" si="0"/>
        <v>10531</v>
      </c>
    </row>
    <row r="12" spans="1:11" ht="12.75">
      <c r="A12" s="15">
        <v>7</v>
      </c>
      <c r="B12" s="22" t="s">
        <v>18</v>
      </c>
      <c r="C12" s="23">
        <v>16312</v>
      </c>
      <c r="D12" s="23">
        <f>38633-D13</f>
        <v>37813</v>
      </c>
      <c r="E12" s="8">
        <f>38382-819</f>
        <v>37563</v>
      </c>
      <c r="F12" s="23">
        <v>9540</v>
      </c>
      <c r="G12" s="23">
        <f>10030-172</f>
        <v>9858</v>
      </c>
      <c r="H12" s="8">
        <f>9941-171</f>
        <v>9770</v>
      </c>
      <c r="I12" s="8">
        <f t="shared" si="0"/>
        <v>25852</v>
      </c>
      <c r="J12" s="8">
        <f t="shared" si="0"/>
        <v>47671</v>
      </c>
      <c r="K12" s="21">
        <f t="shared" si="0"/>
        <v>47333</v>
      </c>
    </row>
    <row r="13" spans="1:11" ht="13.5" customHeight="1">
      <c r="A13" s="15">
        <v>8</v>
      </c>
      <c r="B13" s="22" t="s">
        <v>19</v>
      </c>
      <c r="C13" s="23">
        <v>1374</v>
      </c>
      <c r="D13" s="23">
        <f>820</f>
        <v>820</v>
      </c>
      <c r="E13" s="8">
        <v>819</v>
      </c>
      <c r="F13" s="23">
        <v>153</v>
      </c>
      <c r="G13" s="23">
        <v>172</v>
      </c>
      <c r="H13" s="8">
        <v>171</v>
      </c>
      <c r="I13" s="8">
        <f t="shared" si="0"/>
        <v>1527</v>
      </c>
      <c r="J13" s="8">
        <f t="shared" si="0"/>
        <v>992</v>
      </c>
      <c r="K13" s="21">
        <f t="shared" si="0"/>
        <v>990</v>
      </c>
    </row>
    <row r="14" spans="1:11" ht="13.5" customHeight="1">
      <c r="A14" s="15">
        <v>9</v>
      </c>
      <c r="B14" s="22" t="s">
        <v>20</v>
      </c>
      <c r="C14" s="23">
        <v>11025</v>
      </c>
      <c r="D14" s="23">
        <v>8553</v>
      </c>
      <c r="E14" s="8">
        <v>8554</v>
      </c>
      <c r="F14" s="8"/>
      <c r="G14" s="8"/>
      <c r="H14" s="8"/>
      <c r="I14" s="8">
        <f t="shared" si="0"/>
        <v>11025</v>
      </c>
      <c r="J14" s="8">
        <f t="shared" si="0"/>
        <v>8553</v>
      </c>
      <c r="K14" s="21">
        <f t="shared" si="0"/>
        <v>8554</v>
      </c>
    </row>
    <row r="15" spans="1:11" ht="12.75">
      <c r="A15" s="15">
        <v>10</v>
      </c>
      <c r="B15" s="22" t="s">
        <v>21</v>
      </c>
      <c r="C15" s="8">
        <v>10176</v>
      </c>
      <c r="D15" s="8">
        <v>9000</v>
      </c>
      <c r="E15" s="8">
        <v>8994</v>
      </c>
      <c r="F15" s="8"/>
      <c r="G15" s="8"/>
      <c r="H15" s="8"/>
      <c r="I15" s="8">
        <f t="shared" si="0"/>
        <v>10176</v>
      </c>
      <c r="J15" s="8">
        <f t="shared" si="0"/>
        <v>9000</v>
      </c>
      <c r="K15" s="21">
        <f t="shared" si="0"/>
        <v>8994</v>
      </c>
    </row>
    <row r="16" spans="1:11" ht="12.75">
      <c r="A16" s="15">
        <v>11</v>
      </c>
      <c r="B16" s="22" t="s">
        <v>22</v>
      </c>
      <c r="C16" s="8">
        <v>0</v>
      </c>
      <c r="D16" s="8">
        <v>1500</v>
      </c>
      <c r="E16" s="8">
        <v>1500</v>
      </c>
      <c r="F16" s="8"/>
      <c r="G16" s="8"/>
      <c r="H16" s="8"/>
      <c r="I16" s="8">
        <f t="shared" si="0"/>
        <v>0</v>
      </c>
      <c r="J16" s="8">
        <f t="shared" si="0"/>
        <v>1500</v>
      </c>
      <c r="K16" s="21">
        <f t="shared" si="0"/>
        <v>1500</v>
      </c>
    </row>
    <row r="17" spans="1:11" s="25" customFormat="1" ht="12.75">
      <c r="A17" s="15">
        <v>12</v>
      </c>
      <c r="B17" s="22" t="s">
        <v>23</v>
      </c>
      <c r="C17" s="8">
        <v>120</v>
      </c>
      <c r="D17" s="8">
        <v>5973</v>
      </c>
      <c r="E17" s="8">
        <v>5973</v>
      </c>
      <c r="F17" s="8"/>
      <c r="G17" s="8"/>
      <c r="H17" s="8"/>
      <c r="I17" s="8">
        <f t="shared" si="0"/>
        <v>120</v>
      </c>
      <c r="J17" s="8">
        <f t="shared" si="0"/>
        <v>5973</v>
      </c>
      <c r="K17" s="21">
        <f t="shared" si="0"/>
        <v>5973</v>
      </c>
    </row>
    <row r="18" spans="1:11" s="25" customFormat="1" ht="12.75">
      <c r="A18" s="15">
        <v>13</v>
      </c>
      <c r="B18" s="26" t="s">
        <v>24</v>
      </c>
      <c r="C18" s="24">
        <f aca="true" t="shared" si="2" ref="C18:H18">C10+C11+C12+C13+C14+C15+C17+C16</f>
        <v>54423</v>
      </c>
      <c r="D18" s="24">
        <f t="shared" si="2"/>
        <v>112458</v>
      </c>
      <c r="E18" s="24">
        <f t="shared" si="2"/>
        <v>111665</v>
      </c>
      <c r="F18" s="24">
        <f t="shared" si="2"/>
        <v>26092</v>
      </c>
      <c r="G18" s="24">
        <f t="shared" si="2"/>
        <v>26982</v>
      </c>
      <c r="H18" s="24">
        <f t="shared" si="2"/>
        <v>26605</v>
      </c>
      <c r="I18" s="8">
        <f t="shared" si="0"/>
        <v>80515</v>
      </c>
      <c r="J18" s="8">
        <f t="shared" si="0"/>
        <v>139440</v>
      </c>
      <c r="K18" s="21">
        <f t="shared" si="0"/>
        <v>138270</v>
      </c>
    </row>
    <row r="19" spans="1:11" ht="12.75">
      <c r="A19" s="15">
        <v>14</v>
      </c>
      <c r="B19" s="22" t="s">
        <v>25</v>
      </c>
      <c r="C19" s="8">
        <v>0</v>
      </c>
      <c r="D19" s="8">
        <v>38</v>
      </c>
      <c r="E19" s="8">
        <v>38</v>
      </c>
      <c r="F19" s="8">
        <v>0</v>
      </c>
      <c r="G19" s="8"/>
      <c r="H19" s="8"/>
      <c r="I19" s="8">
        <f t="shared" si="0"/>
        <v>0</v>
      </c>
      <c r="J19" s="8">
        <f t="shared" si="0"/>
        <v>38</v>
      </c>
      <c r="K19" s="21">
        <f t="shared" si="0"/>
        <v>38</v>
      </c>
    </row>
    <row r="20" spans="1:11" ht="12.75">
      <c r="A20" s="15">
        <v>15</v>
      </c>
      <c r="B20" s="22" t="s">
        <v>26</v>
      </c>
      <c r="C20" s="8">
        <v>0</v>
      </c>
      <c r="D20" s="8">
        <v>650</v>
      </c>
      <c r="E20" s="8">
        <v>650</v>
      </c>
      <c r="F20" s="8">
        <v>0</v>
      </c>
      <c r="G20" s="8"/>
      <c r="H20" s="8"/>
      <c r="I20" s="8">
        <f t="shared" si="0"/>
        <v>0</v>
      </c>
      <c r="J20" s="8">
        <f t="shared" si="0"/>
        <v>650</v>
      </c>
      <c r="K20" s="21">
        <f t="shared" si="0"/>
        <v>650</v>
      </c>
    </row>
    <row r="21" spans="1:11" ht="12.75">
      <c r="A21" s="15">
        <v>16</v>
      </c>
      <c r="B21" s="22" t="s">
        <v>27</v>
      </c>
      <c r="C21" s="8">
        <v>0</v>
      </c>
      <c r="D21" s="8">
        <v>6705</v>
      </c>
      <c r="E21" s="8">
        <v>6703</v>
      </c>
      <c r="F21" s="8">
        <v>0</v>
      </c>
      <c r="G21" s="8"/>
      <c r="H21" s="8"/>
      <c r="I21" s="8">
        <f t="shared" si="0"/>
        <v>0</v>
      </c>
      <c r="J21" s="8">
        <f t="shared" si="0"/>
        <v>6705</v>
      </c>
      <c r="K21" s="21">
        <f t="shared" si="0"/>
        <v>6703</v>
      </c>
    </row>
    <row r="22" spans="1:11" s="25" customFormat="1" ht="12.75">
      <c r="A22" s="15">
        <v>17</v>
      </c>
      <c r="B22" s="27" t="s">
        <v>28</v>
      </c>
      <c r="C22" s="24">
        <f>SUM(C19:C21)</f>
        <v>0</v>
      </c>
      <c r="D22" s="24">
        <f>SUM(D19:D21)</f>
        <v>7393</v>
      </c>
      <c r="E22" s="24">
        <f>SUM(E19:E21)</f>
        <v>7391</v>
      </c>
      <c r="F22" s="24">
        <f>SUM(F19:F21)</f>
        <v>0</v>
      </c>
      <c r="G22" s="24"/>
      <c r="H22" s="24">
        <f>SUM(H19:H21)</f>
        <v>0</v>
      </c>
      <c r="I22" s="8">
        <f t="shared" si="0"/>
        <v>0</v>
      </c>
      <c r="J22" s="8">
        <f t="shared" si="0"/>
        <v>7393</v>
      </c>
      <c r="K22" s="21">
        <f t="shared" si="0"/>
        <v>7391</v>
      </c>
    </row>
    <row r="23" spans="1:11" s="28" customFormat="1" ht="13.5" customHeight="1">
      <c r="A23" s="15">
        <v>18</v>
      </c>
      <c r="B23" s="22" t="s">
        <v>29</v>
      </c>
      <c r="C23" s="8">
        <v>500</v>
      </c>
      <c r="D23" s="8">
        <v>3319</v>
      </c>
      <c r="E23" s="8">
        <v>0</v>
      </c>
      <c r="F23" s="8"/>
      <c r="G23" s="8"/>
      <c r="H23" s="8">
        <v>0</v>
      </c>
      <c r="I23" s="8">
        <f t="shared" si="0"/>
        <v>500</v>
      </c>
      <c r="J23" s="8">
        <f t="shared" si="0"/>
        <v>3319</v>
      </c>
      <c r="K23" s="21">
        <f t="shared" si="0"/>
        <v>0</v>
      </c>
    </row>
    <row r="24" spans="1:14" s="29" customFormat="1" ht="13.5" customHeight="1">
      <c r="A24" s="15">
        <v>19</v>
      </c>
      <c r="B24" s="22" t="s">
        <v>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f t="shared" si="0"/>
        <v>0</v>
      </c>
      <c r="J24" s="8">
        <f t="shared" si="0"/>
        <v>0</v>
      </c>
      <c r="K24" s="21">
        <f t="shared" si="0"/>
        <v>0</v>
      </c>
      <c r="N24" s="29" t="s">
        <v>31</v>
      </c>
    </row>
    <row r="25" spans="1:11" ht="12.75">
      <c r="A25" s="15">
        <v>20</v>
      </c>
      <c r="B25" s="27" t="s">
        <v>32</v>
      </c>
      <c r="C25" s="24">
        <f>C23+C24</f>
        <v>500</v>
      </c>
      <c r="D25" s="24">
        <f>D23+D24</f>
        <v>3319</v>
      </c>
      <c r="E25" s="24">
        <v>0</v>
      </c>
      <c r="F25" s="24">
        <f>F23+F24</f>
        <v>0</v>
      </c>
      <c r="G25" s="24">
        <f>G23+G24</f>
        <v>0</v>
      </c>
      <c r="H25" s="24">
        <v>0</v>
      </c>
      <c r="I25" s="8">
        <f t="shared" si="0"/>
        <v>500</v>
      </c>
      <c r="J25" s="8">
        <f t="shared" si="0"/>
        <v>3319</v>
      </c>
      <c r="K25" s="21">
        <f t="shared" si="0"/>
        <v>0</v>
      </c>
    </row>
    <row r="26" spans="1:11" ht="12.75">
      <c r="A26" s="15">
        <v>21</v>
      </c>
      <c r="B26" s="26" t="s">
        <v>33</v>
      </c>
      <c r="C26" s="30">
        <f aca="true" t="shared" si="3" ref="C26:H26">C18+C25+C22</f>
        <v>54923</v>
      </c>
      <c r="D26" s="30">
        <f t="shared" si="3"/>
        <v>123170</v>
      </c>
      <c r="E26" s="30">
        <f t="shared" si="3"/>
        <v>119056</v>
      </c>
      <c r="F26" s="30">
        <f t="shared" si="3"/>
        <v>26092</v>
      </c>
      <c r="G26" s="30">
        <f t="shared" si="3"/>
        <v>26982</v>
      </c>
      <c r="H26" s="30">
        <f t="shared" si="3"/>
        <v>26605</v>
      </c>
      <c r="I26" s="30">
        <f t="shared" si="0"/>
        <v>81015</v>
      </c>
      <c r="J26" s="30">
        <f t="shared" si="0"/>
        <v>150152</v>
      </c>
      <c r="K26" s="31">
        <f t="shared" si="0"/>
        <v>145661</v>
      </c>
    </row>
    <row r="27" spans="1:11" s="25" customFormat="1" ht="12.75">
      <c r="A27" s="15">
        <v>22</v>
      </c>
      <c r="B27" s="32" t="s">
        <v>34</v>
      </c>
      <c r="C27" s="24"/>
      <c r="D27" s="24"/>
      <c r="E27" s="24"/>
      <c r="F27" s="24"/>
      <c r="G27" s="24"/>
      <c r="H27" s="24"/>
      <c r="I27" s="24"/>
      <c r="J27" s="24"/>
      <c r="K27" s="33"/>
    </row>
    <row r="28" spans="1:11" ht="12.75">
      <c r="A28" s="15">
        <v>23</v>
      </c>
      <c r="B28" s="22" t="s">
        <v>35</v>
      </c>
      <c r="C28" s="23">
        <v>806</v>
      </c>
      <c r="D28" s="23">
        <v>10079</v>
      </c>
      <c r="E28" s="8">
        <v>10042</v>
      </c>
      <c r="F28" s="23">
        <v>7400</v>
      </c>
      <c r="G28" s="23">
        <v>5957</v>
      </c>
      <c r="H28" s="8">
        <v>5957</v>
      </c>
      <c r="I28" s="8">
        <v>8206</v>
      </c>
      <c r="J28" s="8">
        <v>16036</v>
      </c>
      <c r="K28" s="21">
        <v>15999</v>
      </c>
    </row>
    <row r="29" spans="1:11" ht="12.75">
      <c r="A29" s="15">
        <v>24</v>
      </c>
      <c r="B29" s="22" t="s">
        <v>36</v>
      </c>
      <c r="C29" s="23">
        <f>3698+10782</f>
        <v>14480</v>
      </c>
      <c r="D29" s="23">
        <v>63221</v>
      </c>
      <c r="E29" s="8">
        <v>63221</v>
      </c>
      <c r="F29" s="23"/>
      <c r="G29" s="23"/>
      <c r="H29" s="8"/>
      <c r="I29" s="8">
        <v>14480</v>
      </c>
      <c r="J29" s="8">
        <v>63221</v>
      </c>
      <c r="K29" s="21">
        <v>63221</v>
      </c>
    </row>
    <row r="30" spans="1:11" ht="12.75">
      <c r="A30" s="15">
        <v>25</v>
      </c>
      <c r="B30" s="27" t="s">
        <v>37</v>
      </c>
      <c r="C30" s="34">
        <f>SUM(C28:C29)</f>
        <v>15286</v>
      </c>
      <c r="D30" s="34">
        <f>SUM(D28:D29)</f>
        <v>73300</v>
      </c>
      <c r="E30" s="24">
        <f>E28+E29</f>
        <v>73263</v>
      </c>
      <c r="F30" s="34">
        <f>SUM(F28:F29)</f>
        <v>7400</v>
      </c>
      <c r="G30" s="34">
        <f>SUM(G28:G29)</f>
        <v>5957</v>
      </c>
      <c r="H30" s="24">
        <f>H28+H29</f>
        <v>5957</v>
      </c>
      <c r="I30" s="24">
        <f>I28+I29</f>
        <v>22686</v>
      </c>
      <c r="J30" s="24">
        <f>J28+J29</f>
        <v>79257</v>
      </c>
      <c r="K30" s="33">
        <f>K28+K29</f>
        <v>79220</v>
      </c>
    </row>
    <row r="31" spans="1:11" s="25" customFormat="1" ht="12.75">
      <c r="A31" s="15">
        <v>26</v>
      </c>
      <c r="B31" s="22" t="s">
        <v>38</v>
      </c>
      <c r="C31" s="23"/>
      <c r="D31" s="23"/>
      <c r="E31" s="8"/>
      <c r="F31" s="23"/>
      <c r="G31" s="23"/>
      <c r="H31" s="8"/>
      <c r="I31" s="8"/>
      <c r="J31" s="8"/>
      <c r="K31" s="21"/>
    </row>
    <row r="32" spans="1:11" ht="12.75">
      <c r="A32" s="15">
        <v>27</v>
      </c>
      <c r="B32" s="22" t="s">
        <v>39</v>
      </c>
      <c r="C32" s="23">
        <v>4645</v>
      </c>
      <c r="D32" s="23">
        <f>2000+3360+210+145</f>
        <v>5715</v>
      </c>
      <c r="E32" s="8">
        <f>5560+144</f>
        <v>5704</v>
      </c>
      <c r="F32" s="23"/>
      <c r="G32" s="23"/>
      <c r="H32" s="8"/>
      <c r="I32" s="8">
        <v>4645</v>
      </c>
      <c r="J32" s="8">
        <v>5715</v>
      </c>
      <c r="K32" s="21">
        <f>5560+144</f>
        <v>5704</v>
      </c>
    </row>
    <row r="33" spans="1:11" ht="12.75">
      <c r="A33" s="15">
        <v>28</v>
      </c>
      <c r="B33" s="22" t="s">
        <v>40</v>
      </c>
      <c r="C33" s="23">
        <v>960</v>
      </c>
      <c r="D33" s="23">
        <v>990</v>
      </c>
      <c r="E33" s="8">
        <v>991</v>
      </c>
      <c r="F33" s="23"/>
      <c r="G33" s="23"/>
      <c r="H33" s="8"/>
      <c r="I33" s="8">
        <v>960</v>
      </c>
      <c r="J33" s="8">
        <v>990</v>
      </c>
      <c r="K33" s="21">
        <v>991</v>
      </c>
    </row>
    <row r="34" spans="1:11" ht="12.75">
      <c r="A34" s="15">
        <v>29</v>
      </c>
      <c r="B34" s="22" t="s">
        <v>41</v>
      </c>
      <c r="C34" s="23">
        <v>35</v>
      </c>
      <c r="D34" s="23">
        <v>35</v>
      </c>
      <c r="E34" s="8">
        <v>37</v>
      </c>
      <c r="F34" s="23"/>
      <c r="G34" s="23"/>
      <c r="H34" s="8"/>
      <c r="I34" s="8">
        <v>35</v>
      </c>
      <c r="J34" s="8">
        <v>35</v>
      </c>
      <c r="K34" s="21">
        <v>37</v>
      </c>
    </row>
    <row r="35" spans="1:11" ht="12.75">
      <c r="A35" s="15">
        <v>30</v>
      </c>
      <c r="B35" s="27" t="s">
        <v>42</v>
      </c>
      <c r="C35" s="34">
        <f>SUM(C32:C34)</f>
        <v>5640</v>
      </c>
      <c r="D35" s="34">
        <f>SUM(D32:D34)</f>
        <v>6740</v>
      </c>
      <c r="E35" s="24">
        <f>E32+E33+E34</f>
        <v>6732</v>
      </c>
      <c r="F35" s="34">
        <f>SUM(F32:F34)</f>
        <v>0</v>
      </c>
      <c r="G35" s="34">
        <f>SUM(G32:G34)</f>
        <v>0</v>
      </c>
      <c r="H35" s="24"/>
      <c r="I35" s="24">
        <f>I32+I33+I34</f>
        <v>5640</v>
      </c>
      <c r="J35" s="24">
        <f>J32+J33+J34</f>
        <v>6740</v>
      </c>
      <c r="K35" s="33">
        <f>K32+K33+K34</f>
        <v>6732</v>
      </c>
    </row>
    <row r="36" spans="1:11" ht="12.75">
      <c r="A36" s="15">
        <v>31</v>
      </c>
      <c r="B36" s="22" t="s">
        <v>43</v>
      </c>
      <c r="C36" s="23">
        <f>33178-10784</f>
        <v>22394</v>
      </c>
      <c r="D36" s="23">
        <f>52047-D37-D38</f>
        <v>29695</v>
      </c>
      <c r="E36" s="8">
        <f>52047-E37-E38</f>
        <v>29695</v>
      </c>
      <c r="F36" s="23"/>
      <c r="G36" s="23"/>
      <c r="H36" s="8"/>
      <c r="I36" s="8">
        <v>22394</v>
      </c>
      <c r="J36" s="8">
        <v>29695</v>
      </c>
      <c r="K36" s="21">
        <f>52047-K37-K38</f>
        <v>29695</v>
      </c>
    </row>
    <row r="37" spans="1:11" s="25" customFormat="1" ht="12.75">
      <c r="A37" s="15">
        <v>32</v>
      </c>
      <c r="B37" s="22" t="s">
        <v>44</v>
      </c>
      <c r="C37" s="23">
        <v>13167</v>
      </c>
      <c r="D37" s="23">
        <f>6754+6220+1998+1319</f>
        <v>16291</v>
      </c>
      <c r="E37" s="8">
        <f>6754+6220+1998+1319</f>
        <v>16291</v>
      </c>
      <c r="F37" s="23"/>
      <c r="G37" s="23"/>
      <c r="H37" s="8"/>
      <c r="I37" s="8">
        <v>13167</v>
      </c>
      <c r="J37" s="8">
        <v>16291</v>
      </c>
      <c r="K37" s="21">
        <f>6754+6220+1998+1319</f>
        <v>16291</v>
      </c>
    </row>
    <row r="38" spans="1:11" ht="12.75">
      <c r="A38" s="15">
        <v>33</v>
      </c>
      <c r="B38" s="22" t="s">
        <v>45</v>
      </c>
      <c r="C38" s="23">
        <v>0</v>
      </c>
      <c r="D38" s="23">
        <v>6061</v>
      </c>
      <c r="E38" s="8">
        <v>6061</v>
      </c>
      <c r="F38" s="23"/>
      <c r="G38" s="23"/>
      <c r="H38" s="8"/>
      <c r="I38" s="8">
        <v>0</v>
      </c>
      <c r="J38" s="8">
        <v>6061</v>
      </c>
      <c r="K38" s="21">
        <v>6061</v>
      </c>
    </row>
    <row r="39" spans="1:11" ht="12.75">
      <c r="A39" s="15">
        <v>34</v>
      </c>
      <c r="B39" s="27" t="s">
        <v>46</v>
      </c>
      <c r="C39" s="34">
        <f>SUM(C36:C38)</f>
        <v>35561</v>
      </c>
      <c r="D39" s="34">
        <f>SUM(D36:D38)</f>
        <v>52047</v>
      </c>
      <c r="E39" s="24">
        <f>E36+E37+E38</f>
        <v>52047</v>
      </c>
      <c r="F39" s="34">
        <f>SUM(F36:F37)</f>
        <v>0</v>
      </c>
      <c r="G39" s="34">
        <f>SUM(G36:G37)</f>
        <v>0</v>
      </c>
      <c r="H39" s="24"/>
      <c r="I39" s="24">
        <f>I36+I37+I38</f>
        <v>35561</v>
      </c>
      <c r="J39" s="24">
        <f>J36+J37+J38</f>
        <v>52047</v>
      </c>
      <c r="K39" s="33">
        <f>K36+K37+K38</f>
        <v>52047</v>
      </c>
    </row>
    <row r="40" spans="1:11" s="29" customFormat="1" ht="12.75">
      <c r="A40" s="15">
        <v>35</v>
      </c>
      <c r="B40" s="22" t="s">
        <v>47</v>
      </c>
      <c r="C40" s="23">
        <v>0</v>
      </c>
      <c r="D40" s="23">
        <v>299</v>
      </c>
      <c r="E40" s="8">
        <v>299</v>
      </c>
      <c r="F40" s="23"/>
      <c r="G40" s="23"/>
      <c r="H40" s="8"/>
      <c r="I40" s="8">
        <v>0</v>
      </c>
      <c r="J40" s="8">
        <v>299</v>
      </c>
      <c r="K40" s="21">
        <v>299</v>
      </c>
    </row>
    <row r="41" spans="1:11" ht="12.75">
      <c r="A41" s="15">
        <v>36</v>
      </c>
      <c r="B41" s="22" t="s">
        <v>48</v>
      </c>
      <c r="C41" s="23">
        <v>8885</v>
      </c>
      <c r="D41" s="23">
        <v>0</v>
      </c>
      <c r="E41" s="8">
        <v>0</v>
      </c>
      <c r="F41" s="23"/>
      <c r="G41" s="23"/>
      <c r="H41" s="8"/>
      <c r="I41" s="8">
        <v>8885</v>
      </c>
      <c r="J41" s="8">
        <v>0</v>
      </c>
      <c r="K41" s="21">
        <v>0</v>
      </c>
    </row>
    <row r="42" spans="1:11" s="28" customFormat="1" ht="13.5">
      <c r="A42" s="15">
        <v>37</v>
      </c>
      <c r="B42" s="22" t="s">
        <v>49</v>
      </c>
      <c r="C42" s="23">
        <v>8200</v>
      </c>
      <c r="D42" s="23">
        <v>11766</v>
      </c>
      <c r="E42" s="24">
        <v>17952</v>
      </c>
      <c r="F42" s="23"/>
      <c r="G42" s="23"/>
      <c r="H42" s="24"/>
      <c r="I42" s="24">
        <v>8200</v>
      </c>
      <c r="J42" s="24">
        <v>11766</v>
      </c>
      <c r="K42" s="33">
        <v>17952</v>
      </c>
    </row>
    <row r="43" spans="1:11" ht="12.75">
      <c r="A43" s="15">
        <v>38</v>
      </c>
      <c r="B43" s="26" t="s">
        <v>50</v>
      </c>
      <c r="C43" s="30">
        <f aca="true" t="shared" si="4" ref="C43:K43">C30+C35+C39+C40+C41+C42</f>
        <v>73572</v>
      </c>
      <c r="D43" s="30">
        <f t="shared" si="4"/>
        <v>144152</v>
      </c>
      <c r="E43" s="30">
        <f t="shared" si="4"/>
        <v>150293</v>
      </c>
      <c r="F43" s="30">
        <f t="shared" si="4"/>
        <v>7400</v>
      </c>
      <c r="G43" s="30">
        <f t="shared" si="4"/>
        <v>5957</v>
      </c>
      <c r="H43" s="30">
        <f t="shared" si="4"/>
        <v>5957</v>
      </c>
      <c r="I43" s="30">
        <f t="shared" si="4"/>
        <v>80972</v>
      </c>
      <c r="J43" s="30">
        <f t="shared" si="4"/>
        <v>150109</v>
      </c>
      <c r="K43" s="31">
        <f t="shared" si="4"/>
        <v>156250</v>
      </c>
    </row>
    <row r="44" spans="1:11" ht="12.75">
      <c r="A44" s="15">
        <v>39</v>
      </c>
      <c r="B44" s="22" t="s">
        <v>51</v>
      </c>
      <c r="C44" s="8">
        <v>43</v>
      </c>
      <c r="D44" s="8">
        <v>43</v>
      </c>
      <c r="E44" s="8">
        <v>43</v>
      </c>
      <c r="F44" s="8">
        <v>0</v>
      </c>
      <c r="G44" s="8">
        <v>0</v>
      </c>
      <c r="H44" s="8">
        <v>0</v>
      </c>
      <c r="I44" s="8">
        <v>43</v>
      </c>
      <c r="J44" s="8">
        <v>43</v>
      </c>
      <c r="K44" s="21">
        <v>43</v>
      </c>
    </row>
    <row r="45" spans="1:11" ht="13.5" thickBot="1">
      <c r="A45" s="15">
        <v>40</v>
      </c>
      <c r="B45" s="35" t="s">
        <v>52</v>
      </c>
      <c r="C45" s="36">
        <f aca="true" t="shared" si="5" ref="C45:K45">C43+C44</f>
        <v>73615</v>
      </c>
      <c r="D45" s="36">
        <f t="shared" si="5"/>
        <v>144195</v>
      </c>
      <c r="E45" s="36">
        <f t="shared" si="5"/>
        <v>150336</v>
      </c>
      <c r="F45" s="36">
        <f t="shared" si="5"/>
        <v>7400</v>
      </c>
      <c r="G45" s="36">
        <f t="shared" si="5"/>
        <v>5957</v>
      </c>
      <c r="H45" s="36">
        <f t="shared" si="5"/>
        <v>5957</v>
      </c>
      <c r="I45" s="36">
        <f t="shared" si="5"/>
        <v>81015</v>
      </c>
      <c r="J45" s="36">
        <f t="shared" si="5"/>
        <v>150152</v>
      </c>
      <c r="K45" s="37">
        <f t="shared" si="5"/>
        <v>156293</v>
      </c>
    </row>
  </sheetData>
  <sheetProtection/>
  <mergeCells count="13">
    <mergeCell ref="B3:B4"/>
    <mergeCell ref="E3:E4"/>
    <mergeCell ref="H3:H4"/>
    <mergeCell ref="K3:K4"/>
    <mergeCell ref="C4:D4"/>
    <mergeCell ref="F4:G4"/>
    <mergeCell ref="I4:J4"/>
    <mergeCell ref="C1:E1"/>
    <mergeCell ref="F1:H1"/>
    <mergeCell ref="I1:K1"/>
    <mergeCell ref="C2:E2"/>
    <mergeCell ref="F2:H2"/>
    <mergeCell ref="I2:K2"/>
  </mergeCells>
  <printOptions horizontalCentered="1"/>
  <pageMargins left="0.7874015748031497" right="0.5905511811023623" top="1.6535433070866143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 dőlt"&amp;11
Tiszagyulaháza község 2013.évi költségvetési bevételei és kiadásai
eFt&amp;R&amp;"Times New Roman,Dőlt"&amp;8 1. melléklet
a 9/2014.(IV.30.)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2014-05-06T08:32:41Z</dcterms:created>
  <dcterms:modified xsi:type="dcterms:W3CDTF">2014-05-06T08:33:19Z</dcterms:modified>
  <cp:category/>
  <cp:version/>
  <cp:contentType/>
  <cp:contentStatus/>
</cp:coreProperties>
</file>