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20. Ildikó\Gelsesziget 2020. költségvetése\Gelsesziget 2020. évi költségvetés dokumentumai\"/>
    </mc:Choice>
  </mc:AlternateContent>
  <bookViews>
    <workbookView xWindow="735" yWindow="735" windowWidth="22605" windowHeight="11265" tabRatio="944"/>
  </bookViews>
  <sheets>
    <sheet name="1.1kiemelt ei" sheetId="1" r:id="rId1"/>
    <sheet name="1.2MÉRLEG" sheetId="23" r:id="rId2"/>
    <sheet name="2,1kiadások .ÖSSZES" sheetId="2" r:id="rId3"/>
    <sheet name="2,2kiadások .Önkormányzat" sheetId="37" r:id="rId4"/>
    <sheet name="3,1bevételek.Összesen" sheetId="6" r:id="rId5"/>
    <sheet name="3,2bevételek . Önkormányzat" sheetId="40" r:id="rId6"/>
    <sheet name="4.létszám" sheetId="11" r:id="rId7"/>
    <sheet name="5.beruházások felújítások" sheetId="12" r:id="rId8"/>
    <sheet name="6.EU projektek" sheetId="16" r:id="rId9"/>
    <sheet name="7,1stabilitási 1" sheetId="14" r:id="rId10"/>
    <sheet name="7,2stabilitási 2" sheetId="15" r:id="rId11"/>
    <sheet name="8.helyi adók" sheetId="22" r:id="rId12"/>
    <sheet name="9.hitelek" sheetId="17" r:id="rId13"/>
    <sheet name="10.tartalékok" sheetId="13" r:id="rId14"/>
    <sheet name="11.szociális kiadások" sheetId="19" r:id="rId15"/>
    <sheet name="12.1 átadott" sheetId="20" r:id="rId16"/>
    <sheet name="12,2átvett" sheetId="21" r:id="rId17"/>
    <sheet name="13.KÖZVETETT " sheetId="34" r:id="rId18"/>
    <sheet name="14.TÖBB ÉVES" sheetId="28" r:id="rId19"/>
    <sheet name="15.EI FELHASZN TERV " sheetId="35" r:id="rId20"/>
    <sheet name="16.GÖRDÜLŐ " sheetId="36" r:id="rId21"/>
  </sheets>
  <externalReferences>
    <externalReference r:id="rId22"/>
  </externalReferences>
  <definedNames>
    <definedName name="foot_4_place_15">'7,2stabilitási 2'!$A$18</definedName>
    <definedName name="foot_5_place_15" localSheetId="17">'[1]7,2stabilitási 2'!#REF!</definedName>
    <definedName name="foot_5_place_15" localSheetId="19">'[1]7,2stabilitási 2'!#REF!</definedName>
    <definedName name="foot_5_place_15" localSheetId="20">'[1]7,2stabilitási 2'!#REF!</definedName>
    <definedName name="foot_5_place_15" localSheetId="3">'7,2stabilitási 2'!#REF!</definedName>
    <definedName name="foot_5_place_15" localSheetId="5">'7,2stabilitási 2'!#REF!</definedName>
    <definedName name="foot_5_place_15">'7,2stabilitási 2'!#REF!</definedName>
    <definedName name="foot_53_place_15">'7,2stabilitási 2'!$A$52</definedName>
    <definedName name="l">'1.2MÉRLEG'!#REF!</definedName>
    <definedName name="_xlnm.Print_Titles" localSheetId="1">'1.2MÉRLEG'!$2:$5</definedName>
    <definedName name="_xlnm.Print_Titles" localSheetId="16">'12,2átvett'!$1:$5</definedName>
    <definedName name="_xlnm.Print_Titles" localSheetId="15">'12.1 átadott'!$1:$5</definedName>
    <definedName name="_xlnm.Print_Titles" localSheetId="19">'15.EI FELHASZN TERV '!$2:$6</definedName>
    <definedName name="_xlnm.Print_Titles" localSheetId="20">'16.GÖRDÜLŐ '!$2:$4</definedName>
    <definedName name="_xlnm.Print_Titles" localSheetId="2">'2,1kiadások .ÖSSZES'!$1:$5</definedName>
    <definedName name="_xlnm.Print_Titles" localSheetId="3">'2,2kiadások .Önkormányzat'!$1:$5</definedName>
    <definedName name="_xlnm.Print_Titles" localSheetId="4">'3,1bevételek.Összesen'!$1:$5</definedName>
    <definedName name="_xlnm.Print_Titles" localSheetId="5">'3,2bevételek . Önkormányzat'!$1:$5</definedName>
    <definedName name="_xlnm.Print_Area" localSheetId="0">'1.1kiemelt ei'!$A$1:$C$26</definedName>
    <definedName name="_xlnm.Print_Area" localSheetId="1">'1.2MÉRLEG'!$A$1:$E$154</definedName>
    <definedName name="_xlnm.Print_Area" localSheetId="13">'10.tartalékok'!$A$1:$G$16</definedName>
    <definedName name="_xlnm.Print_Area" localSheetId="14">'11.szociális kiadások'!$A$1:$C$48</definedName>
    <definedName name="_xlnm.Print_Area" localSheetId="16">'12,2átvett'!$A$1:$C$115</definedName>
    <definedName name="_xlnm.Print_Area" localSheetId="15">'12.1 átadott'!$A$1:$C$118</definedName>
    <definedName name="_xlnm.Print_Area" localSheetId="17">'13.KÖZVETETT '!$A$1:$E$36</definedName>
    <definedName name="_xlnm.Print_Area" localSheetId="18">'14.TÖBB ÉVES'!$A$1:$I$32</definedName>
    <definedName name="_xlnm.Print_Area" localSheetId="19">'15.EI FELHASZN TERV '!$A$1:$O$216</definedName>
    <definedName name="_xlnm.Print_Area" localSheetId="20">'16.GÖRDÜLŐ '!$A$1:$J$54</definedName>
    <definedName name="_xlnm.Print_Area" localSheetId="2">'2,1kiadások .ÖSSZES'!$A$1:$F$122</definedName>
    <definedName name="_xlnm.Print_Area" localSheetId="3">'2,2kiadások .Önkormányzat'!$A$1:$F$122</definedName>
    <definedName name="_xlnm.Print_Area" localSheetId="4">'3,1bevételek.Összesen'!$A$1:$F$95</definedName>
    <definedName name="_xlnm.Print_Area" localSheetId="5">'3,2bevételek . Önkormányzat'!$A$1:$F$95</definedName>
    <definedName name="_xlnm.Print_Area" localSheetId="6">'4.létszám'!$A$1:$E$33</definedName>
    <definedName name="_xlnm.Print_Area" localSheetId="7">'5.beruházások felújítások'!$A$1:$F$55</definedName>
    <definedName name="_xlnm.Print_Area" localSheetId="8">'6.EU projektek'!$A$1:$B$23</definedName>
    <definedName name="_xlnm.Print_Area" localSheetId="9">'7,1stabilitási 1'!$A$1:$J$49</definedName>
    <definedName name="_xlnm.Print_Area" localSheetId="10">'7,2stabilitási 2'!$A$1:$U$62</definedName>
    <definedName name="_xlnm.Print_Area" localSheetId="12">'9.hitelek'!$A$1:$D$69</definedName>
    <definedName name="p">#REF!</definedName>
    <definedName name="pr">#REF!</definedName>
    <definedName name="pr232_23" localSheetId="17">'[1]1.2MÉRLEG'!#REF!</definedName>
    <definedName name="pr232_23" localSheetId="19">'[1]1.2MÉRLEG'!#REF!</definedName>
    <definedName name="pr232_23" localSheetId="20">'[1]1.2MÉRLEG'!#REF!</definedName>
    <definedName name="pr232_23" localSheetId="3">'1.2MÉRLEG'!#REF!</definedName>
    <definedName name="pr232_23" localSheetId="5">'1.2MÉRLEG'!#REF!</definedName>
    <definedName name="pr232_23">'1.2MÉRLEG'!#REF!</definedName>
    <definedName name="pr232_24" localSheetId="17">#REF!</definedName>
    <definedName name="pr232_24" localSheetId="19">#REF!</definedName>
    <definedName name="pr232_24" localSheetId="20">#REF!</definedName>
    <definedName name="pr232_24">#REF!</definedName>
    <definedName name="pr232_25" localSheetId="17">#REF!</definedName>
    <definedName name="pr232_25" localSheetId="19">#REF!</definedName>
    <definedName name="pr232_25" localSheetId="20">#REF!</definedName>
    <definedName name="pr232_25">#REF!</definedName>
    <definedName name="pr232_28">'14.TÖBB ÉVES'!$A$17</definedName>
    <definedName name="pr232_29" localSheetId="17">'13.KÖZVETETT '!$A$11</definedName>
    <definedName name="pr232_29">#REF!</definedName>
    <definedName name="pr232_30" localSheetId="17">'[1]17.GÖRDÜLŐ'!#REF!</definedName>
    <definedName name="pr232_30" localSheetId="19">'[1]17.GÖRDÜLŐ'!#REF!</definedName>
    <definedName name="pr232_30" localSheetId="20">'16.GÖRDÜLŐ '!#REF!</definedName>
    <definedName name="pr232_30" localSheetId="3">#REF!</definedName>
    <definedName name="pr232_30" localSheetId="5">#REF!</definedName>
    <definedName name="pr232_30">#REF!</definedName>
    <definedName name="pr233_23" localSheetId="17">'[1]1.2MÉRLEG'!#REF!</definedName>
    <definedName name="pr233_23" localSheetId="19">'[1]1.2MÉRLEG'!#REF!</definedName>
    <definedName name="pr233_23" localSheetId="20">'[1]1.2MÉRLEG'!#REF!</definedName>
    <definedName name="pr233_23" localSheetId="3">'1.2MÉRLEG'!#REF!</definedName>
    <definedName name="pr233_23" localSheetId="5">'1.2MÉRLEG'!#REF!</definedName>
    <definedName name="pr233_23">'1.2MÉRLEG'!#REF!</definedName>
    <definedName name="pr233_24" localSheetId="17">#REF!</definedName>
    <definedName name="pr233_24" localSheetId="19">#REF!</definedName>
    <definedName name="pr233_24" localSheetId="20">#REF!</definedName>
    <definedName name="pr233_24">#REF!</definedName>
    <definedName name="pr233_25" localSheetId="17">#REF!</definedName>
    <definedName name="pr233_25" localSheetId="19">#REF!</definedName>
    <definedName name="pr233_25" localSheetId="20">#REF!</definedName>
    <definedName name="pr233_25">#REF!</definedName>
    <definedName name="pr233_28">'14.TÖBB ÉVES'!$A$18</definedName>
    <definedName name="pr233_29" localSheetId="17">'13.KÖZVETETT '!$A$16</definedName>
    <definedName name="pr233_29">#REF!</definedName>
    <definedName name="pr233_30" localSheetId="17">'[1]17.GÖRDÜLŐ'!#REF!</definedName>
    <definedName name="pr233_30" localSheetId="19">'[1]17.GÖRDÜLŐ'!#REF!</definedName>
    <definedName name="pr233_30" localSheetId="20">'16.GÖRDÜLŐ '!#REF!</definedName>
    <definedName name="pr233_30" localSheetId="3">#REF!</definedName>
    <definedName name="pr233_30" localSheetId="5">#REF!</definedName>
    <definedName name="pr233_30">#REF!</definedName>
    <definedName name="pr234_23" localSheetId="17">'[1]1.2MÉRLEG'!#REF!</definedName>
    <definedName name="pr234_23" localSheetId="19">'[1]1.2MÉRLEG'!#REF!</definedName>
    <definedName name="pr234_23" localSheetId="20">'[1]1.2MÉRLEG'!#REF!</definedName>
    <definedName name="pr234_23" localSheetId="3">'1.2MÉRLEG'!#REF!</definedName>
    <definedName name="pr234_23" localSheetId="5">'1.2MÉRLEG'!#REF!</definedName>
    <definedName name="pr234_23">'1.2MÉRLEG'!#REF!</definedName>
    <definedName name="pr234_24" localSheetId="17">#REF!</definedName>
    <definedName name="pr234_24" localSheetId="19">#REF!</definedName>
    <definedName name="pr234_24" localSheetId="20">#REF!</definedName>
    <definedName name="pr234_24">#REF!</definedName>
    <definedName name="pr234_25" localSheetId="17">#REF!</definedName>
    <definedName name="pr234_25" localSheetId="19">#REF!</definedName>
    <definedName name="pr234_25" localSheetId="20">#REF!</definedName>
    <definedName name="pr234_25">#REF!</definedName>
    <definedName name="pr234_28">'14.TÖBB ÉVES'!$A$19</definedName>
    <definedName name="pr234_29" localSheetId="17">'13.KÖZVETETT '!$A$25</definedName>
    <definedName name="pr234_29">#REF!</definedName>
    <definedName name="pr234_30" localSheetId="17">'[1]17.GÖRDÜLŐ'!#REF!</definedName>
    <definedName name="pr234_30" localSheetId="19">'[1]17.GÖRDÜLŐ'!#REF!</definedName>
    <definedName name="pr234_30" localSheetId="20">'16.GÖRDÜLŐ '!#REF!</definedName>
    <definedName name="pr234_30" localSheetId="3">#REF!</definedName>
    <definedName name="pr234_30" localSheetId="5">#REF!</definedName>
    <definedName name="pr234_30">#REF!</definedName>
    <definedName name="pr235_23" localSheetId="17">'[1]1.2MÉRLEG'!#REF!</definedName>
    <definedName name="pr235_23" localSheetId="19">'[1]1.2MÉRLEG'!#REF!</definedName>
    <definedName name="pr235_23" localSheetId="20">'[1]1.2MÉRLEG'!#REF!</definedName>
    <definedName name="pr235_23" localSheetId="3">'1.2MÉRLEG'!#REF!</definedName>
    <definedName name="pr235_23" localSheetId="5">'1.2MÉRLEG'!#REF!</definedName>
    <definedName name="pr235_23">'1.2MÉRLEG'!#REF!</definedName>
    <definedName name="pr235_24" localSheetId="17">#REF!</definedName>
    <definedName name="pr235_24" localSheetId="19">#REF!</definedName>
    <definedName name="pr235_24" localSheetId="20">#REF!</definedName>
    <definedName name="pr235_24">#REF!</definedName>
    <definedName name="pr235_25" localSheetId="17">#REF!</definedName>
    <definedName name="pr235_25" localSheetId="19">#REF!</definedName>
    <definedName name="pr235_25" localSheetId="20">#REF!</definedName>
    <definedName name="pr235_25">#REF!</definedName>
    <definedName name="pr235_28">'14.TÖBB ÉVES'!$A$20</definedName>
    <definedName name="pr235_29" localSheetId="17">'13.KÖZVETETT '!$A$30</definedName>
    <definedName name="pr235_29">#REF!</definedName>
    <definedName name="pr235_30" localSheetId="17">'[1]17.GÖRDÜLŐ'!#REF!</definedName>
    <definedName name="pr235_30" localSheetId="19">'[1]17.GÖRDÜLŐ'!#REF!</definedName>
    <definedName name="pr235_30" localSheetId="20">'16.GÖRDÜLŐ '!#REF!</definedName>
    <definedName name="pr235_30" localSheetId="3">#REF!</definedName>
    <definedName name="pr235_30" localSheetId="5">#REF!</definedName>
    <definedName name="pr235_30">#REF!</definedName>
    <definedName name="pr236_23" localSheetId="17">'[1]1.2MÉRLEG'!#REF!</definedName>
    <definedName name="pr236_23" localSheetId="19">'[1]1.2MÉRLEG'!#REF!</definedName>
    <definedName name="pr236_23" localSheetId="20">'[1]1.2MÉRLEG'!#REF!</definedName>
    <definedName name="pr236_23" localSheetId="3">'1.2MÉRLEG'!#REF!</definedName>
    <definedName name="pr236_23" localSheetId="5">'1.2MÉRLEG'!#REF!</definedName>
    <definedName name="pr236_23">'1.2MÉRLEG'!#REF!</definedName>
    <definedName name="pr236_24" localSheetId="17">#REF!</definedName>
    <definedName name="pr236_24" localSheetId="19">#REF!</definedName>
    <definedName name="pr236_24" localSheetId="20">#REF!</definedName>
    <definedName name="pr236_24">#REF!</definedName>
    <definedName name="pr236_25" localSheetId="17">#REF!</definedName>
    <definedName name="pr236_25" localSheetId="19">#REF!</definedName>
    <definedName name="pr236_25" localSheetId="20">#REF!</definedName>
    <definedName name="pr236_25">#REF!</definedName>
    <definedName name="pr236_28">'14.TÖBB ÉVES'!$A$21</definedName>
    <definedName name="pr236_29" localSheetId="17">'13.KÖZVETETT '!$A$35</definedName>
    <definedName name="pr236_29">#REF!</definedName>
    <definedName name="pr236_30" localSheetId="17">'[1]17.GÖRDÜLŐ'!#REF!</definedName>
    <definedName name="pr236_30" localSheetId="19">'[1]17.GÖRDÜLŐ'!#REF!</definedName>
    <definedName name="pr236_30" localSheetId="20">'16.GÖRDÜLŐ '!#REF!</definedName>
    <definedName name="pr236_30" localSheetId="3">#REF!</definedName>
    <definedName name="pr236_30" localSheetId="5">#REF!</definedName>
    <definedName name="pr236_30">#REF!</definedName>
    <definedName name="pr312_23" localSheetId="17">'[1]1.2MÉRLEG'!#REF!</definedName>
    <definedName name="pr312_23" localSheetId="19">'[1]1.2MÉRLEG'!#REF!</definedName>
    <definedName name="pr312_23" localSheetId="20">'[1]1.2MÉRLEG'!#REF!</definedName>
    <definedName name="pr312_23" localSheetId="3">'1.2MÉRLEG'!#REF!</definedName>
    <definedName name="pr312_23" localSheetId="5">'1.2MÉRLEG'!#REF!</definedName>
    <definedName name="pr312_23">'1.2MÉRLEG'!#REF!</definedName>
    <definedName name="pr312_24" localSheetId="17">#REF!</definedName>
    <definedName name="pr312_24" localSheetId="19">#REF!</definedName>
    <definedName name="pr312_24" localSheetId="20">#REF!</definedName>
    <definedName name="pr312_24">#REF!</definedName>
    <definedName name="pr312_25" localSheetId="17">#REF!</definedName>
    <definedName name="pr312_25" localSheetId="19">#REF!</definedName>
    <definedName name="pr312_25" localSheetId="20">#REF!</definedName>
    <definedName name="pr312_25">#REF!</definedName>
    <definedName name="pr312_28">'14.TÖBB ÉVES'!$A$8</definedName>
    <definedName name="pr312_29" localSheetId="17">'13.KÖZVETETT '!#REF!</definedName>
    <definedName name="pr312_29" localSheetId="19">'[1]14.KÖZVETETT'!#REF!</definedName>
    <definedName name="pr312_29" localSheetId="20">'[1]14.KÖZVETETT'!#REF!</definedName>
    <definedName name="pr312_29" localSheetId="3">#REF!</definedName>
    <definedName name="pr312_29" localSheetId="5">#REF!</definedName>
    <definedName name="pr312_29">#REF!</definedName>
    <definedName name="pr312_30" localSheetId="17">'[1]17.GÖRDÜLŐ'!#REF!</definedName>
    <definedName name="pr312_30" localSheetId="19">'[1]17.GÖRDÜLŐ'!#REF!</definedName>
    <definedName name="pr312_30" localSheetId="20">'16.GÖRDÜLŐ '!#REF!</definedName>
    <definedName name="pr312_30" localSheetId="3">#REF!</definedName>
    <definedName name="pr312_30" localSheetId="5">#REF!</definedName>
    <definedName name="pr312_30">#REF!</definedName>
    <definedName name="pr313_23" localSheetId="17">'[1]1.2MÉRLEG'!#REF!</definedName>
    <definedName name="pr313_23" localSheetId="19">'[1]1.2MÉRLEG'!#REF!</definedName>
    <definedName name="pr313_23" localSheetId="20">'[1]1.2MÉRLEG'!#REF!</definedName>
    <definedName name="pr313_23" localSheetId="3">'1.2MÉRLEG'!#REF!</definedName>
    <definedName name="pr313_23" localSheetId="5">'1.2MÉRLEG'!#REF!</definedName>
    <definedName name="pr313_23">'1.2MÉRLEG'!#REF!</definedName>
    <definedName name="pr313_24" localSheetId="17">#REF!</definedName>
    <definedName name="pr313_24" localSheetId="19">#REF!</definedName>
    <definedName name="pr313_24" localSheetId="20">#REF!</definedName>
    <definedName name="pr313_24">#REF!</definedName>
    <definedName name="pr313_25" localSheetId="17">#REF!</definedName>
    <definedName name="pr313_25" localSheetId="19">#REF!</definedName>
    <definedName name="pr313_25" localSheetId="20">#REF!</definedName>
    <definedName name="pr313_25">#REF!</definedName>
    <definedName name="pr313_28">'14.TÖBB ÉVES'!$A$3</definedName>
    <definedName name="pr313_29" localSheetId="17">'13.KÖZVETETT '!#REF!</definedName>
    <definedName name="pr313_29" localSheetId="19">'[1]14.KÖZVETETT'!#REF!</definedName>
    <definedName name="pr313_29" localSheetId="20">'[1]14.KÖZVETETT'!#REF!</definedName>
    <definedName name="pr313_29" localSheetId="3">#REF!</definedName>
    <definedName name="pr313_29" localSheetId="5">#REF!</definedName>
    <definedName name="pr313_29">#REF!</definedName>
    <definedName name="pr313_30" localSheetId="17">'[1]17.GÖRDÜLŐ'!#REF!</definedName>
    <definedName name="pr313_30" localSheetId="19">'[1]17.GÖRDÜLŐ'!#REF!</definedName>
    <definedName name="pr313_30" localSheetId="20">'16.GÖRDÜLŐ '!#REF!</definedName>
    <definedName name="pr313_30" localSheetId="3">#REF!</definedName>
    <definedName name="pr313_30" localSheetId="5">#REF!</definedName>
    <definedName name="pr313_30">#REF!</definedName>
    <definedName name="pr314_23" localSheetId="17">'[1]1.2MÉRLEG'!#REF!</definedName>
    <definedName name="pr314_23" localSheetId="19">'[1]1.2MÉRLEG'!#REF!</definedName>
    <definedName name="pr314_23" localSheetId="20">'[1]1.2MÉRLEG'!#REF!</definedName>
    <definedName name="pr314_23" localSheetId="3">'1.2MÉRLEG'!#REF!</definedName>
    <definedName name="pr314_23" localSheetId="5">'1.2MÉRLEG'!#REF!</definedName>
    <definedName name="pr314_23">'1.2MÉRLEG'!#REF!</definedName>
    <definedName name="pr314_24" localSheetId="17">#REF!</definedName>
    <definedName name="pr314_24" localSheetId="19">#REF!</definedName>
    <definedName name="pr314_24" localSheetId="20">#REF!</definedName>
    <definedName name="pr314_24">#REF!</definedName>
    <definedName name="pr314_25" localSheetId="17">#REF!</definedName>
    <definedName name="pr314_25" localSheetId="19">#REF!</definedName>
    <definedName name="pr314_25" localSheetId="20">#REF!</definedName>
    <definedName name="pr314_25">#REF!</definedName>
    <definedName name="pr314_28">'14.TÖBB ÉVES'!$A$10</definedName>
    <definedName name="pr314_29" localSheetId="17">'13.KÖZVETETT '!$A$3</definedName>
    <definedName name="pr314_29">#REF!</definedName>
    <definedName name="pr314_30" localSheetId="17">'[1]17.GÖRDÜLŐ'!#REF!</definedName>
    <definedName name="pr314_30" localSheetId="19">'[1]17.GÖRDÜLŐ'!#REF!</definedName>
    <definedName name="pr314_30" localSheetId="20">'16.GÖRDÜLŐ '!#REF!</definedName>
    <definedName name="pr314_30" localSheetId="3">#REF!</definedName>
    <definedName name="pr314_30" localSheetId="5">#REF!</definedName>
    <definedName name="pr314_30">#REF!</definedName>
    <definedName name="pr315_23" localSheetId="17">'[1]1.2MÉRLEG'!#REF!</definedName>
    <definedName name="pr315_23" localSheetId="19">'[1]1.2MÉRLEG'!#REF!</definedName>
    <definedName name="pr315_23" localSheetId="20">'[1]1.2MÉRLEG'!#REF!</definedName>
    <definedName name="pr315_23" localSheetId="3">'1.2MÉRLEG'!#REF!</definedName>
    <definedName name="pr315_23" localSheetId="5">'1.2MÉRLEG'!#REF!</definedName>
    <definedName name="pr315_23">'1.2MÉRLEG'!#REF!</definedName>
    <definedName name="pr315_24" localSheetId="17">#REF!</definedName>
    <definedName name="pr315_24" localSheetId="19">#REF!</definedName>
    <definedName name="pr315_24" localSheetId="20">#REF!</definedName>
    <definedName name="pr315_24">#REF!</definedName>
    <definedName name="pr315_25" localSheetId="17">#REF!</definedName>
    <definedName name="pr315_25" localSheetId="19">#REF!</definedName>
    <definedName name="pr315_25" localSheetId="20">#REF!</definedName>
    <definedName name="pr315_25">#REF!</definedName>
    <definedName name="pr315_28">'14.TÖBB ÉVES'!$A$11</definedName>
    <definedName name="pr315_29" localSheetId="17">'13.KÖZVETETT '!#REF!</definedName>
    <definedName name="pr315_29" localSheetId="19">'[1]14.KÖZVETETT'!#REF!</definedName>
    <definedName name="pr315_29" localSheetId="20">'[1]14.KÖZVETETT'!#REF!</definedName>
    <definedName name="pr315_29" localSheetId="3">#REF!</definedName>
    <definedName name="pr315_29" localSheetId="5">#REF!</definedName>
    <definedName name="pr315_29">#REF!</definedName>
    <definedName name="pr315_30" localSheetId="20">'16.GÖRDÜLŐ '!$A$3</definedName>
    <definedName name="pr315_30">#REF!</definedName>
    <definedName name="pr347_30" localSheetId="20">'16.GÖRDÜLŐ '!$A$6</definedName>
    <definedName name="pr347_30">#REF!</definedName>
    <definedName name="pr348_30" localSheetId="20">'16.GÖRDÜLŐ '!$A$7</definedName>
    <definedName name="pr348_30">#REF!</definedName>
    <definedName name="pr349_30" localSheetId="20">'16.GÖRDÜLŐ '!$A$8</definedName>
    <definedName name="pr349_30">#REF!</definedName>
  </definedNames>
  <calcPr calcId="162913"/>
</workbook>
</file>

<file path=xl/calcChain.xml><?xml version="1.0" encoding="utf-8"?>
<calcChain xmlns="http://schemas.openxmlformats.org/spreadsheetml/2006/main">
  <c r="C123" i="35" l="1"/>
  <c r="C33" i="22" l="1"/>
  <c r="C10" i="22"/>
  <c r="C32" i="22"/>
  <c r="C13" i="22"/>
  <c r="D53" i="12"/>
  <c r="D52" i="12" s="1"/>
  <c r="C53" i="12"/>
  <c r="C52" i="12" s="1"/>
  <c r="D49" i="12"/>
  <c r="D36" i="12"/>
  <c r="C36" i="12"/>
  <c r="C28" i="12"/>
  <c r="C27" i="12" s="1"/>
  <c r="C31" i="12"/>
  <c r="F29" i="12"/>
  <c r="F30" i="12"/>
  <c r="F28" i="12"/>
  <c r="E27" i="12"/>
  <c r="D27" i="12"/>
  <c r="D23" i="12"/>
  <c r="C23" i="12" s="1"/>
  <c r="E23" i="12"/>
  <c r="D5" i="12"/>
  <c r="E5" i="12"/>
  <c r="C5" i="12"/>
  <c r="F31" i="12"/>
  <c r="F25" i="12"/>
  <c r="F24" i="12"/>
  <c r="F21" i="12"/>
  <c r="F16" i="12"/>
  <c r="F17" i="12"/>
  <c r="F12" i="12"/>
  <c r="F13" i="12"/>
  <c r="F11" i="12"/>
  <c r="D43" i="12"/>
  <c r="B6" i="11"/>
  <c r="B7" i="11"/>
  <c r="B8" i="11"/>
  <c r="B9" i="11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25" i="6"/>
  <c r="C26" i="6"/>
  <c r="C27" i="6"/>
  <c r="C28" i="6"/>
  <c r="C29" i="6"/>
  <c r="C30" i="6"/>
  <c r="C31" i="6"/>
  <c r="E77" i="6"/>
  <c r="D77" i="6"/>
  <c r="E76" i="6"/>
  <c r="D76" i="6"/>
  <c r="E70" i="6"/>
  <c r="D70" i="6"/>
  <c r="F68" i="6"/>
  <c r="F69" i="6"/>
  <c r="F71" i="6"/>
  <c r="F72" i="6"/>
  <c r="F73" i="6"/>
  <c r="F74" i="6"/>
  <c r="F75" i="6"/>
  <c r="F78" i="6"/>
  <c r="F67" i="6"/>
  <c r="E67" i="6"/>
  <c r="D67" i="6"/>
  <c r="E24" i="6"/>
  <c r="D24" i="6"/>
  <c r="C81" i="6"/>
  <c r="C82" i="6"/>
  <c r="C83" i="6"/>
  <c r="C84" i="6"/>
  <c r="C85" i="6"/>
  <c r="C87" i="6"/>
  <c r="C88" i="6"/>
  <c r="C89" i="6"/>
  <c r="C90" i="6"/>
  <c r="C91" i="6"/>
  <c r="C92" i="6"/>
  <c r="C68" i="6"/>
  <c r="C69" i="6"/>
  <c r="C71" i="6"/>
  <c r="C72" i="6"/>
  <c r="C73" i="6"/>
  <c r="C74" i="6"/>
  <c r="C75" i="6"/>
  <c r="C76" i="6"/>
  <c r="C77" i="6"/>
  <c r="C78" i="6"/>
  <c r="C79" i="6"/>
  <c r="C67" i="6"/>
  <c r="C19" i="6"/>
  <c r="C20" i="6"/>
  <c r="C21" i="6"/>
  <c r="C22" i="6"/>
  <c r="C23" i="6"/>
  <c r="C7" i="6"/>
  <c r="C8" i="6"/>
  <c r="C9" i="6"/>
  <c r="C10" i="6"/>
  <c r="C11" i="6"/>
  <c r="C13" i="6"/>
  <c r="C14" i="6"/>
  <c r="C15" i="6"/>
  <c r="C16" i="6"/>
  <c r="C17" i="6"/>
  <c r="C6" i="6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84" i="2"/>
  <c r="C85" i="2"/>
  <c r="C86" i="2"/>
  <c r="C87" i="2"/>
  <c r="C88" i="2"/>
  <c r="C89" i="2"/>
  <c r="C90" i="2"/>
  <c r="C91" i="2"/>
  <c r="C92" i="2"/>
  <c r="D71" i="2"/>
  <c r="D70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F64" i="2"/>
  <c r="E64" i="2"/>
  <c r="D64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46" i="2"/>
  <c r="C47" i="2"/>
  <c r="C48" i="2"/>
  <c r="C49" i="2"/>
  <c r="C50" i="2"/>
  <c r="C51" i="2"/>
  <c r="C52" i="2"/>
  <c r="C53" i="2"/>
  <c r="C54" i="2"/>
  <c r="C55" i="2"/>
  <c r="C56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19" i="2"/>
  <c r="C20" i="2"/>
  <c r="C21" i="2"/>
  <c r="C22" i="2"/>
  <c r="C23" i="2"/>
  <c r="C24" i="2"/>
  <c r="C25" i="2"/>
  <c r="C26" i="2"/>
  <c r="C27" i="2"/>
  <c r="C28" i="2"/>
  <c r="C29" i="2"/>
  <c r="C11" i="2"/>
  <c r="C12" i="2"/>
  <c r="C13" i="2"/>
  <c r="C14" i="2"/>
  <c r="C15" i="2"/>
  <c r="C16" i="2"/>
  <c r="C17" i="2"/>
  <c r="C18" i="2"/>
  <c r="C7" i="2"/>
  <c r="C8" i="2"/>
  <c r="C9" i="2"/>
  <c r="C10" i="2"/>
  <c r="C6" i="2"/>
  <c r="C97" i="37"/>
  <c r="D96" i="37"/>
  <c r="E96" i="37"/>
  <c r="F96" i="37"/>
  <c r="C96" i="37"/>
  <c r="D40" i="37"/>
  <c r="E40" i="37"/>
  <c r="D32" i="37"/>
  <c r="E32" i="37"/>
  <c r="C9" i="23"/>
  <c r="B18" i="1"/>
  <c r="B19" i="1"/>
  <c r="B20" i="1"/>
  <c r="B21" i="1"/>
  <c r="B22" i="1"/>
  <c r="B23" i="1"/>
  <c r="B25" i="1"/>
  <c r="B17" i="1"/>
  <c r="B7" i="1"/>
  <c r="B8" i="1"/>
  <c r="B9" i="1"/>
  <c r="B10" i="1"/>
  <c r="B11" i="1"/>
  <c r="B12" i="1"/>
  <c r="B13" i="1"/>
  <c r="B15" i="1"/>
  <c r="B6" i="1"/>
  <c r="D32" i="12" l="1"/>
  <c r="F27" i="12"/>
  <c r="F23" i="12"/>
  <c r="D16" i="28"/>
  <c r="D21" i="28" s="1"/>
  <c r="D31" i="28" s="1"/>
  <c r="E16" i="28"/>
  <c r="E21" i="28" s="1"/>
  <c r="E31" i="28" s="1"/>
  <c r="F16" i="28"/>
  <c r="F21" i="28" s="1"/>
  <c r="F31" i="28" s="1"/>
  <c r="G16" i="28"/>
  <c r="G21" i="28" s="1"/>
  <c r="G31" i="28" s="1"/>
  <c r="H16" i="28"/>
  <c r="H21" i="28" s="1"/>
  <c r="H31" i="28" s="1"/>
  <c r="C16" i="28"/>
  <c r="C21" i="28" s="1"/>
  <c r="C31" i="28" s="1"/>
  <c r="I18" i="28"/>
  <c r="G31" i="14"/>
  <c r="H31" i="14"/>
  <c r="I31" i="14"/>
  <c r="D15" i="14"/>
  <c r="D31" i="14" s="1"/>
  <c r="E15" i="14"/>
  <c r="E31" i="14" s="1"/>
  <c r="F15" i="14"/>
  <c r="F31" i="14" s="1"/>
  <c r="J15" i="14"/>
  <c r="J31" i="14" s="1"/>
  <c r="C15" i="14"/>
  <c r="C31" i="14" s="1"/>
  <c r="C10" i="12"/>
  <c r="D39" i="12"/>
  <c r="C39" i="12"/>
  <c r="D10" i="12"/>
  <c r="E10" i="12"/>
  <c r="D70" i="40"/>
  <c r="E70" i="40"/>
  <c r="F70" i="40"/>
  <c r="F70" i="6" s="1"/>
  <c r="D62" i="23" l="1"/>
  <c r="D53" i="23"/>
  <c r="D39" i="23"/>
  <c r="D25" i="23"/>
  <c r="D16" i="23"/>
  <c r="D9" i="23"/>
  <c r="I17" i="28"/>
  <c r="I16" i="28" s="1"/>
  <c r="I21" i="28" s="1"/>
  <c r="I31" i="28" s="1"/>
  <c r="D48" i="17"/>
  <c r="D61" i="17" s="1"/>
  <c r="C61" i="17"/>
  <c r="C21" i="12"/>
  <c r="O189" i="35"/>
  <c r="O188" i="35"/>
  <c r="C152" i="23"/>
  <c r="C151" i="23"/>
  <c r="C150" i="23"/>
  <c r="C149" i="23"/>
  <c r="C148" i="23"/>
  <c r="C147" i="23"/>
  <c r="C145" i="23"/>
  <c r="C144" i="23"/>
  <c r="C142" i="23"/>
  <c r="C139" i="23"/>
  <c r="C140" i="23"/>
  <c r="C135" i="23"/>
  <c r="C134" i="23"/>
  <c r="C129" i="23"/>
  <c r="C125" i="23"/>
  <c r="C119" i="23"/>
  <c r="C108" i="23"/>
  <c r="C96" i="23"/>
  <c r="C89" i="23"/>
  <c r="C73" i="23"/>
  <c r="C80" i="23" s="1"/>
  <c r="C62" i="23"/>
  <c r="C53" i="23"/>
  <c r="C48" i="23"/>
  <c r="C63" i="23" s="1"/>
  <c r="C39" i="23"/>
  <c r="C25" i="23"/>
  <c r="C16" i="23"/>
  <c r="C70" i="40"/>
  <c r="C70" i="6" s="1"/>
  <c r="C63" i="40"/>
  <c r="C49" i="37"/>
  <c r="C115" i="21"/>
  <c r="C13" i="17"/>
  <c r="C29" i="17" s="1"/>
  <c r="D48" i="12"/>
  <c r="D55" i="12" s="1"/>
  <c r="C49" i="12"/>
  <c r="C48" i="12" s="1"/>
  <c r="C55" i="12" s="1"/>
  <c r="F10" i="12"/>
  <c r="C16" i="12"/>
  <c r="C22" i="1"/>
  <c r="F19" i="40"/>
  <c r="F61" i="6"/>
  <c r="C102" i="37"/>
  <c r="F102" i="37"/>
  <c r="C12" i="40"/>
  <c r="C12" i="6" s="1"/>
  <c r="C43" i="37"/>
  <c r="F43" i="37" s="1"/>
  <c r="C40" i="37"/>
  <c r="C36" i="40"/>
  <c r="C38" i="40" s="1"/>
  <c r="C24" i="40"/>
  <c r="C24" i="6" s="1"/>
  <c r="B11" i="11"/>
  <c r="B12" i="11"/>
  <c r="B13" i="11"/>
  <c r="B14" i="11"/>
  <c r="B15" i="11"/>
  <c r="B16" i="11"/>
  <c r="B17" i="11"/>
  <c r="B19" i="11"/>
  <c r="B20" i="11"/>
  <c r="B21" i="11"/>
  <c r="B23" i="11"/>
  <c r="B24" i="11"/>
  <c r="B25" i="11"/>
  <c r="B28" i="11"/>
  <c r="B29" i="11"/>
  <c r="B30" i="11"/>
  <c r="B31" i="11"/>
  <c r="B32" i="11"/>
  <c r="F17" i="6"/>
  <c r="O136" i="35" s="1"/>
  <c r="E11" i="34"/>
  <c r="D11" i="34"/>
  <c r="C11" i="34"/>
  <c r="D73" i="23"/>
  <c r="D80" i="23" s="1"/>
  <c r="C36" i="15"/>
  <c r="C26" i="11"/>
  <c r="D26" i="11"/>
  <c r="E26" i="11"/>
  <c r="C22" i="11"/>
  <c r="B22" i="11" s="1"/>
  <c r="D22" i="11"/>
  <c r="E22" i="11"/>
  <c r="C18" i="11"/>
  <c r="D18" i="11"/>
  <c r="E18" i="11"/>
  <c r="E27" i="11" s="1"/>
  <c r="C10" i="11"/>
  <c r="C27" i="11" s="1"/>
  <c r="D10" i="11"/>
  <c r="D27" i="11" s="1"/>
  <c r="E10" i="11"/>
  <c r="D48" i="23"/>
  <c r="D63" i="23" s="1"/>
  <c r="D89" i="23"/>
  <c r="D96" i="23"/>
  <c r="D108" i="23"/>
  <c r="D119" i="23"/>
  <c r="D134" i="23"/>
  <c r="D135" i="23"/>
  <c r="D139" i="23"/>
  <c r="D140" i="23"/>
  <c r="D151" i="23"/>
  <c r="D152" i="23"/>
  <c r="D147" i="23"/>
  <c r="D148" i="23"/>
  <c r="D149" i="23"/>
  <c r="D150" i="23"/>
  <c r="D73" i="2"/>
  <c r="F13" i="37"/>
  <c r="F14" i="37"/>
  <c r="F15" i="37"/>
  <c r="F16" i="37"/>
  <c r="F17" i="37"/>
  <c r="F64" i="37"/>
  <c r="C43" i="12"/>
  <c r="C47" i="12" s="1"/>
  <c r="D15" i="12"/>
  <c r="O190" i="35"/>
  <c r="O191" i="35"/>
  <c r="O192" i="35"/>
  <c r="O193" i="35"/>
  <c r="O194" i="35"/>
  <c r="O195" i="35"/>
  <c r="O196" i="35"/>
  <c r="O199" i="35"/>
  <c r="O200" i="35"/>
  <c r="O202" i="35"/>
  <c r="O203" i="35"/>
  <c r="O205" i="35"/>
  <c r="O206" i="35"/>
  <c r="O208" i="35"/>
  <c r="O209" i="35"/>
  <c r="O210" i="35"/>
  <c r="O211" i="35"/>
  <c r="O212" i="35"/>
  <c r="O213" i="35"/>
  <c r="O174" i="35"/>
  <c r="O141" i="35"/>
  <c r="O142" i="35"/>
  <c r="O145" i="35"/>
  <c r="O146" i="35"/>
  <c r="O152" i="35"/>
  <c r="O132" i="35"/>
  <c r="O133" i="35"/>
  <c r="O134" i="35"/>
  <c r="O135" i="35"/>
  <c r="O100" i="35"/>
  <c r="O101" i="35"/>
  <c r="O102" i="35"/>
  <c r="O104" i="35"/>
  <c r="O105" i="35"/>
  <c r="O106" i="35"/>
  <c r="O107" i="35"/>
  <c r="O108" i="35"/>
  <c r="O112" i="35"/>
  <c r="O113" i="35"/>
  <c r="O114" i="35"/>
  <c r="O116" i="35"/>
  <c r="O117" i="35"/>
  <c r="O118" i="35"/>
  <c r="O119" i="35"/>
  <c r="O120" i="35"/>
  <c r="O121" i="35"/>
  <c r="O89" i="35"/>
  <c r="O90" i="35"/>
  <c r="O91" i="35"/>
  <c r="O92" i="35"/>
  <c r="O93" i="35"/>
  <c r="O94" i="35"/>
  <c r="O95" i="35"/>
  <c r="O96" i="35"/>
  <c r="O97" i="35"/>
  <c r="O76" i="35"/>
  <c r="O78" i="35"/>
  <c r="O80" i="35"/>
  <c r="O81" i="35"/>
  <c r="O61" i="35"/>
  <c r="O62" i="35"/>
  <c r="O63" i="35"/>
  <c r="O64" i="35"/>
  <c r="O52" i="35"/>
  <c r="O19" i="35"/>
  <c r="F83" i="6"/>
  <c r="O204" i="35" s="1"/>
  <c r="F26" i="6"/>
  <c r="O139" i="35" s="1"/>
  <c r="F9" i="6"/>
  <c r="O128" i="35" s="1"/>
  <c r="I128" i="35" s="1"/>
  <c r="F10" i="6"/>
  <c r="O129" i="35" s="1"/>
  <c r="F11" i="6"/>
  <c r="O130" i="35" s="1"/>
  <c r="F6" i="6"/>
  <c r="O125" i="35" s="1"/>
  <c r="F37" i="40"/>
  <c r="F35" i="40"/>
  <c r="E152" i="23"/>
  <c r="E151" i="23"/>
  <c r="E148" i="23"/>
  <c r="E149" i="23"/>
  <c r="E150" i="23"/>
  <c r="E147" i="23"/>
  <c r="E141" i="23"/>
  <c r="E138" i="23"/>
  <c r="E139" i="23"/>
  <c r="E135" i="23"/>
  <c r="F8" i="2"/>
  <c r="O9" i="35" s="1"/>
  <c r="F9" i="2"/>
  <c r="O10" i="35" s="1"/>
  <c r="F10" i="2"/>
  <c r="O11" i="35" s="1"/>
  <c r="F16" i="2"/>
  <c r="O17" i="35" s="1"/>
  <c r="F17" i="2"/>
  <c r="O18" i="35" s="1"/>
  <c r="F21" i="2"/>
  <c r="O22" i="35" s="1"/>
  <c r="F25" i="2"/>
  <c r="O26" i="35" s="1"/>
  <c r="F27" i="2"/>
  <c r="F30" i="2"/>
  <c r="O31" i="35" s="1"/>
  <c r="F33" i="2"/>
  <c r="O34" i="35" s="1"/>
  <c r="M34" i="35" s="1"/>
  <c r="F35" i="2"/>
  <c r="O36" i="35" s="1"/>
  <c r="N36" i="35" s="1"/>
  <c r="F37" i="2"/>
  <c r="O38" i="35" s="1"/>
  <c r="F38" i="2"/>
  <c r="O39" i="35" s="1"/>
  <c r="I39" i="35" s="1"/>
  <c r="F39" i="2"/>
  <c r="O40" i="35" s="1"/>
  <c r="F41" i="2"/>
  <c r="O42" i="35" s="1"/>
  <c r="F42" i="2"/>
  <c r="O43" i="35" s="1"/>
  <c r="F44" i="2"/>
  <c r="O45" i="35" s="1"/>
  <c r="F45" i="2"/>
  <c r="F48" i="2"/>
  <c r="O49" i="35" s="1"/>
  <c r="F52" i="2"/>
  <c r="F58" i="2"/>
  <c r="E30" i="23"/>
  <c r="F65" i="2"/>
  <c r="O66" i="35" s="1"/>
  <c r="F66" i="2"/>
  <c r="O67" i="35" s="1"/>
  <c r="F68" i="2"/>
  <c r="O69" i="35" s="1"/>
  <c r="F70" i="2"/>
  <c r="O71" i="35" s="1"/>
  <c r="C19" i="37"/>
  <c r="C23" i="37"/>
  <c r="C29" i="37"/>
  <c r="C32" i="37"/>
  <c r="F32" i="37" s="1"/>
  <c r="F72" i="2"/>
  <c r="O73" i="35" s="1"/>
  <c r="F78" i="2"/>
  <c r="F85" i="2"/>
  <c r="O86" i="35" s="1"/>
  <c r="F86" i="2"/>
  <c r="O87" i="35" s="1"/>
  <c r="F108" i="2"/>
  <c r="O109" i="35" s="1"/>
  <c r="F6" i="2"/>
  <c r="F48" i="37"/>
  <c r="F110" i="37"/>
  <c r="F109" i="37"/>
  <c r="F19" i="6"/>
  <c r="F20" i="6"/>
  <c r="O169" i="35" s="1"/>
  <c r="F21" i="6"/>
  <c r="F22" i="6"/>
  <c r="F13" i="2"/>
  <c r="O14" i="35" s="1"/>
  <c r="O15" i="35"/>
  <c r="F15" i="2"/>
  <c r="O16" i="35" s="1"/>
  <c r="D43" i="2"/>
  <c r="D40" i="2"/>
  <c r="D29" i="2"/>
  <c r="F83" i="40"/>
  <c r="E80" i="40"/>
  <c r="E86" i="40"/>
  <c r="E93" i="40" s="1"/>
  <c r="D80" i="40"/>
  <c r="D86" i="40" s="1"/>
  <c r="D93" i="40" s="1"/>
  <c r="C80" i="40"/>
  <c r="C80" i="6" s="1"/>
  <c r="F77" i="40"/>
  <c r="F77" i="6" s="1"/>
  <c r="F76" i="40"/>
  <c r="F76" i="6" s="1"/>
  <c r="E63" i="40"/>
  <c r="D63" i="40"/>
  <c r="F63" i="40"/>
  <c r="C59" i="40"/>
  <c r="E55" i="40"/>
  <c r="D55" i="40"/>
  <c r="C55" i="40"/>
  <c r="F52" i="40"/>
  <c r="F55" i="40"/>
  <c r="C21" i="1" s="1"/>
  <c r="E49" i="40"/>
  <c r="D49" i="40"/>
  <c r="C49" i="40"/>
  <c r="F48" i="40"/>
  <c r="F47" i="40"/>
  <c r="F46" i="40"/>
  <c r="F45" i="40"/>
  <c r="F44" i="40"/>
  <c r="F43" i="40"/>
  <c r="F42" i="40"/>
  <c r="F41" i="40"/>
  <c r="F40" i="40"/>
  <c r="E36" i="40"/>
  <c r="E38" i="40"/>
  <c r="D36" i="40"/>
  <c r="D38" i="40"/>
  <c r="F34" i="40"/>
  <c r="F31" i="40"/>
  <c r="F30" i="40"/>
  <c r="F26" i="40"/>
  <c r="F25" i="40"/>
  <c r="E24" i="40"/>
  <c r="D24" i="40"/>
  <c r="F23" i="40"/>
  <c r="E18" i="40"/>
  <c r="D18" i="40"/>
  <c r="F17" i="40"/>
  <c r="F11" i="40"/>
  <c r="F10" i="40"/>
  <c r="F9" i="40"/>
  <c r="F8" i="40"/>
  <c r="F7" i="40"/>
  <c r="F6" i="40"/>
  <c r="F108" i="37"/>
  <c r="E87" i="37"/>
  <c r="D87" i="37"/>
  <c r="C87" i="37"/>
  <c r="F86" i="37"/>
  <c r="F85" i="37"/>
  <c r="F84" i="37"/>
  <c r="F83" i="37"/>
  <c r="E82" i="37"/>
  <c r="E97" i="37"/>
  <c r="D82" i="37"/>
  <c r="D97" i="37" s="1"/>
  <c r="C82" i="37"/>
  <c r="E73" i="37"/>
  <c r="D73" i="37"/>
  <c r="C73" i="37"/>
  <c r="F72" i="37"/>
  <c r="F71" i="37"/>
  <c r="F70" i="37"/>
  <c r="F69" i="37"/>
  <c r="F68" i="37"/>
  <c r="F67" i="37"/>
  <c r="F66" i="37"/>
  <c r="F65" i="37"/>
  <c r="E59" i="37"/>
  <c r="D59" i="37"/>
  <c r="C59" i="37"/>
  <c r="F58" i="37"/>
  <c r="F57" i="37"/>
  <c r="F56" i="37"/>
  <c r="F55" i="37"/>
  <c r="F54" i="37"/>
  <c r="F53" i="37"/>
  <c r="F52" i="37"/>
  <c r="E49" i="37"/>
  <c r="D49" i="37"/>
  <c r="F47" i="37"/>
  <c r="F46" i="37"/>
  <c r="F45" i="37"/>
  <c r="F44" i="37"/>
  <c r="F42" i="37"/>
  <c r="F41" i="37"/>
  <c r="F39" i="37"/>
  <c r="F38" i="37"/>
  <c r="F37" i="37"/>
  <c r="F36" i="37"/>
  <c r="F35" i="37"/>
  <c r="F34" i="37"/>
  <c r="F33" i="37"/>
  <c r="F31" i="37"/>
  <c r="F30" i="37"/>
  <c r="E29" i="37"/>
  <c r="D29" i="37"/>
  <c r="D50" i="37"/>
  <c r="F28" i="37"/>
  <c r="F27" i="37"/>
  <c r="F26" i="37"/>
  <c r="F25" i="37"/>
  <c r="E23" i="37"/>
  <c r="D23" i="37"/>
  <c r="F22" i="37"/>
  <c r="F21" i="37"/>
  <c r="F20" i="37"/>
  <c r="E19" i="37"/>
  <c r="E24" i="37" s="1"/>
  <c r="D19" i="37"/>
  <c r="F12" i="37"/>
  <c r="F11" i="37"/>
  <c r="F10" i="37"/>
  <c r="F9" i="37"/>
  <c r="F8" i="37"/>
  <c r="F7" i="37"/>
  <c r="F6" i="37"/>
  <c r="F27" i="40"/>
  <c r="D166" i="35"/>
  <c r="E166" i="35"/>
  <c r="F166" i="35"/>
  <c r="G166" i="35"/>
  <c r="H166" i="35"/>
  <c r="I166" i="35"/>
  <c r="J166" i="35"/>
  <c r="K166" i="35"/>
  <c r="L166" i="35"/>
  <c r="M166" i="35"/>
  <c r="N166" i="35"/>
  <c r="C166" i="35"/>
  <c r="C49" i="20"/>
  <c r="E32" i="12"/>
  <c r="F32" i="12"/>
  <c r="O13" i="35"/>
  <c r="C13" i="35" s="1"/>
  <c r="F7" i="2"/>
  <c r="O8" i="35" s="1"/>
  <c r="D88" i="35"/>
  <c r="E88" i="35"/>
  <c r="F88" i="35"/>
  <c r="G88" i="35"/>
  <c r="H88" i="35"/>
  <c r="I88" i="35"/>
  <c r="J88" i="35"/>
  <c r="K88" i="35"/>
  <c r="L88" i="35"/>
  <c r="M88" i="35"/>
  <c r="N88" i="35"/>
  <c r="C88" i="35"/>
  <c r="F53" i="36"/>
  <c r="E53" i="36"/>
  <c r="D53" i="36"/>
  <c r="C53" i="36"/>
  <c r="N201" i="35"/>
  <c r="M201" i="35"/>
  <c r="L201" i="35"/>
  <c r="K201" i="35"/>
  <c r="J201" i="35"/>
  <c r="I201" i="35"/>
  <c r="H201" i="35"/>
  <c r="G201" i="35"/>
  <c r="F201" i="35"/>
  <c r="E201" i="35"/>
  <c r="D201" i="35"/>
  <c r="C201" i="35"/>
  <c r="N183" i="35"/>
  <c r="M183" i="35"/>
  <c r="L183" i="35"/>
  <c r="K183" i="35"/>
  <c r="J183" i="35"/>
  <c r="I183" i="35"/>
  <c r="H183" i="35"/>
  <c r="G183" i="35"/>
  <c r="F183" i="35"/>
  <c r="E183" i="35"/>
  <c r="E184" i="35"/>
  <c r="D183" i="35"/>
  <c r="C183" i="35"/>
  <c r="N179" i="35"/>
  <c r="M179" i="35"/>
  <c r="L179" i="35"/>
  <c r="K179" i="35"/>
  <c r="J179" i="35"/>
  <c r="I179" i="35"/>
  <c r="H179" i="35"/>
  <c r="G179" i="35"/>
  <c r="F179" i="35"/>
  <c r="D179" i="35"/>
  <c r="C179" i="35"/>
  <c r="N173" i="35"/>
  <c r="M173" i="35"/>
  <c r="M184" i="35"/>
  <c r="L173" i="35"/>
  <c r="K173" i="35"/>
  <c r="J173" i="35"/>
  <c r="I173" i="35"/>
  <c r="H173" i="35"/>
  <c r="G173" i="35"/>
  <c r="G184" i="35" s="1"/>
  <c r="F173" i="35"/>
  <c r="F184" i="35" s="1"/>
  <c r="F187" i="35" s="1"/>
  <c r="D173" i="35"/>
  <c r="C173" i="35"/>
  <c r="C184" i="35"/>
  <c r="N149" i="35"/>
  <c r="M149" i="35"/>
  <c r="L149" i="35"/>
  <c r="J149" i="35"/>
  <c r="I149" i="35"/>
  <c r="H149" i="35"/>
  <c r="G149" i="35"/>
  <c r="F149" i="35"/>
  <c r="D149" i="35"/>
  <c r="D151" i="35" s="1"/>
  <c r="C149" i="35"/>
  <c r="C151" i="35"/>
  <c r="N140" i="35"/>
  <c r="N151" i="35" s="1"/>
  <c r="M140" i="35"/>
  <c r="M151" i="35"/>
  <c r="L140" i="35"/>
  <c r="L151" i="35" s="1"/>
  <c r="K140" i="35"/>
  <c r="J140" i="35"/>
  <c r="I140" i="35"/>
  <c r="I151" i="35" s="1"/>
  <c r="H140" i="35"/>
  <c r="H151" i="35"/>
  <c r="G140" i="35"/>
  <c r="G151" i="35" s="1"/>
  <c r="F140" i="35"/>
  <c r="E140" i="35"/>
  <c r="O124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N83" i="35"/>
  <c r="N98" i="35" s="1"/>
  <c r="M83" i="35"/>
  <c r="M98" i="35" s="1"/>
  <c r="M187" i="35" s="1"/>
  <c r="L83" i="35"/>
  <c r="L98" i="35" s="1"/>
  <c r="K83" i="35"/>
  <c r="I83" i="35"/>
  <c r="H83" i="35"/>
  <c r="G83" i="35"/>
  <c r="F83" i="35"/>
  <c r="E83" i="35"/>
  <c r="D83" i="35"/>
  <c r="D98" i="35" s="1"/>
  <c r="C83" i="35"/>
  <c r="C98" i="35" s="1"/>
  <c r="C187" i="35" s="1"/>
  <c r="C104" i="21"/>
  <c r="C49" i="21"/>
  <c r="E22" i="12"/>
  <c r="D87" i="2"/>
  <c r="E87" i="2"/>
  <c r="F87" i="2" s="1"/>
  <c r="O88" i="35" s="1"/>
  <c r="F84" i="2"/>
  <c r="O85" i="35" s="1"/>
  <c r="C21" i="22"/>
  <c r="C9" i="22"/>
  <c r="C71" i="21"/>
  <c r="C38" i="21"/>
  <c r="C61" i="20"/>
  <c r="C38" i="20"/>
  <c r="C47" i="19"/>
  <c r="C30" i="19"/>
  <c r="C23" i="19"/>
  <c r="C21" i="19"/>
  <c r="C14" i="19"/>
  <c r="B22" i="16"/>
  <c r="B14" i="16"/>
  <c r="C10" i="13"/>
  <c r="E63" i="6"/>
  <c r="D63" i="6"/>
  <c r="D55" i="6"/>
  <c r="E55" i="6"/>
  <c r="F23" i="6"/>
  <c r="D49" i="6"/>
  <c r="E49" i="6"/>
  <c r="D36" i="6"/>
  <c r="D38" i="6" s="1"/>
  <c r="E36" i="6"/>
  <c r="E38" i="6" s="1"/>
  <c r="F31" i="6"/>
  <c r="O144" i="35" s="1"/>
  <c r="K144" i="35" s="1"/>
  <c r="F30" i="6"/>
  <c r="D18" i="6"/>
  <c r="E18" i="6"/>
  <c r="F7" i="6"/>
  <c r="O126" i="35" s="1"/>
  <c r="J83" i="35"/>
  <c r="F76" i="2"/>
  <c r="D82" i="2"/>
  <c r="D97" i="2" s="1"/>
  <c r="E82" i="2"/>
  <c r="E73" i="2"/>
  <c r="F67" i="2"/>
  <c r="O68" i="35" s="1"/>
  <c r="F69" i="2"/>
  <c r="O70" i="35" s="1"/>
  <c r="F71" i="2"/>
  <c r="O72" i="35" s="1"/>
  <c r="D59" i="2"/>
  <c r="E59" i="2"/>
  <c r="F53" i="2"/>
  <c r="O54" i="35" s="1"/>
  <c r="F54" i="2"/>
  <c r="O55" i="35" s="1"/>
  <c r="F55" i="2"/>
  <c r="O56" i="35" s="1"/>
  <c r="F56" i="2"/>
  <c r="O57" i="35" s="1"/>
  <c r="F57" i="2"/>
  <c r="O58" i="35" s="1"/>
  <c r="D49" i="2"/>
  <c r="E49" i="2"/>
  <c r="F46" i="2"/>
  <c r="O47" i="35" s="1"/>
  <c r="F47" i="2"/>
  <c r="O48" i="35" s="1"/>
  <c r="F34" i="2"/>
  <c r="O35" i="35" s="1"/>
  <c r="F36" i="2"/>
  <c r="O37" i="35" s="1"/>
  <c r="F31" i="2"/>
  <c r="O32" i="35" s="1"/>
  <c r="E29" i="2"/>
  <c r="E50" i="2" s="1"/>
  <c r="F28" i="2"/>
  <c r="O29" i="35" s="1"/>
  <c r="F26" i="2"/>
  <c r="O27" i="35" s="1"/>
  <c r="D23" i="2"/>
  <c r="E23" i="2"/>
  <c r="F22" i="2"/>
  <c r="F20" i="2"/>
  <c r="O21" i="35" s="1"/>
  <c r="E21" i="35" s="1"/>
  <c r="D19" i="2"/>
  <c r="E19" i="2"/>
  <c r="F87" i="37"/>
  <c r="C24" i="37"/>
  <c r="F40" i="37"/>
  <c r="E98" i="35"/>
  <c r="J184" i="35"/>
  <c r="J187" i="35" s="1"/>
  <c r="D184" i="35"/>
  <c r="D187" i="35" s="1"/>
  <c r="I184" i="35"/>
  <c r="F29" i="37"/>
  <c r="F25" i="6"/>
  <c r="O138" i="35" s="1"/>
  <c r="F49" i="40"/>
  <c r="O170" i="35"/>
  <c r="F80" i="40"/>
  <c r="F24" i="40"/>
  <c r="F24" i="6" s="1"/>
  <c r="F109" i="2"/>
  <c r="O110" i="35" s="1"/>
  <c r="J151" i="35"/>
  <c r="D47" i="12"/>
  <c r="F151" i="35"/>
  <c r="O65" i="35"/>
  <c r="F73" i="37"/>
  <c r="O175" i="35"/>
  <c r="F82" i="37"/>
  <c r="O177" i="35"/>
  <c r="O178" i="35"/>
  <c r="O163" i="35"/>
  <c r="O164" i="35"/>
  <c r="O165" i="35"/>
  <c r="O166" i="35"/>
  <c r="O180" i="35"/>
  <c r="O181" i="35"/>
  <c r="K184" i="35"/>
  <c r="K187" i="35"/>
  <c r="F102" i="2"/>
  <c r="E65" i="23" s="1"/>
  <c r="E73" i="23" s="1"/>
  <c r="E80" i="23" s="1"/>
  <c r="C18" i="40"/>
  <c r="C18" i="6" s="1"/>
  <c r="F12" i="40"/>
  <c r="F18" i="40" s="1"/>
  <c r="O198" i="35"/>
  <c r="O171" i="35"/>
  <c r="B26" i="11"/>
  <c r="F110" i="2"/>
  <c r="O111" i="35" s="1"/>
  <c r="G111" i="35" s="1"/>
  <c r="G115" i="35" s="1"/>
  <c r="G122" i="35" s="1"/>
  <c r="F49" i="37"/>
  <c r="F80" i="6"/>
  <c r="H98" i="35"/>
  <c r="E64" i="40"/>
  <c r="D42" i="35"/>
  <c r="D44" i="35" s="1"/>
  <c r="L42" i="35"/>
  <c r="L44" i="35" s="1"/>
  <c r="F42" i="35"/>
  <c r="F44" i="35" s="1"/>
  <c r="E15" i="35"/>
  <c r="N15" i="35"/>
  <c r="G15" i="35"/>
  <c r="C125" i="35"/>
  <c r="I125" i="35"/>
  <c r="K125" i="35"/>
  <c r="G13" i="35"/>
  <c r="D13" i="35"/>
  <c r="E187" i="35"/>
  <c r="C66" i="35"/>
  <c r="I66" i="35"/>
  <c r="J66" i="35"/>
  <c r="K66" i="35"/>
  <c r="H66" i="35"/>
  <c r="E66" i="35"/>
  <c r="C114" i="37"/>
  <c r="C121" i="37" s="1"/>
  <c r="F121" i="2" s="1"/>
  <c r="O122" i="35" s="1"/>
  <c r="C32" i="12"/>
  <c r="O168" i="35"/>
  <c r="F114" i="2"/>
  <c r="O115" i="35" s="1"/>
  <c r="G98" i="35" l="1"/>
  <c r="G187" i="35" s="1"/>
  <c r="I98" i="35"/>
  <c r="I187" i="35" s="1"/>
  <c r="C48" i="19"/>
  <c r="C15" i="12"/>
  <c r="F15" i="12"/>
  <c r="B27" i="11"/>
  <c r="F86" i="40"/>
  <c r="F93" i="40" s="1"/>
  <c r="C86" i="40"/>
  <c r="F36" i="40"/>
  <c r="F38" i="40" s="1"/>
  <c r="D204" i="35"/>
  <c r="D207" i="35" s="1"/>
  <c r="D214" i="35" s="1"/>
  <c r="F204" i="35"/>
  <c r="F207" i="35" s="1"/>
  <c r="F214" i="35" s="1"/>
  <c r="M204" i="35"/>
  <c r="M207" i="35" s="1"/>
  <c r="M214" i="35" s="1"/>
  <c r="L204" i="35"/>
  <c r="L207" i="35" s="1"/>
  <c r="L214" i="35" s="1"/>
  <c r="C204" i="35"/>
  <c r="C207" i="35" s="1"/>
  <c r="C214" i="35" s="1"/>
  <c r="J204" i="35"/>
  <c r="J207" i="35" s="1"/>
  <c r="J214" i="35" s="1"/>
  <c r="I204" i="35"/>
  <c r="I207" i="35" s="1"/>
  <c r="I214" i="35" s="1"/>
  <c r="N204" i="35"/>
  <c r="N207" i="35" s="1"/>
  <c r="N214" i="35" s="1"/>
  <c r="K204" i="35"/>
  <c r="K207" i="35" s="1"/>
  <c r="K214" i="35" s="1"/>
  <c r="G204" i="35"/>
  <c r="G207" i="35" s="1"/>
  <c r="G214" i="35" s="1"/>
  <c r="H204" i="35"/>
  <c r="H207" i="35" s="1"/>
  <c r="H214" i="35" s="1"/>
  <c r="E204" i="35"/>
  <c r="E207" i="35" s="1"/>
  <c r="E214" i="35" s="1"/>
  <c r="D146" i="23"/>
  <c r="D153" i="23" s="1"/>
  <c r="E136" i="35"/>
  <c r="I136" i="35"/>
  <c r="C136" i="35"/>
  <c r="F136" i="35"/>
  <c r="H136" i="35"/>
  <c r="D136" i="35"/>
  <c r="L136" i="35"/>
  <c r="F73" i="2"/>
  <c r="O74" i="35" s="1"/>
  <c r="D50" i="2"/>
  <c r="F121" i="37"/>
  <c r="F114" i="37"/>
  <c r="F43" i="2"/>
  <c r="O44" i="35" s="1"/>
  <c r="F31" i="35"/>
  <c r="J31" i="35"/>
  <c r="D31" i="35"/>
  <c r="K31" i="35"/>
  <c r="C50" i="37"/>
  <c r="F32" i="2"/>
  <c r="O33" i="35" s="1"/>
  <c r="C74" i="37"/>
  <c r="F50" i="37"/>
  <c r="K22" i="35"/>
  <c r="E22" i="35"/>
  <c r="E24" i="35" s="1"/>
  <c r="L22" i="35"/>
  <c r="M22" i="35"/>
  <c r="C22" i="35"/>
  <c r="F22" i="35"/>
  <c r="H22" i="35"/>
  <c r="G22" i="35"/>
  <c r="D22" i="35"/>
  <c r="J22" i="35"/>
  <c r="N22" i="35"/>
  <c r="I22" i="35"/>
  <c r="F23" i="37"/>
  <c r="J21" i="35"/>
  <c r="F19" i="37"/>
  <c r="F24" i="37" s="1"/>
  <c r="F11" i="2"/>
  <c r="O12" i="35" s="1"/>
  <c r="L40" i="35"/>
  <c r="F40" i="35"/>
  <c r="N40" i="35"/>
  <c r="J40" i="35"/>
  <c r="M40" i="35"/>
  <c r="H40" i="35"/>
  <c r="G40" i="35"/>
  <c r="M37" i="35"/>
  <c r="L37" i="35"/>
  <c r="C37" i="35"/>
  <c r="G37" i="35"/>
  <c r="F37" i="35"/>
  <c r="E37" i="35"/>
  <c r="J37" i="35"/>
  <c r="N37" i="35"/>
  <c r="I37" i="35"/>
  <c r="K37" i="35"/>
  <c r="D37" i="35"/>
  <c r="H37" i="35"/>
  <c r="K40" i="35"/>
  <c r="C40" i="35"/>
  <c r="I40" i="35"/>
  <c r="D40" i="35"/>
  <c r="E40" i="35"/>
  <c r="L26" i="35"/>
  <c r="G26" i="35"/>
  <c r="D26" i="35"/>
  <c r="H26" i="35"/>
  <c r="C26" i="35"/>
  <c r="I26" i="35"/>
  <c r="K26" i="35"/>
  <c r="N26" i="35"/>
  <c r="E26" i="35"/>
  <c r="F26" i="35"/>
  <c r="M26" i="35"/>
  <c r="J26" i="35"/>
  <c r="C113" i="23"/>
  <c r="F81" i="2"/>
  <c r="O82" i="35" s="1"/>
  <c r="C98" i="37"/>
  <c r="C122" i="37" s="1"/>
  <c r="O172" i="35"/>
  <c r="D22" i="12"/>
  <c r="E94" i="40"/>
  <c r="F97" i="37"/>
  <c r="G136" i="35"/>
  <c r="J136" i="35"/>
  <c r="M136" i="35"/>
  <c r="F23" i="2"/>
  <c r="O24" i="35" s="1"/>
  <c r="F24" i="35" s="1"/>
  <c r="H184" i="35"/>
  <c r="H187" i="35" s="1"/>
  <c r="L184" i="35"/>
  <c r="L187" i="35" s="1"/>
  <c r="E50" i="37"/>
  <c r="E74" i="37" s="1"/>
  <c r="E98" i="37" s="1"/>
  <c r="E122" i="37" s="1"/>
  <c r="D80" i="6"/>
  <c r="D86" i="6" s="1"/>
  <c r="D93" i="6" s="1"/>
  <c r="C40" i="23"/>
  <c r="C64" i="23" s="1"/>
  <c r="C81" i="23" s="1"/>
  <c r="E9" i="23"/>
  <c r="E97" i="2"/>
  <c r="F59" i="37"/>
  <c r="D64" i="40"/>
  <c r="D94" i="40" s="1"/>
  <c r="B18" i="11"/>
  <c r="D40" i="23"/>
  <c r="D64" i="23" s="1"/>
  <c r="D81" i="23" s="1"/>
  <c r="O173" i="35"/>
  <c r="N184" i="35"/>
  <c r="N187" i="35" s="1"/>
  <c r="D24" i="37"/>
  <c r="D74" i="37" s="1"/>
  <c r="D98" i="37" s="1"/>
  <c r="D122" i="37" s="1"/>
  <c r="D129" i="23"/>
  <c r="B10" i="11"/>
  <c r="D38" i="35"/>
  <c r="F38" i="35"/>
  <c r="G38" i="35"/>
  <c r="L38" i="35"/>
  <c r="D32" i="35"/>
  <c r="N32" i="35"/>
  <c r="H32" i="35"/>
  <c r="E32" i="35"/>
  <c r="I32" i="35"/>
  <c r="G32" i="35"/>
  <c r="F32" i="35"/>
  <c r="K32" i="35"/>
  <c r="K33" i="35" s="1"/>
  <c r="J32" i="35"/>
  <c r="C32" i="35"/>
  <c r="L32" i="35"/>
  <c r="M32" i="35"/>
  <c r="O53" i="35"/>
  <c r="G53" i="35" s="1"/>
  <c r="C126" i="35"/>
  <c r="H126" i="35"/>
  <c r="G126" i="35"/>
  <c r="N126" i="35"/>
  <c r="F64" i="40"/>
  <c r="C35" i="35"/>
  <c r="H35" i="35"/>
  <c r="E35" i="35"/>
  <c r="N35" i="35"/>
  <c r="C49" i="35"/>
  <c r="N49" i="35"/>
  <c r="G49" i="35"/>
  <c r="C64" i="40"/>
  <c r="D64" i="6"/>
  <c r="D94" i="6" s="1"/>
  <c r="D125" i="23"/>
  <c r="E119" i="23"/>
  <c r="C146" i="23"/>
  <c r="C153" i="23" s="1"/>
  <c r="D24" i="2"/>
  <c r="D74" i="2" s="1"/>
  <c r="D98" i="2" s="1"/>
  <c r="D122" i="2" s="1"/>
  <c r="E80" i="6"/>
  <c r="E86" i="6" s="1"/>
  <c r="E93" i="6" s="1"/>
  <c r="E62" i="23"/>
  <c r="F40" i="2"/>
  <c r="O41" i="35" s="1"/>
  <c r="E24" i="2"/>
  <c r="E74" i="2" s="1"/>
  <c r="E98" i="2" s="1"/>
  <c r="E122" i="2" s="1"/>
  <c r="D113" i="23"/>
  <c r="K45" i="35"/>
  <c r="J45" i="35"/>
  <c r="D45" i="35"/>
  <c r="E45" i="35"/>
  <c r="F45" i="35"/>
  <c r="I45" i="35"/>
  <c r="L45" i="35"/>
  <c r="G45" i="35"/>
  <c r="H45" i="35"/>
  <c r="M45" i="35"/>
  <c r="N45" i="35"/>
  <c r="O28" i="35"/>
  <c r="F29" i="2"/>
  <c r="F111" i="35"/>
  <c r="F115" i="35" s="1"/>
  <c r="F122" i="35" s="1"/>
  <c r="D111" i="35"/>
  <c r="D115" i="35" s="1"/>
  <c r="D122" i="35" s="1"/>
  <c r="H111" i="35"/>
  <c r="H115" i="35" s="1"/>
  <c r="H122" i="35" s="1"/>
  <c r="K111" i="35"/>
  <c r="K115" i="35" s="1"/>
  <c r="K122" i="35" s="1"/>
  <c r="N111" i="35"/>
  <c r="N115" i="35" s="1"/>
  <c r="N122" i="35" s="1"/>
  <c r="I111" i="35"/>
  <c r="I115" i="35" s="1"/>
  <c r="I122" i="35" s="1"/>
  <c r="L111" i="35"/>
  <c r="L115" i="35" s="1"/>
  <c r="L122" i="35" s="1"/>
  <c r="C111" i="35"/>
  <c r="C115" i="35" s="1"/>
  <c r="C122" i="35" s="1"/>
  <c r="M111" i="35"/>
  <c r="M115" i="35" s="1"/>
  <c r="M122" i="35" s="1"/>
  <c r="E111" i="35"/>
  <c r="E115" i="35" s="1"/>
  <c r="E122" i="35" s="1"/>
  <c r="J111" i="35"/>
  <c r="J115" i="35" s="1"/>
  <c r="J122" i="35" s="1"/>
  <c r="G128" i="35"/>
  <c r="K128" i="35"/>
  <c r="C128" i="35"/>
  <c r="J128" i="35"/>
  <c r="M128" i="35"/>
  <c r="D128" i="35"/>
  <c r="F128" i="35"/>
  <c r="N128" i="35"/>
  <c r="H128" i="35"/>
  <c r="E128" i="35"/>
  <c r="L128" i="35"/>
  <c r="G72" i="35"/>
  <c r="M72" i="35"/>
  <c r="D72" i="35"/>
  <c r="C72" i="35"/>
  <c r="L72" i="35"/>
  <c r="K72" i="35"/>
  <c r="H72" i="35"/>
  <c r="I72" i="35"/>
  <c r="J72" i="35"/>
  <c r="F72" i="35"/>
  <c r="E72" i="35"/>
  <c r="N72" i="35"/>
  <c r="K15" i="35"/>
  <c r="I15" i="35"/>
  <c r="M15" i="35"/>
  <c r="D15" i="35"/>
  <c r="H15" i="35"/>
  <c r="F15" i="35"/>
  <c r="J15" i="35"/>
  <c r="C15" i="35"/>
  <c r="L15" i="35"/>
  <c r="E48" i="23"/>
  <c r="O79" i="35"/>
  <c r="H39" i="35"/>
  <c r="D39" i="35"/>
  <c r="E39" i="35"/>
  <c r="L39" i="35"/>
  <c r="G39" i="35"/>
  <c r="C39" i="35"/>
  <c r="N39" i="35"/>
  <c r="K39" i="35"/>
  <c r="M39" i="35"/>
  <c r="J39" i="35"/>
  <c r="F39" i="35"/>
  <c r="F19" i="2"/>
  <c r="E53" i="23"/>
  <c r="C130" i="23"/>
  <c r="C131" i="23" s="1"/>
  <c r="J53" i="35"/>
  <c r="G21" i="35"/>
  <c r="L21" i="35"/>
  <c r="K21" i="35"/>
  <c r="F21" i="35"/>
  <c r="I21" i="35"/>
  <c r="N21" i="35"/>
  <c r="D21" i="35"/>
  <c r="C21" i="35"/>
  <c r="C24" i="35" s="1"/>
  <c r="F34" i="35"/>
  <c r="L34" i="35"/>
  <c r="E34" i="35"/>
  <c r="H34" i="35"/>
  <c r="C34" i="35"/>
  <c r="K34" i="35"/>
  <c r="D34" i="35"/>
  <c r="G34" i="35"/>
  <c r="I34" i="35"/>
  <c r="J34" i="35"/>
  <c r="O201" i="35"/>
  <c r="F86" i="6"/>
  <c r="M13" i="35"/>
  <c r="N13" i="35"/>
  <c r="K13" i="35"/>
  <c r="L13" i="35"/>
  <c r="I13" i="35"/>
  <c r="J13" i="35"/>
  <c r="F13" i="35"/>
  <c r="H13" i="35"/>
  <c r="E13" i="35"/>
  <c r="F66" i="35"/>
  <c r="G66" i="35"/>
  <c r="M66" i="35"/>
  <c r="N66" i="35"/>
  <c r="D66" i="35"/>
  <c r="L66" i="35"/>
  <c r="E125" i="23"/>
  <c r="C45" i="35"/>
  <c r="H21" i="35"/>
  <c r="E64" i="6"/>
  <c r="D130" i="23"/>
  <c r="D131" i="23" s="1"/>
  <c r="N71" i="35"/>
  <c r="G71" i="35"/>
  <c r="K71" i="35"/>
  <c r="H71" i="35"/>
  <c r="M71" i="35"/>
  <c r="F71" i="35"/>
  <c r="L71" i="35"/>
  <c r="C71" i="35"/>
  <c r="C74" i="35" s="1"/>
  <c r="E71" i="35"/>
  <c r="I71" i="35"/>
  <c r="D71" i="35"/>
  <c r="J71" i="35"/>
  <c r="J24" i="35"/>
  <c r="M49" i="35"/>
  <c r="J49" i="35"/>
  <c r="H49" i="35"/>
  <c r="I49" i="35"/>
  <c r="E49" i="35"/>
  <c r="F49" i="35"/>
  <c r="K49" i="35"/>
  <c r="L49" i="35"/>
  <c r="D49" i="35"/>
  <c r="O59" i="35"/>
  <c r="E25" i="23"/>
  <c r="O46" i="35"/>
  <c r="F49" i="2"/>
  <c r="O50" i="35" s="1"/>
  <c r="J42" i="35"/>
  <c r="J44" i="35" s="1"/>
  <c r="C42" i="35"/>
  <c r="C44" i="35" s="1"/>
  <c r="K42" i="35"/>
  <c r="K44" i="35" s="1"/>
  <c r="H42" i="35"/>
  <c r="H44" i="35" s="1"/>
  <c r="N42" i="35"/>
  <c r="N44" i="35" s="1"/>
  <c r="I42" i="35"/>
  <c r="I44" i="35" s="1"/>
  <c r="E42" i="35"/>
  <c r="E44" i="35" s="1"/>
  <c r="M42" i="35"/>
  <c r="M44" i="35" s="1"/>
  <c r="G42" i="35"/>
  <c r="G44" i="35" s="1"/>
  <c r="G125" i="35"/>
  <c r="M125" i="35"/>
  <c r="L125" i="35"/>
  <c r="J125" i="35"/>
  <c r="N125" i="35"/>
  <c r="E125" i="35"/>
  <c r="D125" i="35"/>
  <c r="F125" i="35"/>
  <c r="H125" i="35"/>
  <c r="F12" i="6"/>
  <c r="E89" i="23"/>
  <c r="E74" i="35"/>
  <c r="I74" i="35"/>
  <c r="M21" i="35"/>
  <c r="N34" i="35"/>
  <c r="E16" i="23"/>
  <c r="K136" i="35"/>
  <c r="N136" i="35"/>
  <c r="E31" i="35"/>
  <c r="E33" i="35" s="1"/>
  <c r="H31" i="35"/>
  <c r="M31" i="35"/>
  <c r="M33" i="35" s="1"/>
  <c r="C31" i="35"/>
  <c r="F59" i="2"/>
  <c r="O60" i="35" s="1"/>
  <c r="F126" i="35"/>
  <c r="L126" i="35"/>
  <c r="M126" i="35"/>
  <c r="E129" i="23"/>
  <c r="E130" i="23" s="1"/>
  <c r="O7" i="35"/>
  <c r="O197" i="35"/>
  <c r="D35" i="35"/>
  <c r="J35" i="35"/>
  <c r="F35" i="35"/>
  <c r="E144" i="35"/>
  <c r="E108" i="23"/>
  <c r="N38" i="35"/>
  <c r="E38" i="35"/>
  <c r="O23" i="35"/>
  <c r="O77" i="35"/>
  <c r="F83" i="2"/>
  <c r="O84" i="35" s="1"/>
  <c r="E39" i="23"/>
  <c r="F8" i="6"/>
  <c r="O127" i="35" s="1"/>
  <c r="G31" i="35"/>
  <c r="I31" i="35"/>
  <c r="L31" i="35"/>
  <c r="O103" i="35"/>
  <c r="D126" i="35"/>
  <c r="E126" i="35"/>
  <c r="K126" i="35"/>
  <c r="E140" i="23"/>
  <c r="E146" i="23" s="1"/>
  <c r="E153" i="23" s="1"/>
  <c r="O143" i="35"/>
  <c r="K35" i="35"/>
  <c r="G35" i="35"/>
  <c r="M35" i="35"/>
  <c r="J38" i="35"/>
  <c r="M38" i="35"/>
  <c r="C38" i="35"/>
  <c r="I38" i="35"/>
  <c r="N31" i="35"/>
  <c r="N33" i="35" s="1"/>
  <c r="I126" i="35"/>
  <c r="J126" i="35"/>
  <c r="I35" i="35"/>
  <c r="L35" i="35"/>
  <c r="H38" i="35"/>
  <c r="K38" i="35"/>
  <c r="C22" i="12" l="1"/>
  <c r="F22" i="12"/>
  <c r="F94" i="40"/>
  <c r="C93" i="40"/>
  <c r="C93" i="6" s="1"/>
  <c r="C86" i="6"/>
  <c r="D154" i="23"/>
  <c r="L33" i="35"/>
  <c r="H33" i="35"/>
  <c r="I24" i="35"/>
  <c r="E94" i="6"/>
  <c r="D24" i="35"/>
  <c r="J33" i="35"/>
  <c r="F82" i="2"/>
  <c r="J74" i="35"/>
  <c r="H74" i="35"/>
  <c r="I33" i="35"/>
  <c r="K24" i="35"/>
  <c r="G24" i="35"/>
  <c r="N24" i="35"/>
  <c r="H53" i="35"/>
  <c r="M53" i="35"/>
  <c r="N53" i="35"/>
  <c r="I53" i="35"/>
  <c r="F53" i="35"/>
  <c r="D53" i="35"/>
  <c r="C53" i="35"/>
  <c r="L53" i="35"/>
  <c r="K53" i="35"/>
  <c r="E53" i="35"/>
  <c r="D33" i="35"/>
  <c r="F33" i="35"/>
  <c r="F74" i="37"/>
  <c r="F98" i="37" s="1"/>
  <c r="F122" i="37" s="1"/>
  <c r="M24" i="35"/>
  <c r="L24" i="35"/>
  <c r="H24" i="35"/>
  <c r="C50" i="35"/>
  <c r="G50" i="35"/>
  <c r="G33" i="35"/>
  <c r="C33" i="35"/>
  <c r="N50" i="35"/>
  <c r="M41" i="35"/>
  <c r="C154" i="23"/>
  <c r="D41" i="35"/>
  <c r="C24" i="1"/>
  <c r="K74" i="35"/>
  <c r="E40" i="23"/>
  <c r="E64" i="23" s="1"/>
  <c r="E81" i="23" s="1"/>
  <c r="J50" i="35"/>
  <c r="D74" i="35"/>
  <c r="H41" i="35"/>
  <c r="F50" i="35"/>
  <c r="C14" i="1"/>
  <c r="C127" i="35"/>
  <c r="C131" i="35" s="1"/>
  <c r="C137" i="35" s="1"/>
  <c r="F127" i="35"/>
  <c r="F131" i="35" s="1"/>
  <c r="F137" i="35" s="1"/>
  <c r="M127" i="35"/>
  <c r="M131" i="35" s="1"/>
  <c r="M137" i="35" s="1"/>
  <c r="K127" i="35"/>
  <c r="K131" i="35" s="1"/>
  <c r="K137" i="35" s="1"/>
  <c r="N127" i="35"/>
  <c r="N131" i="35" s="1"/>
  <c r="N137" i="35" s="1"/>
  <c r="L127" i="35"/>
  <c r="L131" i="35" s="1"/>
  <c r="L137" i="35" s="1"/>
  <c r="I127" i="35"/>
  <c r="I131" i="35" s="1"/>
  <c r="I137" i="35" s="1"/>
  <c r="G127" i="35"/>
  <c r="G131" i="35" s="1"/>
  <c r="G137" i="35" s="1"/>
  <c r="J127" i="35"/>
  <c r="J131" i="35" s="1"/>
  <c r="J137" i="35" s="1"/>
  <c r="H127" i="35"/>
  <c r="H131" i="35" s="1"/>
  <c r="H137" i="35" s="1"/>
  <c r="E127" i="35"/>
  <c r="D127" i="35"/>
  <c r="D131" i="35" s="1"/>
  <c r="D137" i="35" s="1"/>
  <c r="F7" i="35"/>
  <c r="F20" i="35" s="1"/>
  <c r="F25" i="35" s="1"/>
  <c r="D7" i="35"/>
  <c r="D20" i="35" s="1"/>
  <c r="D25" i="35" s="1"/>
  <c r="C7" i="35"/>
  <c r="C20" i="35" s="1"/>
  <c r="C25" i="35" s="1"/>
  <c r="H7" i="35"/>
  <c r="H20" i="35" s="1"/>
  <c r="H25" i="35" s="1"/>
  <c r="E7" i="35"/>
  <c r="E20" i="35" s="1"/>
  <c r="E25" i="35" s="1"/>
  <c r="J7" i="35"/>
  <c r="J20" i="35" s="1"/>
  <c r="J25" i="35" s="1"/>
  <c r="K7" i="35"/>
  <c r="K20" i="35" s="1"/>
  <c r="K25" i="35" s="1"/>
  <c r="M7" i="35"/>
  <c r="M20" i="35" s="1"/>
  <c r="M25" i="35" s="1"/>
  <c r="G7" i="35"/>
  <c r="G20" i="35" s="1"/>
  <c r="I7" i="35"/>
  <c r="I20" i="35" s="1"/>
  <c r="I25" i="35" s="1"/>
  <c r="N7" i="35"/>
  <c r="N20" i="35" s="1"/>
  <c r="N25" i="35" s="1"/>
  <c r="L7" i="35"/>
  <c r="L20" i="35" s="1"/>
  <c r="F97" i="2"/>
  <c r="O98" i="35" s="1"/>
  <c r="O83" i="35"/>
  <c r="E96" i="23"/>
  <c r="E113" i="23" s="1"/>
  <c r="E131" i="23" s="1"/>
  <c r="E154" i="23" s="1"/>
  <c r="F27" i="6"/>
  <c r="K59" i="35"/>
  <c r="J59" i="35"/>
  <c r="F59" i="35"/>
  <c r="F60" i="35" s="1"/>
  <c r="M59" i="35"/>
  <c r="D59" i="35"/>
  <c r="C59" i="35"/>
  <c r="L59" i="35"/>
  <c r="L60" i="35" s="1"/>
  <c r="N59" i="35"/>
  <c r="E59" i="35"/>
  <c r="I59" i="35"/>
  <c r="H59" i="35"/>
  <c r="G59" i="35"/>
  <c r="G60" i="35" s="1"/>
  <c r="F28" i="35"/>
  <c r="F30" i="35" s="1"/>
  <c r="J28" i="35"/>
  <c r="J30" i="35" s="1"/>
  <c r="N28" i="35"/>
  <c r="N30" i="35" s="1"/>
  <c r="E28" i="35"/>
  <c r="E30" i="35" s="1"/>
  <c r="I28" i="35"/>
  <c r="I30" i="35" s="1"/>
  <c r="M28" i="35"/>
  <c r="M30" i="35" s="1"/>
  <c r="D28" i="35"/>
  <c r="D30" i="35" s="1"/>
  <c r="H28" i="35"/>
  <c r="H30" i="35" s="1"/>
  <c r="L28" i="35"/>
  <c r="L30" i="35" s="1"/>
  <c r="C28" i="35"/>
  <c r="C30" i="35" s="1"/>
  <c r="G28" i="35"/>
  <c r="G30" i="35" s="1"/>
  <c r="K28" i="35"/>
  <c r="K30" i="35" s="1"/>
  <c r="F74" i="35"/>
  <c r="G41" i="35"/>
  <c r="I60" i="35"/>
  <c r="E63" i="23"/>
  <c r="L50" i="35"/>
  <c r="D50" i="35"/>
  <c r="L74" i="35"/>
  <c r="G74" i="35"/>
  <c r="I41" i="35"/>
  <c r="C41" i="35"/>
  <c r="F41" i="35"/>
  <c r="K60" i="35"/>
  <c r="E50" i="35"/>
  <c r="K143" i="35"/>
  <c r="E143" i="35"/>
  <c r="O207" i="35"/>
  <c r="O214" i="35" s="1"/>
  <c r="F93" i="6"/>
  <c r="O30" i="35"/>
  <c r="F50" i="2"/>
  <c r="O51" i="35" s="1"/>
  <c r="M74" i="35"/>
  <c r="J41" i="35"/>
  <c r="K41" i="35"/>
  <c r="L41" i="35"/>
  <c r="J60" i="35"/>
  <c r="H60" i="35"/>
  <c r="H50" i="35"/>
  <c r="K50" i="35"/>
  <c r="O131" i="35"/>
  <c r="F18" i="6"/>
  <c r="O20" i="35"/>
  <c r="F24" i="2"/>
  <c r="N41" i="35"/>
  <c r="E131" i="35"/>
  <c r="E137" i="35" s="1"/>
  <c r="N74" i="35"/>
  <c r="E41" i="35"/>
  <c r="D60" i="35"/>
  <c r="M50" i="35"/>
  <c r="I50" i="35"/>
  <c r="C94" i="40" l="1"/>
  <c r="C94" i="6" s="1"/>
  <c r="F34" i="6"/>
  <c r="E60" i="35"/>
  <c r="M60" i="35"/>
  <c r="N60" i="35"/>
  <c r="G25" i="35"/>
  <c r="C60" i="35"/>
  <c r="L25" i="35"/>
  <c r="C26" i="1"/>
  <c r="B24" i="1"/>
  <c r="B26" i="1" s="1"/>
  <c r="C16" i="1"/>
  <c r="B14" i="1"/>
  <c r="B16" i="1" s="1"/>
  <c r="K51" i="35"/>
  <c r="H51" i="35"/>
  <c r="H75" i="35" s="1"/>
  <c r="H99" i="35" s="1"/>
  <c r="H123" i="35" s="1"/>
  <c r="D51" i="35"/>
  <c r="D75" i="35" s="1"/>
  <c r="D99" i="35" s="1"/>
  <c r="D123" i="35" s="1"/>
  <c r="F74" i="2"/>
  <c r="O25" i="35"/>
  <c r="L51" i="35"/>
  <c r="I51" i="35"/>
  <c r="I75" i="35" s="1"/>
  <c r="I99" i="35" s="1"/>
  <c r="I123" i="35" s="1"/>
  <c r="F51" i="35"/>
  <c r="F75" i="35" s="1"/>
  <c r="F99" i="35" s="1"/>
  <c r="F123" i="35" s="1"/>
  <c r="C51" i="35"/>
  <c r="M51" i="35"/>
  <c r="M75" i="35" s="1"/>
  <c r="M99" i="35" s="1"/>
  <c r="M123" i="35" s="1"/>
  <c r="J51" i="35"/>
  <c r="J75" i="35" s="1"/>
  <c r="K75" i="35"/>
  <c r="K99" i="35" s="1"/>
  <c r="K123" i="35" s="1"/>
  <c r="C75" i="35"/>
  <c r="C99" i="35" s="1"/>
  <c r="O137" i="35"/>
  <c r="O140" i="35"/>
  <c r="E51" i="35"/>
  <c r="E75" i="35" s="1"/>
  <c r="G51" i="35"/>
  <c r="N51" i="35"/>
  <c r="N75" i="35" s="1"/>
  <c r="N99" i="35" s="1"/>
  <c r="N123" i="35" s="1"/>
  <c r="F35" i="6" l="1"/>
  <c r="O148" i="35" s="1"/>
  <c r="F36" i="6"/>
  <c r="O147" i="35"/>
  <c r="G75" i="35"/>
  <c r="G99" i="35" s="1"/>
  <c r="G123" i="35" s="1"/>
  <c r="L75" i="35"/>
  <c r="L99" i="35" s="1"/>
  <c r="L123" i="35" s="1"/>
  <c r="E99" i="35"/>
  <c r="E123" i="35" s="1"/>
  <c r="J99" i="35"/>
  <c r="J123" i="35" s="1"/>
  <c r="O75" i="35"/>
  <c r="F98" i="2"/>
  <c r="O149" i="35" l="1"/>
  <c r="E147" i="35"/>
  <c r="E149" i="35" s="1"/>
  <c r="E151" i="35" s="1"/>
  <c r="K147" i="35"/>
  <c r="K149" i="35" s="1"/>
  <c r="K151" i="35" s="1"/>
  <c r="F122" i="2"/>
  <c r="O123" i="35" s="1"/>
  <c r="O99" i="35"/>
  <c r="F37" i="6" l="1"/>
  <c r="O150" i="35" l="1"/>
  <c r="F38" i="6"/>
  <c r="O151" i="35" l="1"/>
  <c r="F40" i="6" l="1"/>
  <c r="O153" i="35" l="1"/>
  <c r="F41" i="6"/>
  <c r="O154" i="35" s="1"/>
  <c r="M154" i="35" l="1"/>
  <c r="D154" i="35"/>
  <c r="E154" i="35"/>
  <c r="L154" i="35"/>
  <c r="I154" i="35"/>
  <c r="C154" i="35"/>
  <c r="N154" i="35"/>
  <c r="J154" i="35"/>
  <c r="G154" i="35"/>
  <c r="H154" i="35"/>
  <c r="K154" i="35"/>
  <c r="F154" i="35"/>
  <c r="F42" i="6"/>
  <c r="O155" i="35" s="1"/>
  <c r="E153" i="35"/>
  <c r="F153" i="35"/>
  <c r="J153" i="35"/>
  <c r="M153" i="35"/>
  <c r="L153" i="35"/>
  <c r="C153" i="35"/>
  <c r="G153" i="35"/>
  <c r="D153" i="35"/>
  <c r="K153" i="35"/>
  <c r="I153" i="35"/>
  <c r="N153" i="35"/>
  <c r="H153" i="35"/>
  <c r="F43" i="6" l="1"/>
  <c r="O156" i="35" s="1"/>
  <c r="M156" i="35" l="1"/>
  <c r="N156" i="35"/>
  <c r="J156" i="35"/>
  <c r="F156" i="35"/>
  <c r="H156" i="35"/>
  <c r="L156" i="35"/>
  <c r="E156" i="35"/>
  <c r="D156" i="35"/>
  <c r="K156" i="35"/>
  <c r="G156" i="35"/>
  <c r="I156" i="35"/>
  <c r="C156" i="35"/>
  <c r="F44" i="6"/>
  <c r="O157" i="35" l="1"/>
  <c r="F45" i="6"/>
  <c r="O158" i="35" s="1"/>
  <c r="F46" i="6" l="1"/>
  <c r="O159" i="35" s="1"/>
  <c r="K157" i="35"/>
  <c r="J157" i="35"/>
  <c r="G157" i="35"/>
  <c r="F157" i="35"/>
  <c r="C157" i="35"/>
  <c r="M157" i="35"/>
  <c r="E157" i="35"/>
  <c r="I157" i="35"/>
  <c r="L157" i="35"/>
  <c r="N157" i="35"/>
  <c r="H157" i="35"/>
  <c r="D157" i="35"/>
  <c r="F47" i="6" l="1"/>
  <c r="O160" i="35" s="1"/>
  <c r="C160" i="35" s="1"/>
  <c r="F48" i="6" l="1"/>
  <c r="O161" i="35" l="1"/>
  <c r="F49" i="6"/>
  <c r="O162" i="35" l="1"/>
  <c r="O167" i="35" s="1"/>
  <c r="G161" i="35"/>
  <c r="G162" i="35" s="1"/>
  <c r="G167" i="35" s="1"/>
  <c r="K161" i="35"/>
  <c r="K162" i="35" s="1"/>
  <c r="K167" i="35" s="1"/>
  <c r="L161" i="35"/>
  <c r="L162" i="35" s="1"/>
  <c r="L167" i="35" s="1"/>
  <c r="E161" i="35"/>
  <c r="E162" i="35" s="1"/>
  <c r="E167" i="35" s="1"/>
  <c r="N161" i="35"/>
  <c r="N162" i="35" s="1"/>
  <c r="N167" i="35" s="1"/>
  <c r="D161" i="35"/>
  <c r="D162" i="35" s="1"/>
  <c r="D167" i="35" s="1"/>
  <c r="H161" i="35"/>
  <c r="H162" i="35" s="1"/>
  <c r="H167" i="35" s="1"/>
  <c r="F161" i="35"/>
  <c r="F162" i="35" s="1"/>
  <c r="F167" i="35" s="1"/>
  <c r="J161" i="35"/>
  <c r="J162" i="35" s="1"/>
  <c r="J167" i="35" s="1"/>
  <c r="C161" i="35"/>
  <c r="C162" i="35" s="1"/>
  <c r="C167" i="35" s="1"/>
  <c r="I161" i="35"/>
  <c r="I162" i="35" s="1"/>
  <c r="I167" i="35" s="1"/>
  <c r="M161" i="35"/>
  <c r="M162" i="35" s="1"/>
  <c r="M167" i="35" s="1"/>
  <c r="F52" i="6" l="1"/>
  <c r="J185" i="35"/>
  <c r="J215" i="35" s="1"/>
  <c r="J186" i="35"/>
  <c r="M185" i="35"/>
  <c r="M215" i="35" s="1"/>
  <c r="M186" i="35"/>
  <c r="C186" i="35"/>
  <c r="C185" i="35"/>
  <c r="C215" i="35" s="1"/>
  <c r="F185" i="35"/>
  <c r="F215" i="35" s="1"/>
  <c r="F186" i="35"/>
  <c r="D185" i="35"/>
  <c r="D215" i="35" s="1"/>
  <c r="D186" i="35"/>
  <c r="E185" i="35"/>
  <c r="E215" i="35" s="1"/>
  <c r="E186" i="35"/>
  <c r="K185" i="35"/>
  <c r="K215" i="35" s="1"/>
  <c r="K186" i="35"/>
  <c r="I185" i="35"/>
  <c r="I215" i="35" s="1"/>
  <c r="I186" i="35"/>
  <c r="H185" i="35"/>
  <c r="H215" i="35" s="1"/>
  <c r="H186" i="35"/>
  <c r="N185" i="35"/>
  <c r="N215" i="35" s="1"/>
  <c r="N186" i="35"/>
  <c r="L185" i="35"/>
  <c r="L215" i="35" s="1"/>
  <c r="L186" i="35"/>
  <c r="G185" i="35"/>
  <c r="G215" i="35" s="1"/>
  <c r="G186" i="35"/>
  <c r="O176" i="35"/>
  <c r="F55" i="6"/>
  <c r="O186" i="35"/>
  <c r="O179" i="35" l="1"/>
  <c r="F62" i="6" l="1"/>
  <c r="F63" i="6" l="1"/>
  <c r="O182" i="35"/>
  <c r="C64" i="6"/>
  <c r="O183" i="35" l="1"/>
  <c r="O184" i="35" s="1"/>
  <c r="F64" i="6"/>
  <c r="F94" i="6" s="1"/>
  <c r="O187" i="35" l="1"/>
  <c r="O185" i="35"/>
  <c r="O215" i="35" s="1"/>
</calcChain>
</file>

<file path=xl/sharedStrings.xml><?xml version="1.0" encoding="utf-8"?>
<sst xmlns="http://schemas.openxmlformats.org/spreadsheetml/2006/main" count="2745" uniqueCount="781">
  <si>
    <t xml:space="preserve"> </t>
  </si>
  <si>
    <t>Az egységes rovatrend szerint a kiemelt kiadási és bevételi jogcímek (forint)</t>
  </si>
  <si>
    <t>B411</t>
  </si>
  <si>
    <t>magánszemélyek kommunális adója-méltányosságból adóelengedés (2 adózó)</t>
  </si>
  <si>
    <t>Késedelmi pótlék méltányosságból elengedés</t>
  </si>
  <si>
    <t xml:space="preserve">A helyi önkormányzat költségvetési mérlege közgazdasági tagolásban </t>
  </si>
  <si>
    <t>Kiadások (forint)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</si>
  <si>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</si>
  <si>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</si>
  <si>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</si>
  <si>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</si>
  <si>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</si>
  <si>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</si>
  <si>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</si>
  <si>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</si>
  <si>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</si>
  <si>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</si>
  <si>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</si>
  <si>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</si>
  <si>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</si>
  <si>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</si>
  <si>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</si>
  <si>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</si>
  <si>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</si>
  <si>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</si>
  <si>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</si>
  <si>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</si>
  <si>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</si>
  <si>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</si>
  <si>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</si>
  <si>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</si>
  <si>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</si>
  <si>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</si>
  <si>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</si>
  <si>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</si>
  <si>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</si>
  <si>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</si>
  <si>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</si>
  <si>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</si>
  <si>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</si>
  <si>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</si>
  <si>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</si>
  <si>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</si>
  <si>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</si>
  <si>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</si>
  <si>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</si>
  <si>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</si>
  <si>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</si>
  <si>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</si>
  <si>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</si>
  <si>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</si>
  <si>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</si>
  <si>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</si>
  <si>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</si>
  <si>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</si>
  <si>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</si>
  <si>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</si>
  <si>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</si>
  <si>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</si>
  <si>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</si>
  <si>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</si>
  <si>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</si>
  <si>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</si>
  <si>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</si>
  <si>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</si>
  <si>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</si>
  <si>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</si>
  <si>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</si>
  <si>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</si>
  <si>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</si>
  <si>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</si>
  <si>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</si>
  <si>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</si>
  <si>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</si>
  <si>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</si>
  <si>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</si>
  <si>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</si>
  <si>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</si>
  <si>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</si>
  <si>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</si>
  <si>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</si>
  <si>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</si>
  <si>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</si>
  <si>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</si>
  <si>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</si>
  <si>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</si>
  <si>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</si>
  <si>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</si>
  <si>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</si>
  <si>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</si>
  <si>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</si>
  <si>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</si>
  <si>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</si>
  <si>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</si>
  <si>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</si>
  <si>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</si>
  <si>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</si>
  <si>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</si>
  <si>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</si>
  <si>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</si>
  <si>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</si>
  <si>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</si>
  <si>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</si>
  <si>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</si>
  <si>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</si>
  <si>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</si>
  <si>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</si>
  <si>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</si>
  <si>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</si>
  <si>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</si>
  <si>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</si>
  <si>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</si>
  <si>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</si>
  <si>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</si>
  <si>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</si>
  <si>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</si>
  <si>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</si>
  <si>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</si>
  <si>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</si>
  <si>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</si>
  <si>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</si>
  <si>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</si>
  <si>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</si>
  <si>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</si>
  <si>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</si>
  <si>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</si>
  <si>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</si>
  <si>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</si>
  <si>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</si>
  <si>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</si>
  <si>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</si>
  <si>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</si>
  <si>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</si>
  <si>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</si>
  <si>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</si>
  <si>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</si>
  <si>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</si>
  <si>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</si>
  <si>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</si>
  <si>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</si>
  <si>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</si>
  <si>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</si>
  <si>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</si>
  <si>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</si>
  <si>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</si>
  <si>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</si>
  <si>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</si>
  <si>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</si>
  <si>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</si>
  <si>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</si>
  <si>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</si>
  <si>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</si>
  <si>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</si>
  <si>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</si>
  <si>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</si>
  <si>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</si>
  <si>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</si>
  <si>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</si>
  <si>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</si>
  <si>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</si>
  <si>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</si>
  <si>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</si>
  <si>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</si>
  <si>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</si>
  <si>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</si>
  <si>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</si>
  <si>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</si>
  <si>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</si>
  <si>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</si>
  <si>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</si>
  <si>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</si>
  <si>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</si>
  <si>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</si>
  <si>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</si>
  <si>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</si>
  <si>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</si>
  <si>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</si>
  <si>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</si>
  <si>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</si>
  <si>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</si>
  <si>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</si>
  <si>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</si>
  <si>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</si>
  <si>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</si>
  <si>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</si>
  <si>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</si>
  <si>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</si>
  <si>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</si>
  <si>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</si>
  <si>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</si>
  <si>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</si>
  <si>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</si>
  <si>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</si>
  <si>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</si>
  <si>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</si>
  <si>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</si>
  <si>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</si>
  <si>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</si>
  <si>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</si>
  <si>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</si>
  <si>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</si>
  <si>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</si>
  <si>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</si>
  <si>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</si>
  <si>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</si>
  <si>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</si>
  <si>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</si>
  <si>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</si>
  <si>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</si>
  <si>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</si>
  <si>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</si>
  <si>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</si>
  <si>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</si>
  <si>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</si>
  <si>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</si>
  <si>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</si>
  <si>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</si>
  <si>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</si>
  <si>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</si>
  <si>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</si>
  <si>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</si>
  <si>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</si>
  <si>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</si>
  <si>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</si>
  <si>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</si>
  <si>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</si>
  <si>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</si>
  <si>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</si>
  <si>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</si>
  <si>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</si>
  <si>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</si>
  <si>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</si>
  <si>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</si>
  <si>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</si>
  <si>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</si>
  <si>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</si>
  <si>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</si>
  <si>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</si>
  <si>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</si>
  <si>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</si>
  <si>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</si>
  <si>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</si>
  <si>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</si>
  <si>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</si>
  <si>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</si>
  <si>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</si>
  <si>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</si>
  <si>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</si>
  <si>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</si>
  <si>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</si>
  <si>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</si>
  <si>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</si>
  <si>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</si>
  <si>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</si>
  <si>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</si>
  <si>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</si>
  <si>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</si>
  <si>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</si>
  <si>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</si>
  <si>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</si>
  <si>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</si>
  <si>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</si>
  <si>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</si>
  <si>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ÖNKORMÁNYZAT ÉS KÖLTSÉGVETÉSI SZERVEI ELŐIRÁNYZATA MINDÖSSZESEN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</si>
  <si>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</si>
  <si>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</si>
  <si>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</si>
  <si>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</si>
  <si>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</si>
  <si>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</si>
  <si>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</si>
  <si>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</si>
  <si>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</si>
  <si>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</si>
  <si>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</si>
  <si>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</si>
  <si>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</si>
  <si>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</si>
  <si>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</si>
  <si>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</si>
  <si>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</si>
  <si>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</si>
  <si>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</si>
  <si>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</si>
  <si>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</si>
  <si>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</si>
  <si>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</si>
  <si>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</si>
  <si>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</si>
  <si>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</si>
  <si>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</si>
  <si>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</si>
  <si>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</si>
  <si>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</si>
  <si>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</si>
  <si>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</si>
  <si>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</si>
  <si>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</si>
  <si>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</si>
  <si>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</si>
  <si>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</si>
  <si>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</si>
  <si>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</si>
  <si>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</si>
  <si>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</si>
  <si>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</si>
  <si>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</si>
  <si>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</si>
  <si>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</si>
  <si>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</si>
  <si>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</si>
  <si>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</si>
  <si>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</si>
  <si>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</si>
  <si>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</si>
  <si>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</si>
  <si>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</si>
  <si>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</si>
  <si>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</si>
  <si>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Ingatlanok beszerzése, létesítése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</si>
  <si>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</si>
  <si>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</si>
  <si>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</si>
  <si>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</si>
  <si>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</si>
  <si>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</si>
  <si>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</si>
  <si>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</si>
  <si>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</si>
  <si>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</si>
  <si>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</si>
  <si>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</si>
  <si>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</si>
  <si>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</si>
  <si>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</si>
  <si>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</si>
  <si>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</si>
  <si>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</si>
  <si>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</si>
  <si>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</si>
  <si>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</si>
  <si>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</si>
  <si>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</si>
  <si>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</si>
  <si>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</si>
  <si>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</si>
  <si>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</si>
  <si>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</si>
  <si>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</si>
  <si>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</si>
  <si>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</si>
  <si>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</si>
  <si>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</si>
  <si>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</si>
  <si>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</si>
  <si>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</si>
  <si>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</si>
  <si>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</si>
  <si>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</si>
  <si>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</si>
  <si>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</si>
  <si>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</si>
  <si>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</si>
  <si>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</si>
  <si>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</si>
  <si>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</si>
  <si>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</si>
  <si>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</si>
  <si>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</si>
  <si>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</si>
  <si>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</si>
  <si>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</si>
  <si>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</si>
  <si>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</si>
  <si>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</si>
  <si>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</si>
  <si>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</si>
  <si>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</si>
  <si>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</si>
  <si>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</si>
  <si>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</si>
  <si>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</si>
  <si>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</si>
  <si>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</si>
  <si>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</si>
  <si>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</si>
  <si>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</si>
  <si>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</si>
  <si>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</si>
  <si>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</si>
  <si>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</si>
  <si>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</si>
  <si>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</si>
  <si>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</si>
  <si>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</si>
  <si>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</si>
  <si>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</si>
  <si>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</si>
  <si>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</si>
  <si>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</si>
  <si>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</si>
  <si>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</si>
  <si>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</si>
  <si>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</si>
  <si>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</si>
  <si>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</si>
  <si>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</si>
  <si>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</si>
  <si>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</si>
  <si>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</si>
  <si>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</si>
  <si>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</si>
  <si>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</si>
  <si>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</si>
  <si>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</si>
  <si>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</si>
  <si>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</si>
  <si>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</si>
  <si>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</si>
  <si>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</si>
  <si>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</si>
  <si>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</si>
  <si>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</si>
  <si>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</si>
  <si>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</si>
  <si>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</si>
  <si>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</si>
  <si>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</si>
  <si>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</si>
  <si>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</si>
  <si>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</si>
  <si>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</si>
  <si>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</si>
  <si>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</si>
  <si>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</si>
  <si>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</si>
  <si>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</si>
  <si>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</si>
  <si>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</si>
  <si>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</si>
  <si>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</si>
  <si>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</si>
  <si>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</si>
  <si>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</si>
  <si>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</si>
  <si>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</si>
  <si>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</si>
  <si>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</si>
  <si>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</si>
  <si>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</si>
  <si>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</si>
  <si>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</si>
  <si>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</si>
  <si>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</si>
  <si>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</si>
  <si>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</si>
  <si>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</si>
  <si>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</si>
  <si>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</si>
  <si>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</si>
  <si>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</si>
  <si>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</si>
  <si>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</si>
  <si>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</si>
  <si>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</si>
  <si>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</si>
  <si>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</si>
  <si>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</si>
  <si>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</si>
  <si>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</si>
  <si>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</si>
  <si>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</si>
  <si>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</si>
  <si>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</si>
  <si>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</si>
  <si>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</si>
  <si>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</si>
  <si>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</si>
  <si>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</si>
  <si>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</si>
  <si>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</si>
  <si>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</si>
  <si>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</si>
  <si>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</si>
  <si>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</si>
  <si>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</si>
  <si>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</si>
  <si>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</si>
  <si>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</si>
  <si>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</si>
  <si>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</si>
  <si>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</si>
  <si>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</si>
  <si>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</si>
  <si>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</si>
  <si>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</si>
  <si>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</si>
  <si>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</si>
  <si>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</si>
  <si>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</si>
  <si>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</si>
  <si>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</si>
  <si>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</si>
  <si>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</si>
  <si>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</si>
  <si>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</si>
  <si>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</si>
  <si>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</si>
  <si>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</si>
  <si>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</si>
  <si>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</si>
  <si>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</si>
  <si>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</si>
  <si>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</si>
  <si>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</si>
  <si>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</si>
  <si>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</si>
  <si>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</si>
  <si>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</si>
  <si>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</si>
  <si>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</si>
  <si>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</si>
  <si>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</si>
  <si>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</si>
  <si>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</si>
  <si>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</si>
  <si>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</si>
  <si>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</si>
  <si>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</si>
  <si>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</si>
  <si>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</si>
  <si>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</si>
  <si>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</si>
  <si>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</si>
  <si>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</si>
  <si>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</si>
  <si>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</si>
  <si>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</si>
  <si>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</si>
  <si>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</si>
  <si>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</si>
  <si>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</si>
  <si>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</si>
  <si>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</si>
  <si>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</si>
  <si>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</si>
  <si>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</si>
  <si>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</si>
  <si>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</si>
  <si>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</si>
  <si>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</si>
  <si>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</si>
  <si>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</si>
  <si>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</si>
  <si>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</si>
  <si>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</si>
  <si>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</si>
  <si>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</si>
  <si>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</si>
  <si>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</si>
  <si>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</si>
  <si>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</si>
  <si>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</si>
  <si>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</si>
  <si>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</si>
  <si>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</si>
  <si>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 xml:space="preserve">BEVÉTELEK ÖSSZESEN </t>
  </si>
  <si>
    <t>Foglalkoztatottak létszáma (fő)</t>
  </si>
  <si>
    <t>MEGNEVEZÉS</t>
  </si>
  <si>
    <t xml:space="preserve">Költségvetési engedélyezett létszámkeret (álláshely) (fő) ÖNKORMÁNYZAT 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</si>
  <si>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</si>
  <si>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</si>
  <si>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</si>
  <si>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</si>
  <si>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</si>
  <si>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</si>
  <si>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</si>
  <si>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</si>
  <si>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</si>
  <si>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</si>
  <si>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</si>
  <si>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</si>
  <si>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</si>
  <si>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</si>
  <si>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</si>
  <si>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</si>
  <si>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</si>
  <si>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</si>
  <si>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</si>
  <si>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</si>
  <si>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</si>
  <si>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</si>
  <si>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</si>
  <si>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</si>
  <si>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</si>
  <si>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</si>
  <si>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</si>
  <si>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</si>
  <si>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KÖLTSÉGVETÉSI SZERV</t>
  </si>
  <si>
    <t>Megnevezés</t>
  </si>
  <si>
    <t>nettó</t>
  </si>
  <si>
    <t>áfa</t>
  </si>
  <si>
    <t>Általános tartalékok</t>
  </si>
  <si>
    <t>Céltartalékok-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</si>
  <si>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</si>
  <si>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</si>
  <si>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</si>
  <si>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</si>
  <si>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</si>
  <si>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</si>
  <si>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</si>
  <si>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</si>
  <si>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</si>
  <si>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 xml:space="preserve">adósságot keletkeztető ügyletekből és kezességvállalásokból fennálló kötelezettségek 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</si>
  <si>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</si>
  <si>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</si>
  <si>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</si>
  <si>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</si>
  <si>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</si>
  <si>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</si>
  <si>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</si>
  <si>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</si>
  <si>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</si>
  <si>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</si>
  <si>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</si>
  <si>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t>353/2011. (XII. 30.) Korm. rendelet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</si>
  <si>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</si>
  <si>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</si>
  <si>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</si>
  <si>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</si>
  <si>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</si>
  <si>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</si>
  <si>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</si>
  <si>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</si>
  <si>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eredeti ei. Működési célú</t>
  </si>
  <si>
    <t>eredeti ei. Felhalmozási célú</t>
  </si>
  <si>
    <t>eredeti ei. Felhalmozáci célú</t>
  </si>
  <si>
    <t>eredeti ei.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</si>
  <si>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</si>
  <si>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</si>
  <si>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</si>
  <si>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</si>
  <si>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</si>
  <si>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</si>
  <si>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</si>
  <si>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</si>
  <si>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</si>
  <si>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</si>
  <si>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</si>
  <si>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</si>
  <si>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Rovat
száma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</si>
  <si>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</si>
  <si>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</si>
  <si>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</si>
  <si>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</si>
  <si>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</si>
  <si>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</si>
  <si>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</si>
  <si>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</si>
  <si>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</si>
  <si>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</si>
  <si>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</si>
  <si>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</si>
  <si>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</si>
  <si>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</si>
  <si>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</si>
  <si>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</si>
  <si>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</si>
  <si>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</si>
  <si>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</si>
  <si>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</si>
  <si>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 költségvetési évet követő három évre várható összegét.</t>
  </si>
  <si>
    <t>Támogatások visszafizetésének fedezete</t>
  </si>
  <si>
    <t>étkeztetés támogatása</t>
  </si>
  <si>
    <t>pénzbeli és gyermekvédelmi támogatás</t>
  </si>
  <si>
    <t>gyermektartásdíj megelőlegezés</t>
  </si>
  <si>
    <t>rendszeres gyermekvédelmi kedvezményben részesülők pénzbeli támogatása (Gyvt. 20/A.§.) (Erzsébet utalv.)</t>
  </si>
  <si>
    <t>kiegészítő gyermekvédelmi támogatás (Gyvt. 20/B. §.)</t>
  </si>
  <si>
    <t>óvodáztatási támogatás (Gyvt. 20/C.§)</t>
  </si>
  <si>
    <t>helyi megállapítású rendkívüli gyermekvédelmi támogatás (Gyvt. 18.§. (5) bek.)</t>
  </si>
  <si>
    <t>természetben nyújtott gyermekvédelmi támogatás (Gyvt. 20/C. § (4)</t>
  </si>
  <si>
    <t>szociális étkeztetés támogatása</t>
  </si>
  <si>
    <t>Összes:</t>
  </si>
  <si>
    <t>2.1 melléklet</t>
  </si>
  <si>
    <t>3.1 melléklet</t>
  </si>
  <si>
    <t>4 melléklet</t>
  </si>
  <si>
    <t>5. melléklet</t>
  </si>
  <si>
    <t>6. melléklet</t>
  </si>
  <si>
    <t>7.1 melléklet</t>
  </si>
  <si>
    <t>7.2 melléklet</t>
  </si>
  <si>
    <t>8. melléklet</t>
  </si>
  <si>
    <t>9. melléklet</t>
  </si>
  <si>
    <t>10. melléklet</t>
  </si>
  <si>
    <t>11. melléklet</t>
  </si>
  <si>
    <t>16. melléklet</t>
  </si>
  <si>
    <t>Projekt megnevezése:</t>
  </si>
  <si>
    <t>Értékesítési és forgalmi adók (iparűz.) -2,5 millió Ft-ot el nem érő vállak.szintű adóalap (mentes)</t>
  </si>
  <si>
    <t>Gépjárműadók  (mentes a tv. Szerint)</t>
  </si>
  <si>
    <t>Bevételek (forint)</t>
  </si>
  <si>
    <t>forint</t>
  </si>
  <si>
    <t>Általános- és céltartalékok (forint)</t>
  </si>
  <si>
    <t>A költségvetési hiány külső finanszírozására vagy a költségvetési többlet felhasználására szolgáló finanszírozási bevételek és kiadások működési és felhalmozási cél szerinti tagolásban (forint)</t>
  </si>
  <si>
    <t>Lakosságnak juttatott támogatások, szociális, rászorultsági jellegű ellátások (forint)</t>
  </si>
  <si>
    <t>Települési támogatás (önkormányzat rendeletében megállapított ellátásokra)</t>
  </si>
  <si>
    <t>Támogatások, kölcsönök nyújtása és törlesztése (forint)</t>
  </si>
  <si>
    <t>non-profit szervezetek részére</t>
  </si>
  <si>
    <t>K513</t>
  </si>
  <si>
    <t>Támogatások, kölcsönök bevételei (forint)</t>
  </si>
  <si>
    <t>A közvetett támogatások (forint)</t>
  </si>
  <si>
    <t>A többéves kihatással járó döntések számszerűsítése évenkénti bontásban és összesítve (forint)</t>
  </si>
  <si>
    <t>Előirányzat felhasználási terv (forint)</t>
  </si>
  <si>
    <t>Helyi adó és egyéb közhatalmi bevételek (forint)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</si>
  <si>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(forint)</t>
  </si>
  <si>
    <t>a költségvetési év azon fejlesztési céljai, amelyek megvalósításához a Stabilitási tv. 3. § (1) bekezdése szerinti adósságot keletkeztető ügylet megkötése válik vagy válhat szükségessé (forint)</t>
  </si>
  <si>
    <t>Az európai uniós forrásból finanszírozott támogatással megvalósuló programok, projektek kiadásai, bevételei, valamint a helyi önkormányzat ilyen projektekhez történő hozzájárulásai (forint)</t>
  </si>
  <si>
    <t>Beruházások és felújítások (forint)</t>
  </si>
  <si>
    <t>ebből:                         Önkományzat</t>
  </si>
  <si>
    <t>A TÁBLÁZAT NEM TARTALMAZ ADATOT</t>
  </si>
  <si>
    <t>B34; B35</t>
  </si>
  <si>
    <t>egyéb, előre nem látható kiadások fedez.</t>
  </si>
  <si>
    <t>Biztosító által fizetett kártérítés</t>
  </si>
  <si>
    <t>saját bevételek 2020.</t>
  </si>
  <si>
    <t>(54 fő vállalkozó)</t>
  </si>
  <si>
    <t xml:space="preserve">Talajterhelési díj </t>
  </si>
  <si>
    <t>B75</t>
  </si>
  <si>
    <t>talajterhelési díj</t>
  </si>
  <si>
    <t>2021. évi kifizetés</t>
  </si>
  <si>
    <t>2.2 melléklet</t>
  </si>
  <si>
    <t>3.2 melléklet</t>
  </si>
  <si>
    <t>saját bevételek 2021.</t>
  </si>
  <si>
    <t>saját bevételek 2022.</t>
  </si>
  <si>
    <t>központi költségvetési szervek részére- BURSA támogatás</t>
  </si>
  <si>
    <t>egyéb vállalkozások részére- fogorvos</t>
  </si>
  <si>
    <t>2022. évi kifizetés</t>
  </si>
  <si>
    <t>adósságot keletkeztető ügyletekből és kezességvállalásokból fennálló kötelezettségek 2020.</t>
  </si>
  <si>
    <t>adósságot keletkeztető ügyletekből és kezességvállalásokból fennálló kötelezettségek 2021.</t>
  </si>
  <si>
    <t>adósságot keletkeztető ügyletekből és kezességvállalásokból fennálló kötelezettségek 2022.</t>
  </si>
  <si>
    <r>
      <t>Áht. 29/A. §</t>
    </r>
    <r>
      <rPr>
        <sz val="10"/>
        <rFont val="Thorndale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</si>
  <si>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r>
      <t xml:space="preserve">a) </t>
    </r>
    <r>
      <rPr>
        <sz val="10"/>
        <rFont val="Thorndale"/>
        <family val="1"/>
        <charset val="238"/>
      </rPr>
      <t>a Stabilitási tv. 45. § (1) bekezdés</t>
    </r>
    <r>
      <rPr>
        <i/>
        <sz val="10"/>
        <rFont val="Thorndale"/>
        <family val="1"/>
        <charset val="238"/>
      </rPr>
      <t xml:space="preserve"> a) </t>
    </r>
    <r>
      <rPr>
        <sz val="10"/>
        <rFont val="Thorndale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</si>
  <si>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rFont val="Thorndale"/>
        <family val="1"/>
        <charset val="238"/>
      </rPr>
      <t>a Stabilitási tv. 3. § (1) bekezdése szerinti adósságot keletkeztető ügyleteiből eredő fizetési kötelezettségeinek</t>
    </r>
  </si>
  <si>
    <r>
      <t>2. §</t>
    </r>
    <r>
      <rPr>
        <sz val="12"/>
        <rFont val="Thorndale"/>
        <family val="1"/>
        <charset val="238"/>
      </rPr>
      <t xml:space="preserve"> (1) Az önkormányzat saját bevételének minősül</t>
    </r>
  </si>
  <si>
    <t>a) 4 hitel, kölcsön felvétele, átvállalása a folyósítás, átvállalás napjától a végtörlesztés napjáig, és annak aktuális tőketartozása,</t>
  </si>
  <si>
    <r>
      <t>c)</t>
    </r>
    <r>
      <rPr>
        <sz val="12"/>
        <rFont val="Thornda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</si>
  <si>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rFont val="Thornda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</si>
  <si>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f)</t>
    </r>
    <r>
      <rPr>
        <sz val="12"/>
        <rFont val="Thornda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</si>
  <si>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r>
      <t>Mötv. 106. §</t>
    </r>
    <r>
      <rPr>
        <sz val="12"/>
        <rFont val="Thorndale"/>
        <family val="1"/>
        <charset val="238"/>
      </rPr>
      <t xml:space="preserve"> (1) E törvény alkalmazásában saját bevétel:</t>
    </r>
  </si>
  <si>
    <r>
      <t>a)</t>
    </r>
    <r>
      <rPr>
        <sz val="12"/>
        <rFont val="Thorndale"/>
        <family val="1"/>
        <charset val="238"/>
      </rPr>
      <t xml:space="preserve"> a helyi adók;</t>
    </r>
  </si>
  <si>
    <r>
      <t>b)</t>
    </r>
    <r>
      <rPr>
        <sz val="12"/>
        <rFont val="Thornda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</si>
  <si>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rFont val="Thorndale"/>
        <family val="1"/>
        <charset val="238"/>
      </rPr>
      <t xml:space="preserve"> átvett pénzeszközök;</t>
    </r>
  </si>
  <si>
    <r>
      <t>e)</t>
    </r>
    <r>
      <rPr>
        <sz val="12"/>
        <rFont val="Thorndale"/>
        <family val="1"/>
        <charset val="238"/>
      </rPr>
      <t xml:space="preserve"> az önkormányzat és intézményei egyéb sajátos bevételei.</t>
    </r>
  </si>
  <si>
    <t>Önkormányzat</t>
  </si>
  <si>
    <t>ÖNKORMÁNYZAT ELŐIRÁNYZATA MINDÖSSZESEN</t>
  </si>
  <si>
    <t>Gelsesziget Község Önkormányzata 2020. évi költségvetése</t>
  </si>
  <si>
    <t>2019. évi várható (teljesítés)</t>
  </si>
  <si>
    <t>2020. évi Költségvetési előirányzat</t>
  </si>
  <si>
    <t>2018. évi teljesítés</t>
  </si>
  <si>
    <t>Gelsesziget Község Önkormányzata 2020. évi összesített költségvetése</t>
  </si>
  <si>
    <t xml:space="preserve">ebből:                         </t>
  </si>
  <si>
    <t xml:space="preserve">Szennyvíz szivattyú </t>
  </si>
  <si>
    <t>B8 Finanszírozási bevételek- önkormányzat projekthez történő hozzájárulása-2020. évi maradványból</t>
  </si>
  <si>
    <t>saját bevételek 2022.után</t>
  </si>
  <si>
    <r>
      <t>b)</t>
    </r>
    <r>
      <rPr>
        <sz val="12"/>
        <rFont val="Thornda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
kamatozó értékpapír esetén annak névértéke, egyéb értékpapír esetén annak vételára,</t>
    </r>
  </si>
  <si>
    <r>
      <t>e)</t>
    </r>
    <r>
      <rPr>
        <sz val="12"/>
        <rFont val="Thornda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
 – a visszavásárlásig, és a kikötött visszavásárlási ár,</t>
    </r>
  </si>
  <si>
    <t>egyéb adópótlék, adóbírság</t>
  </si>
  <si>
    <t>Közhatalmi bevételek összesen</t>
  </si>
  <si>
    <t>Téli rezsicsökkentés, szociális tűzelőanyag támogatás támogatása</t>
  </si>
  <si>
    <t>Gelsesziget Község Önkormányzata  2020. évi költségvetése</t>
  </si>
  <si>
    <t>Tárgyévi kifizetés (2020. évi ei.)</t>
  </si>
  <si>
    <t>2023. évi kifizetés</t>
  </si>
  <si>
    <t>2023. év utáni kifizetések</t>
  </si>
  <si>
    <t>saját bevételek 2023</t>
  </si>
  <si>
    <t>saját bevételek 2024.</t>
  </si>
  <si>
    <t>adósságot keletkeztető ügyletekből és kezességvállalásokból fennálló kötelezettségek 2023.</t>
  </si>
  <si>
    <t>saját bevételek 2023.</t>
  </si>
  <si>
    <t>Rövid lejáratú hitelek, kölcsönök felvétele Eu pályázat -támog.megelőlegező hitel felvétele</t>
  </si>
  <si>
    <t>12.1 melléklet</t>
  </si>
  <si>
    <t>12.2 melléklet</t>
  </si>
  <si>
    <t>13. melléklet</t>
  </si>
  <si>
    <t xml:space="preserve">14. melléklet </t>
  </si>
  <si>
    <t>15. melléklet</t>
  </si>
  <si>
    <t>Gelsesziget Község Önkormányzat 2020.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</si>
</sst>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#########"/>
    <numFmt numFmtId="165" formatCode="0__"/>
    <numFmt numFmtId="166" formatCode="yyyy/mm/dd;@"/>
  </numFmts>
  <fonts count="98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u/>
      <sz val="11"/>
      <color indexed="1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6"/>
      <color indexed="8"/>
      <name val="Bookman Old Style"/>
      <family val="1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Bookman Old Style"/>
      <family val="1"/>
      <charset val="238"/>
    </font>
    <font>
      <b/>
      <i/>
      <sz val="12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u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name val="Thorndale"/>
      <family val="1"/>
      <charset val="238"/>
    </font>
    <font>
      <sz val="11"/>
      <name val="Thorndale"/>
      <family val="1"/>
      <charset val="238"/>
    </font>
    <font>
      <b/>
      <i/>
      <sz val="14"/>
      <name val="Thorndale"/>
      <family val="1"/>
      <charset val="238"/>
    </font>
    <font>
      <b/>
      <sz val="11"/>
      <name val="Thorndale"/>
      <family val="1"/>
      <charset val="238"/>
    </font>
    <font>
      <b/>
      <sz val="10"/>
      <name val="Thorndale"/>
      <family val="1"/>
      <charset val="238"/>
    </font>
    <font>
      <sz val="10"/>
      <name val="Thorndale"/>
      <family val="1"/>
      <charset val="238"/>
    </font>
    <font>
      <i/>
      <sz val="10"/>
      <name val="Thorndale"/>
      <family val="1"/>
      <charset val="238"/>
    </font>
    <font>
      <b/>
      <i/>
      <sz val="11"/>
      <name val="Thorndale"/>
      <family val="1"/>
      <charset val="238"/>
    </font>
    <font>
      <i/>
      <sz val="11"/>
      <name val="Thornda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name val="Thorndale"/>
      <family val="1"/>
      <charset val="238"/>
    </font>
    <font>
      <sz val="12"/>
      <name val="Thorndale"/>
      <family val="1"/>
      <charset val="238"/>
    </font>
    <font>
      <sz val="9"/>
      <name val="Thorndale"/>
      <family val="1"/>
      <charset val="238"/>
    </font>
    <font>
      <b/>
      <sz val="12"/>
      <color indexed="8"/>
      <name val="Thorndale"/>
      <family val="1"/>
      <charset val="238"/>
    </font>
    <font>
      <sz val="12"/>
      <color indexed="8"/>
      <name val="Thorndale"/>
      <family val="1"/>
      <charset val="238"/>
    </font>
    <font>
      <sz val="11"/>
      <color indexed="8"/>
      <name val="Thorndale"/>
      <family val="1"/>
      <charset val="238"/>
    </font>
    <font>
      <b/>
      <i/>
      <sz val="12"/>
      <color indexed="8"/>
      <name val="Thorndale"/>
      <family val="1"/>
      <charset val="238"/>
    </font>
    <font>
      <b/>
      <sz val="11"/>
      <color indexed="8"/>
      <name val="Thorndale"/>
      <family val="1"/>
      <charset val="238"/>
    </font>
    <font>
      <b/>
      <sz val="14"/>
      <color indexed="8"/>
      <name val="Thorndale"/>
      <family val="1"/>
      <charset val="238"/>
    </font>
    <font>
      <b/>
      <i/>
      <sz val="14"/>
      <color indexed="8"/>
      <name val="Thorndale"/>
      <family val="1"/>
      <charset val="238"/>
    </font>
    <font>
      <i/>
      <sz val="12"/>
      <color indexed="8"/>
      <name val="Thorndale"/>
      <family val="1"/>
      <charset val="238"/>
    </font>
    <font>
      <b/>
      <sz val="10"/>
      <color indexed="8"/>
      <name val="Thorndale"/>
      <family val="1"/>
      <charset val="238"/>
    </font>
    <font>
      <sz val="10"/>
      <color indexed="8"/>
      <name val="Thorndale"/>
      <family val="1"/>
      <charset val="238"/>
    </font>
    <font>
      <b/>
      <i/>
      <sz val="12"/>
      <name val="Thorndale"/>
      <family val="1"/>
      <charset val="238"/>
    </font>
    <font>
      <u/>
      <sz val="11"/>
      <name val="Thorndale"/>
      <family val="1"/>
      <charset val="238"/>
    </font>
    <font>
      <i/>
      <sz val="12"/>
      <name val="Thorndale"/>
      <family val="1"/>
      <charset val="238"/>
    </font>
    <font>
      <sz val="8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i/>
      <sz val="14"/>
      <color indexed="8"/>
      <name val="Thorndale"/>
      <family val="1"/>
      <charset val="238"/>
    </font>
    <font>
      <b/>
      <i/>
      <sz val="11"/>
      <color indexed="8"/>
      <name val="Thorndale"/>
      <family val="1"/>
      <charset val="238"/>
    </font>
    <font>
      <i/>
      <sz val="11"/>
      <color indexed="8"/>
      <name val="Thorndale"/>
      <family val="1"/>
      <charset val="238"/>
    </font>
    <font>
      <b/>
      <i/>
      <sz val="10"/>
      <name val="Thorndale"/>
      <family val="1"/>
      <charset val="238"/>
    </font>
    <font>
      <b/>
      <i/>
      <sz val="9"/>
      <name val="Thorndale"/>
      <family val="1"/>
      <charset val="238"/>
    </font>
    <font>
      <b/>
      <sz val="11"/>
      <color indexed="8"/>
      <name val="Thorndale"/>
      <charset val="238"/>
    </font>
    <font>
      <b/>
      <i/>
      <u/>
      <sz val="13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sz val="11"/>
      <name val="Thorndale"/>
      <charset val="238"/>
    </font>
    <font>
      <b/>
      <i/>
      <sz val="12"/>
      <name val="Thorndal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8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7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16" borderId="5" applyNumberFormat="0" applyAlignment="0" applyProtection="0"/>
    <xf numFmtId="0" fontId="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6" fillId="17" borderId="7" applyNumberFormat="0" applyAlignment="0" applyProtection="0"/>
    <xf numFmtId="0" fontId="10" fillId="4" borderId="0" applyNumberFormat="0" applyBorder="0" applyAlignment="0" applyProtection="0"/>
    <xf numFmtId="0" fontId="11" fillId="18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424">
    <xf numFmtId="0" fontId="0" fillId="0" borderId="0" xfId="0"/>
    <xf numFmtId="0" fontId="19" fillId="0" borderId="0" xfId="0" applyFont="1" applyAlignment="1">
      <alignment horizontal="center" wrapText="1"/>
    </xf>
    <xf numFmtId="0" fontId="20" fillId="0" borderId="0" xfId="0" applyFont="1"/>
    <xf numFmtId="0" fontId="20" fillId="0" borderId="10" xfId="0" applyFont="1" applyBorder="1"/>
    <xf numFmtId="0" fontId="19" fillId="0" borderId="0" xfId="0" applyFont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0" fillId="0" borderId="10" xfId="0" applyBorder="1"/>
    <xf numFmtId="164" fontId="23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164" fontId="22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/>
    </xf>
    <xf numFmtId="0" fontId="26" fillId="21" borderId="10" xfId="0" applyFont="1" applyFill="1" applyBorder="1"/>
    <xf numFmtId="165" fontId="23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/>
    </xf>
    <xf numFmtId="164" fontId="27" fillId="10" borderId="10" xfId="0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31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0" fontId="27" fillId="11" borderId="10" xfId="0" applyFont="1" applyFill="1" applyBorder="1"/>
    <xf numFmtId="0" fontId="32" fillId="11" borderId="10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22" borderId="10" xfId="0" applyFont="1" applyFill="1" applyBorder="1" applyAlignment="1">
      <alignment horizontal="left" vertical="center"/>
    </xf>
    <xf numFmtId="0" fontId="31" fillId="22" borderId="10" xfId="0" applyFont="1" applyFill="1" applyBorder="1" applyAlignment="1">
      <alignment horizontal="left" vertical="center" wrapText="1"/>
    </xf>
    <xf numFmtId="0" fontId="31" fillId="10" borderId="10" xfId="0" applyFont="1" applyFill="1" applyBorder="1" applyAlignment="1">
      <alignment horizontal="left" vertical="center" wrapText="1"/>
    </xf>
    <xf numFmtId="0" fontId="27" fillId="5" borderId="10" xfId="0" applyFont="1" applyFill="1" applyBorder="1"/>
    <xf numFmtId="0" fontId="27" fillId="5" borderId="10" xfId="0" applyFont="1" applyFill="1" applyBorder="1" applyAlignment="1">
      <alignment horizontal="left" vertical="center"/>
    </xf>
    <xf numFmtId="0" fontId="21" fillId="21" borderId="10" xfId="0" applyFont="1" applyFill="1" applyBorder="1" applyAlignment="1">
      <alignment horizontal="left" vertical="center"/>
    </xf>
    <xf numFmtId="0" fontId="23" fillId="0" borderId="10" xfId="0" applyFont="1" applyBorder="1" applyAlignment="1">
      <alignment wrapText="1"/>
    </xf>
    <xf numFmtId="0" fontId="31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3" fillId="0" borderId="10" xfId="0" applyFont="1" applyBorder="1" applyAlignment="1">
      <alignment wrapText="1"/>
    </xf>
    <xf numFmtId="0" fontId="33" fillId="0" borderId="10" xfId="0" applyFont="1" applyBorder="1"/>
    <xf numFmtId="0" fontId="27" fillId="0" borderId="10" xfId="0" applyFont="1" applyBorder="1" applyAlignment="1">
      <alignment horizontal="left" vertical="center" wrapText="1"/>
    </xf>
    <xf numFmtId="164" fontId="21" fillId="21" borderId="10" xfId="0" applyNumberFormat="1" applyFont="1" applyFill="1" applyBorder="1" applyAlignment="1">
      <alignment vertical="center"/>
    </xf>
    <xf numFmtId="0" fontId="14" fillId="0" borderId="10" xfId="0" applyFont="1" applyBorder="1"/>
    <xf numFmtId="0" fontId="20" fillId="0" borderId="12" xfId="0" applyFont="1" applyBorder="1"/>
    <xf numFmtId="0" fontId="0" fillId="0" borderId="12" xfId="0" applyBorder="1"/>
    <xf numFmtId="0" fontId="21" fillId="0" borderId="15" xfId="0" applyFont="1" applyBorder="1"/>
    <xf numFmtId="0" fontId="21" fillId="0" borderId="12" xfId="0" applyFont="1" applyBorder="1"/>
    <xf numFmtId="0" fontId="23" fillId="0" borderId="13" xfId="0" applyFont="1" applyBorder="1" applyAlignment="1">
      <alignment horizontal="left" vertical="center"/>
    </xf>
    <xf numFmtId="0" fontId="21" fillId="23" borderId="0" xfId="0" applyFont="1" applyFill="1"/>
    <xf numFmtId="0" fontId="0" fillId="23" borderId="0" xfId="0" applyFill="1"/>
    <xf numFmtId="0" fontId="40" fillId="0" borderId="0" xfId="0" applyFont="1"/>
    <xf numFmtId="0" fontId="34" fillId="0" borderId="0" xfId="0" applyFont="1"/>
    <xf numFmtId="0" fontId="38" fillId="0" borderId="0" xfId="0" applyFont="1"/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44" fillId="0" borderId="0" xfId="0" applyFont="1"/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vertical="center"/>
    </xf>
    <xf numFmtId="164" fontId="44" fillId="0" borderId="10" xfId="0" applyNumberFormat="1" applyFont="1" applyBorder="1" applyAlignment="1">
      <alignment vertical="center"/>
    </xf>
    <xf numFmtId="0" fontId="44" fillId="0" borderId="10" xfId="0" applyFont="1" applyBorder="1" applyAlignment="1">
      <alignment vertical="center" wrapText="1"/>
    </xf>
    <xf numFmtId="0" fontId="44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vertical="center" wrapText="1"/>
    </xf>
    <xf numFmtId="164" fontId="45" fillId="0" borderId="10" xfId="0" applyNumberFormat="1" applyFont="1" applyBorder="1" applyAlignment="1">
      <alignment vertical="center"/>
    </xf>
    <xf numFmtId="0" fontId="4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 wrapText="1"/>
    </xf>
    <xf numFmtId="0" fontId="44" fillId="20" borderId="10" xfId="0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0" fontId="46" fillId="20" borderId="10" xfId="0" applyFont="1" applyFill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vertical="center" wrapText="1"/>
    </xf>
    <xf numFmtId="0" fontId="46" fillId="0" borderId="10" xfId="0" applyFont="1" applyBorder="1" applyAlignment="1">
      <alignment vertical="center"/>
    </xf>
    <xf numFmtId="0" fontId="48" fillId="21" borderId="10" xfId="0" applyFont="1" applyFill="1" applyBorder="1"/>
    <xf numFmtId="165" fontId="44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10" borderId="10" xfId="0" applyFont="1" applyFill="1" applyBorder="1" applyAlignment="1">
      <alignment horizontal="left" vertical="center"/>
    </xf>
    <xf numFmtId="164" fontId="45" fillId="10" borderId="10" xfId="0" applyNumberFormat="1" applyFont="1" applyFill="1" applyBorder="1" applyAlignment="1">
      <alignment vertical="center"/>
    </xf>
    <xf numFmtId="0" fontId="46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/>
    </xf>
    <xf numFmtId="0" fontId="45" fillId="10" borderId="10" xfId="0" applyFont="1" applyFill="1" applyBorder="1" applyAlignment="1">
      <alignment horizontal="left" vertical="center" wrapText="1"/>
    </xf>
    <xf numFmtId="0" fontId="45" fillId="11" borderId="10" xfId="0" applyFont="1" applyFill="1" applyBorder="1"/>
    <xf numFmtId="0" fontId="44" fillId="11" borderId="10" xfId="0" applyFont="1" applyFill="1" applyBorder="1"/>
    <xf numFmtId="0" fontId="29" fillId="0" borderId="0" xfId="0" applyFont="1" applyAlignment="1">
      <alignment horizontal="center" vertical="center" wrapText="1"/>
    </xf>
    <xf numFmtId="0" fontId="29" fillId="0" borderId="12" xfId="33" applyFont="1" applyBorder="1" applyAlignment="1">
      <alignment horizontal="left" vertical="center" wrapText="1"/>
    </xf>
    <xf numFmtId="0" fontId="24" fillId="0" borderId="12" xfId="33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3" fontId="0" fillId="0" borderId="0" xfId="0" applyNumberFormat="1"/>
    <xf numFmtId="3" fontId="20" fillId="0" borderId="0" xfId="0" applyNumberFormat="1" applyFont="1"/>
    <xf numFmtId="3" fontId="0" fillId="24" borderId="0" xfId="0" applyNumberFormat="1" applyFill="1"/>
    <xf numFmtId="3" fontId="44" fillId="0" borderId="0" xfId="0" applyNumberFormat="1" applyFont="1"/>
    <xf numFmtId="3" fontId="44" fillId="0" borderId="10" xfId="0" applyNumberFormat="1" applyFont="1" applyBorder="1"/>
    <xf numFmtId="3" fontId="45" fillId="0" borderId="10" xfId="0" applyNumberFormat="1" applyFont="1" applyBorder="1"/>
    <xf numFmtId="3" fontId="46" fillId="0" borderId="10" xfId="0" applyNumberFormat="1" applyFont="1" applyBorder="1" applyAlignment="1">
      <alignment horizontal="left" vertical="center" wrapText="1"/>
    </xf>
    <xf numFmtId="3" fontId="47" fillId="0" borderId="10" xfId="0" applyNumberFormat="1" applyFont="1" applyBorder="1" applyAlignment="1">
      <alignment horizontal="left" vertical="center" wrapText="1"/>
    </xf>
    <xf numFmtId="3" fontId="46" fillId="0" borderId="10" xfId="0" applyNumberFormat="1" applyFont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/>
    </xf>
    <xf numFmtId="3" fontId="46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/>
    </xf>
    <xf numFmtId="3" fontId="46" fillId="0" borderId="10" xfId="0" applyNumberFormat="1" applyFont="1" applyBorder="1" applyAlignment="1">
      <alignment horizontal="right" vertical="center" wrapText="1"/>
    </xf>
    <xf numFmtId="3" fontId="40" fillId="0" borderId="0" xfId="0" applyNumberFormat="1" applyFont="1"/>
    <xf numFmtId="3" fontId="38" fillId="0" borderId="0" xfId="0" applyNumberFormat="1" applyFont="1"/>
    <xf numFmtId="3" fontId="38" fillId="0" borderId="10" xfId="0" applyNumberFormat="1" applyFont="1" applyBorder="1"/>
    <xf numFmtId="3" fontId="37" fillId="0" borderId="10" xfId="0" applyNumberFormat="1" applyFont="1" applyBorder="1"/>
    <xf numFmtId="3" fontId="42" fillId="0" borderId="10" xfId="0" applyNumberFormat="1" applyFont="1" applyBorder="1"/>
    <xf numFmtId="3" fontId="0" fillId="0" borderId="10" xfId="0" applyNumberFormat="1" applyBorder="1"/>
    <xf numFmtId="3" fontId="20" fillId="0" borderId="10" xfId="0" applyNumberFormat="1" applyFont="1" applyBorder="1"/>
    <xf numFmtId="164" fontId="38" fillId="0" borderId="10" xfId="0" applyNumberFormat="1" applyFont="1" applyBorder="1" applyAlignment="1">
      <alignment vertical="center"/>
    </xf>
    <xf numFmtId="3" fontId="21" fillId="0" borderId="10" xfId="0" applyNumberFormat="1" applyFont="1" applyBorder="1"/>
    <xf numFmtId="0" fontId="23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50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47" fillId="22" borderId="10" xfId="0" applyFont="1" applyFill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47" fillId="0" borderId="10" xfId="0" applyNumberFormat="1" applyFont="1" applyBorder="1" applyAlignment="1">
      <alignment horizontal="right" vertical="center" wrapText="1"/>
    </xf>
    <xf numFmtId="0" fontId="51" fillId="0" borderId="13" xfId="0" applyFont="1" applyBorder="1" applyAlignment="1">
      <alignment horizontal="left" vertical="center" wrapText="1"/>
    </xf>
    <xf numFmtId="0" fontId="47" fillId="22" borderId="12" xfId="0" applyFont="1" applyFill="1" applyBorder="1" applyAlignment="1">
      <alignment horizontal="left" vertical="center" wrapText="1"/>
    </xf>
    <xf numFmtId="0" fontId="22" fillId="22" borderId="12" xfId="0" applyFont="1" applyFill="1" applyBorder="1" applyAlignment="1">
      <alignment horizontal="left" vertical="center"/>
    </xf>
    <xf numFmtId="3" fontId="62" fillId="23" borderId="0" xfId="0" applyNumberFormat="1" applyFont="1" applyFill="1"/>
    <xf numFmtId="3" fontId="62" fillId="0" borderId="0" xfId="0" applyNumberFormat="1" applyFont="1"/>
    <xf numFmtId="3" fontId="62" fillId="0" borderId="12" xfId="0" applyNumberFormat="1" applyFont="1" applyBorder="1"/>
    <xf numFmtId="3" fontId="63" fillId="0" borderId="12" xfId="0" applyNumberFormat="1" applyFont="1" applyBorder="1"/>
    <xf numFmtId="3" fontId="64" fillId="0" borderId="12" xfId="0" applyNumberFormat="1" applyFont="1" applyBorder="1"/>
    <xf numFmtId="3" fontId="63" fillId="0" borderId="10" xfId="0" applyNumberFormat="1" applyFont="1" applyBorder="1"/>
    <xf numFmtId="3" fontId="64" fillId="0" borderId="10" xfId="0" applyNumberFormat="1" applyFont="1" applyBorder="1"/>
    <xf numFmtId="3" fontId="65" fillId="0" borderId="12" xfId="0" applyNumberFormat="1" applyFont="1" applyBorder="1" applyAlignment="1">
      <alignment horizontal="left" vertical="center" wrapText="1"/>
    </xf>
    <xf numFmtId="3" fontId="65" fillId="0" borderId="12" xfId="0" applyNumberFormat="1" applyFont="1" applyBorder="1" applyAlignment="1">
      <alignment horizontal="right" vertical="center" wrapText="1"/>
    </xf>
    <xf numFmtId="3" fontId="65" fillId="0" borderId="12" xfId="0" applyNumberFormat="1" applyFont="1" applyBorder="1" applyAlignment="1">
      <alignment horizontal="left" vertical="center"/>
    </xf>
    <xf numFmtId="3" fontId="66" fillId="0" borderId="12" xfId="0" applyNumberFormat="1" applyFont="1" applyBorder="1" applyAlignment="1">
      <alignment horizontal="right" vertical="center"/>
    </xf>
    <xf numFmtId="3" fontId="65" fillId="0" borderId="12" xfId="0" applyNumberFormat="1" applyFont="1" applyBorder="1" applyAlignment="1">
      <alignment horizontal="right" vertical="center"/>
    </xf>
    <xf numFmtId="3" fontId="66" fillId="0" borderId="12" xfId="0" applyNumberFormat="1" applyFont="1" applyBorder="1" applyAlignment="1">
      <alignment horizontal="right" vertical="center" wrapText="1"/>
    </xf>
    <xf numFmtId="3" fontId="67" fillId="0" borderId="12" xfId="0" applyNumberFormat="1" applyFont="1" applyBorder="1" applyAlignment="1">
      <alignment horizontal="right" vertical="center"/>
    </xf>
    <xf numFmtId="3" fontId="62" fillId="0" borderId="10" xfId="0" applyNumberFormat="1" applyFont="1" applyBorder="1"/>
    <xf numFmtId="0" fontId="23" fillId="0" borderId="14" xfId="0" applyFont="1" applyBorder="1" applyAlignment="1">
      <alignment horizontal="left" vertical="center"/>
    </xf>
    <xf numFmtId="3" fontId="0" fillId="23" borderId="0" xfId="0" applyNumberFormat="1" applyFill="1"/>
    <xf numFmtId="3" fontId="20" fillId="0" borderId="10" xfId="0" applyNumberFormat="1" applyFont="1" applyBorder="1" applyAlignment="1">
      <alignment horizontal="left"/>
    </xf>
    <xf numFmtId="3" fontId="20" fillId="0" borderId="10" xfId="0" applyNumberFormat="1" applyFont="1" applyBorder="1" applyAlignment="1">
      <alignment horizontal="left" indent="1"/>
    </xf>
    <xf numFmtId="3" fontId="22" fillId="0" borderId="10" xfId="0" applyNumberFormat="1" applyFont="1" applyBorder="1"/>
    <xf numFmtId="3" fontId="21" fillId="0" borderId="0" xfId="0" applyNumberFormat="1" applyFont="1"/>
    <xf numFmtId="3" fontId="62" fillId="27" borderId="0" xfId="0" applyNumberFormat="1" applyFont="1" applyFill="1"/>
    <xf numFmtId="3" fontId="62" fillId="28" borderId="0" xfId="0" applyNumberFormat="1" applyFont="1" applyFill="1"/>
    <xf numFmtId="3" fontId="62" fillId="28" borderId="12" xfId="0" applyNumberFormat="1" applyFont="1" applyFill="1" applyBorder="1"/>
    <xf numFmtId="3" fontId="63" fillId="28" borderId="12" xfId="0" applyNumberFormat="1" applyFont="1" applyFill="1" applyBorder="1"/>
    <xf numFmtId="3" fontId="64" fillId="28" borderId="12" xfId="0" applyNumberFormat="1" applyFont="1" applyFill="1" applyBorder="1"/>
    <xf numFmtId="3" fontId="63" fillId="28" borderId="10" xfId="0" applyNumberFormat="1" applyFont="1" applyFill="1" applyBorder="1"/>
    <xf numFmtId="3" fontId="65" fillId="28" borderId="12" xfId="0" applyNumberFormat="1" applyFont="1" applyFill="1" applyBorder="1" applyAlignment="1">
      <alignment horizontal="left" vertical="center" wrapText="1"/>
    </xf>
    <xf numFmtId="3" fontId="65" fillId="28" borderId="12" xfId="0" applyNumberFormat="1" applyFont="1" applyFill="1" applyBorder="1" applyAlignment="1">
      <alignment horizontal="left" vertical="center"/>
    </xf>
    <xf numFmtId="3" fontId="66" fillId="28" borderId="12" xfId="0" applyNumberFormat="1" applyFont="1" applyFill="1" applyBorder="1" applyAlignment="1">
      <alignment horizontal="right" vertical="center"/>
    </xf>
    <xf numFmtId="3" fontId="65" fillId="28" borderId="12" xfId="0" applyNumberFormat="1" applyFont="1" applyFill="1" applyBorder="1" applyAlignment="1">
      <alignment horizontal="right" vertical="center"/>
    </xf>
    <xf numFmtId="3" fontId="66" fillId="28" borderId="12" xfId="0" applyNumberFormat="1" applyFont="1" applyFill="1" applyBorder="1" applyAlignment="1">
      <alignment horizontal="right" vertical="center" wrapText="1"/>
    </xf>
    <xf numFmtId="3" fontId="67" fillId="28" borderId="12" xfId="0" applyNumberFormat="1" applyFont="1" applyFill="1" applyBorder="1" applyAlignment="1">
      <alignment horizontal="right" vertical="center"/>
    </xf>
    <xf numFmtId="3" fontId="62" fillId="28" borderId="10" xfId="0" applyNumberFormat="1" applyFont="1" applyFill="1" applyBorder="1"/>
    <xf numFmtId="0" fontId="27" fillId="11" borderId="15" xfId="0" applyFont="1" applyFill="1" applyBorder="1"/>
    <xf numFmtId="0" fontId="32" fillId="11" borderId="15" xfId="0" applyFont="1" applyFill="1" applyBorder="1"/>
    <xf numFmtId="3" fontId="63" fillId="0" borderId="17" xfId="0" applyNumberFormat="1" applyFont="1" applyBorder="1"/>
    <xf numFmtId="3" fontId="63" fillId="28" borderId="17" xfId="0" applyNumberFormat="1" applyFont="1" applyFill="1" applyBorder="1"/>
    <xf numFmtId="0" fontId="23" fillId="0" borderId="13" xfId="0" applyFont="1" applyBorder="1" applyAlignment="1">
      <alignment horizontal="left" vertical="center" wrapText="1"/>
    </xf>
    <xf numFmtId="3" fontId="62" fillId="0" borderId="20" xfId="0" applyNumberFormat="1" applyFont="1" applyBorder="1"/>
    <xf numFmtId="3" fontId="62" fillId="28" borderId="20" xfId="0" applyNumberFormat="1" applyFont="1" applyFill="1" applyBorder="1"/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54" fillId="0" borderId="0" xfId="0" applyFont="1"/>
    <xf numFmtId="3" fontId="54" fillId="0" borderId="0" xfId="0" applyNumberFormat="1" applyFont="1"/>
    <xf numFmtId="0" fontId="56" fillId="0" borderId="10" xfId="0" applyFont="1" applyBorder="1"/>
    <xf numFmtId="0" fontId="57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left" vertical="center" wrapText="1"/>
    </xf>
    <xf numFmtId="3" fontId="54" fillId="0" borderId="10" xfId="0" applyNumberFormat="1" applyFont="1" applyBorder="1"/>
    <xf numFmtId="0" fontId="57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 wrapText="1"/>
    </xf>
    <xf numFmtId="0" fontId="58" fillId="0" borderId="10" xfId="0" applyFont="1" applyBorder="1" applyAlignment="1">
      <alignment vertical="center" wrapText="1"/>
    </xf>
    <xf numFmtId="0" fontId="57" fillId="0" borderId="10" xfId="0" applyFont="1" applyBorder="1" applyAlignment="1">
      <alignment vertical="center" wrapText="1"/>
    </xf>
    <xf numFmtId="0" fontId="58" fillId="0" borderId="10" xfId="0" applyFont="1" applyBorder="1" applyAlignment="1">
      <alignment vertical="center"/>
    </xf>
    <xf numFmtId="0" fontId="57" fillId="0" borderId="10" xfId="0" applyFont="1" applyBorder="1" applyAlignment="1">
      <alignment vertical="center"/>
    </xf>
    <xf numFmtId="0" fontId="56" fillId="22" borderId="10" xfId="0" applyFont="1" applyFill="1" applyBorder="1" applyAlignment="1">
      <alignment vertical="center"/>
    </xf>
    <xf numFmtId="0" fontId="56" fillId="22" borderId="10" xfId="0" applyFont="1" applyFill="1" applyBorder="1" applyAlignment="1">
      <alignment vertical="center" wrapText="1"/>
    </xf>
    <xf numFmtId="0" fontId="55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56" fillId="0" borderId="10" xfId="0" applyFont="1" applyBorder="1" applyAlignment="1">
      <alignment horizontal="center"/>
    </xf>
    <xf numFmtId="0" fontId="54" fillId="0" borderId="10" xfId="0" applyFont="1" applyBorder="1"/>
    <xf numFmtId="0" fontId="56" fillId="22" borderId="10" xfId="0" applyFont="1" applyFill="1" applyBorder="1" applyAlignment="1">
      <alignment horizontal="left" vertical="center" wrapText="1"/>
    </xf>
    <xf numFmtId="0" fontId="56" fillId="0" borderId="15" xfId="0" applyFont="1" applyBorder="1" applyAlignment="1">
      <alignment horizontal="center"/>
    </xf>
    <xf numFmtId="0" fontId="58" fillId="0" borderId="11" xfId="0" applyFont="1" applyBorder="1" applyAlignment="1">
      <alignment horizontal="left" vertical="center" wrapText="1"/>
    </xf>
    <xf numFmtId="0" fontId="54" fillId="0" borderId="12" xfId="0" applyFont="1" applyBorder="1"/>
    <xf numFmtId="0" fontId="59" fillId="0" borderId="11" xfId="0" applyFont="1" applyBorder="1" applyAlignment="1">
      <alignment horizontal="left" vertical="center" wrapText="1"/>
    </xf>
    <xf numFmtId="0" fontId="54" fillId="0" borderId="13" xfId="0" applyFont="1" applyBorder="1"/>
    <xf numFmtId="3" fontId="54" fillId="0" borderId="14" xfId="0" applyNumberFormat="1" applyFont="1" applyBorder="1"/>
    <xf numFmtId="0" fontId="56" fillId="0" borderId="1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23" borderId="0" xfId="0" applyFont="1" applyFill="1"/>
    <xf numFmtId="0" fontId="54" fillId="23" borderId="0" xfId="0" applyFont="1" applyFill="1"/>
    <xf numFmtId="0" fontId="57" fillId="0" borderId="0" xfId="0" applyFont="1" applyAlignment="1">
      <alignment horizontal="justify"/>
    </xf>
    <xf numFmtId="0" fontId="59" fillId="0" borderId="0" xfId="0" applyFont="1" applyAlignment="1">
      <alignment horizontal="justify"/>
    </xf>
    <xf numFmtId="0" fontId="58" fillId="0" borderId="0" xfId="0" applyFont="1" applyAlignment="1">
      <alignment horizontal="justify"/>
    </xf>
    <xf numFmtId="0" fontId="68" fillId="0" borderId="0" xfId="0" applyFont="1"/>
    <xf numFmtId="0" fontId="69" fillId="0" borderId="0" xfId="0" applyFont="1"/>
    <xf numFmtId="0" fontId="57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wrapText="1"/>
    </xf>
    <xf numFmtId="0" fontId="70" fillId="0" borderId="10" xfId="0" applyFont="1" applyBorder="1"/>
    <xf numFmtId="0" fontId="56" fillId="0" borderId="0" xfId="0" applyFont="1" applyAlignment="1">
      <alignment horizontal="left" vertical="center" wrapText="1"/>
    </xf>
    <xf numFmtId="0" fontId="68" fillId="0" borderId="10" xfId="0" applyFont="1" applyBorder="1" applyAlignment="1">
      <alignment wrapText="1"/>
    </xf>
    <xf numFmtId="0" fontId="69" fillId="0" borderId="10" xfId="0" applyFont="1" applyBorder="1" applyAlignment="1">
      <alignment wrapText="1"/>
    </xf>
    <xf numFmtId="0" fontId="73" fillId="0" borderId="0" xfId="0" applyFont="1"/>
    <xf numFmtId="3" fontId="73" fillId="0" borderId="0" xfId="0" applyNumberFormat="1" applyFont="1"/>
    <xf numFmtId="0" fontId="73" fillId="0" borderId="11" xfId="0" applyFont="1" applyBorder="1"/>
    <xf numFmtId="3" fontId="73" fillId="0" borderId="12" xfId="0" applyNumberFormat="1" applyFont="1" applyBorder="1"/>
    <xf numFmtId="0" fontId="75" fillId="0" borderId="11" xfId="0" applyFont="1" applyBorder="1"/>
    <xf numFmtId="0" fontId="75" fillId="11" borderId="11" xfId="0" applyFont="1" applyFill="1" applyBorder="1"/>
    <xf numFmtId="0" fontId="73" fillId="0" borderId="18" xfId="0" applyFont="1" applyBorder="1"/>
    <xf numFmtId="0" fontId="73" fillId="0" borderId="17" xfId="0" applyFont="1" applyBorder="1"/>
    <xf numFmtId="0" fontId="73" fillId="0" borderId="20" xfId="0" applyFont="1" applyBorder="1"/>
    <xf numFmtId="0" fontId="77" fillId="0" borderId="0" xfId="0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center" wrapText="1"/>
    </xf>
    <xf numFmtId="0" fontId="76" fillId="0" borderId="10" xfId="0" applyFont="1" applyBorder="1"/>
    <xf numFmtId="0" fontId="75" fillId="0" borderId="10" xfId="0" applyFont="1" applyBorder="1"/>
    <xf numFmtId="0" fontId="73" fillId="0" borderId="10" xfId="0" applyFont="1" applyBorder="1"/>
    <xf numFmtId="0" fontId="73" fillId="0" borderId="10" xfId="0" applyFont="1" applyBorder="1" applyAlignment="1">
      <alignment wrapText="1"/>
    </xf>
    <xf numFmtId="0" fontId="75" fillId="11" borderId="10" xfId="0" applyFont="1" applyFill="1" applyBorder="1"/>
    <xf numFmtId="0" fontId="73" fillId="0" borderId="10" xfId="0" applyFont="1" applyBorder="1" applyAlignment="1">
      <alignment horizontal="left" vertical="center" wrapText="1"/>
    </xf>
    <xf numFmtId="0" fontId="68" fillId="0" borderId="10" xfId="0" applyFont="1" applyBorder="1" applyAlignment="1">
      <alignment vertical="center" wrapText="1"/>
    </xf>
    <xf numFmtId="0" fontId="71" fillId="11" borderId="10" xfId="0" applyFont="1" applyFill="1" applyBorder="1"/>
    <xf numFmtId="0" fontId="73" fillId="24" borderId="0" xfId="0" applyFont="1" applyFill="1"/>
    <xf numFmtId="0" fontId="75" fillId="25" borderId="0" xfId="0" applyFont="1" applyFill="1"/>
    <xf numFmtId="0" fontId="73" fillId="25" borderId="0" xfId="0" applyFont="1" applyFill="1"/>
    <xf numFmtId="0" fontId="54" fillId="24" borderId="0" xfId="0" applyFont="1" applyFill="1" applyAlignment="1">
      <alignment horizontal="left" vertical="center" wrapText="1"/>
    </xf>
    <xf numFmtId="0" fontId="73" fillId="24" borderId="0" xfId="0" applyFont="1" applyFill="1" applyAlignment="1">
      <alignment horizontal="left" vertical="center" wrapText="1"/>
    </xf>
    <xf numFmtId="0" fontId="56" fillId="24" borderId="0" xfId="0" applyFont="1" applyFill="1" applyAlignment="1">
      <alignment horizontal="left" vertical="center" wrapText="1"/>
    </xf>
    <xf numFmtId="0" fontId="68" fillId="24" borderId="0" xfId="0" applyFont="1" applyFill="1" applyAlignment="1">
      <alignment vertical="center" wrapText="1"/>
    </xf>
    <xf numFmtId="0" fontId="71" fillId="24" borderId="0" xfId="0" applyFont="1" applyFill="1" applyAlignment="1">
      <alignment horizontal="left" vertical="center" wrapText="1"/>
    </xf>
    <xf numFmtId="0" fontId="71" fillId="25" borderId="0" xfId="0" applyFont="1" applyFill="1"/>
    <xf numFmtId="0" fontId="72" fillId="25" borderId="0" xfId="0" applyFont="1" applyFill="1"/>
    <xf numFmtId="3" fontId="73" fillId="0" borderId="10" xfId="0" applyNumberFormat="1" applyFont="1" applyBorder="1"/>
    <xf numFmtId="3" fontId="73" fillId="11" borderId="10" xfId="0" applyNumberFormat="1" applyFont="1" applyFill="1" applyBorder="1"/>
    <xf numFmtId="3" fontId="72" fillId="0" borderId="10" xfId="0" applyNumberFormat="1" applyFont="1" applyBorder="1" applyAlignment="1">
      <alignment horizontal="right" vertical="center" wrapText="1"/>
    </xf>
    <xf numFmtId="3" fontId="72" fillId="11" borderId="10" xfId="0" applyNumberFormat="1" applyFont="1" applyFill="1" applyBorder="1"/>
    <xf numFmtId="0" fontId="79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left" vertical="center" wrapText="1"/>
    </xf>
    <xf numFmtId="0" fontId="75" fillId="0" borderId="10" xfId="0" applyFont="1" applyBorder="1" applyAlignment="1">
      <alignment horizontal="left" vertical="center" wrapText="1"/>
    </xf>
    <xf numFmtId="0" fontId="79" fillId="0" borderId="10" xfId="0" applyFont="1" applyBorder="1" applyAlignment="1">
      <alignment wrapText="1"/>
    </xf>
    <xf numFmtId="0" fontId="81" fillId="0" borderId="0" xfId="0" applyFont="1" applyAlignment="1">
      <alignment horizontal="center" wrapText="1"/>
    </xf>
    <xf numFmtId="0" fontId="68" fillId="0" borderId="0" xfId="0" applyFont="1" applyAlignment="1">
      <alignment horizontal="center" wrapText="1"/>
    </xf>
    <xf numFmtId="0" fontId="69" fillId="0" borderId="0" xfId="0" applyFont="1" applyAlignment="1">
      <alignment horizontal="center" wrapText="1"/>
    </xf>
    <xf numFmtId="0" fontId="58" fillId="0" borderId="10" xfId="0" applyFont="1" applyBorder="1" applyAlignment="1">
      <alignment horizontal="center" vertical="center" wrapText="1"/>
    </xf>
    <xf numFmtId="14" fontId="54" fillId="0" borderId="10" xfId="0" applyNumberFormat="1" applyFont="1" applyBorder="1"/>
    <xf numFmtId="0" fontId="57" fillId="0" borderId="10" xfId="0" applyFont="1" applyBorder="1" applyAlignment="1">
      <alignment wrapText="1"/>
    </xf>
    <xf numFmtId="0" fontId="82" fillId="0" borderId="0" xfId="27" applyFont="1"/>
    <xf numFmtId="0" fontId="83" fillId="0" borderId="0" xfId="0" applyFont="1"/>
    <xf numFmtId="3" fontId="84" fillId="0" borderId="10" xfId="0" applyNumberFormat="1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wrapText="1"/>
    </xf>
    <xf numFmtId="3" fontId="86" fillId="0" borderId="0" xfId="0" applyNumberFormat="1" applyFont="1" applyAlignment="1">
      <alignment horizontal="center" wrapText="1"/>
    </xf>
    <xf numFmtId="0" fontId="79" fillId="0" borderId="15" xfId="0" applyFont="1" applyBorder="1" applyAlignment="1">
      <alignment horizontal="center" vertical="center" wrapText="1"/>
    </xf>
    <xf numFmtId="0" fontId="73" fillId="0" borderId="12" xfId="0" applyFont="1" applyBorder="1"/>
    <xf numFmtId="0" fontId="75" fillId="0" borderId="12" xfId="0" applyFont="1" applyBorder="1"/>
    <xf numFmtId="0" fontId="58" fillId="0" borderId="13" xfId="0" applyFont="1" applyBorder="1" applyAlignment="1">
      <alignment vertical="center" wrapText="1"/>
    </xf>
    <xf numFmtId="0" fontId="80" fillId="0" borderId="13" xfId="0" applyFont="1" applyBorder="1" applyAlignment="1">
      <alignment horizontal="left" vertical="center"/>
    </xf>
    <xf numFmtId="3" fontId="73" fillId="0" borderId="13" xfId="0" applyNumberFormat="1" applyFont="1" applyBorder="1"/>
    <xf numFmtId="0" fontId="80" fillId="0" borderId="10" xfId="0" applyFont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7" fillId="20" borderId="10" xfId="0" applyFont="1" applyFill="1" applyBorder="1" applyAlignment="1">
      <alignment horizontal="left" vertical="center" wrapText="1"/>
    </xf>
    <xf numFmtId="0" fontId="58" fillId="20" borderId="10" xfId="0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68" fillId="22" borderId="10" xfId="0" applyFont="1" applyFill="1" applyBorder="1" applyAlignment="1">
      <alignment vertical="center" wrapText="1"/>
    </xf>
    <xf numFmtId="0" fontId="79" fillId="22" borderId="10" xfId="0" applyFont="1" applyFill="1" applyBorder="1" applyAlignment="1">
      <alignment horizontal="left" vertical="center"/>
    </xf>
    <xf numFmtId="3" fontId="75" fillId="0" borderId="10" xfId="0" applyNumberFormat="1" applyFont="1" applyBorder="1"/>
    <xf numFmtId="0" fontId="73" fillId="0" borderId="0" xfId="0" applyFont="1" applyAlignment="1">
      <alignment horizontal="center" wrapText="1"/>
    </xf>
    <xf numFmtId="3" fontId="73" fillId="0" borderId="0" xfId="0" applyNumberFormat="1" applyFont="1" applyAlignment="1">
      <alignment horizontal="center" wrapText="1"/>
    </xf>
    <xf numFmtId="0" fontId="75" fillId="23" borderId="0" xfId="0" applyFont="1" applyFill="1"/>
    <xf numFmtId="0" fontId="73" fillId="23" borderId="0" xfId="0" applyFont="1" applyFill="1"/>
    <xf numFmtId="0" fontId="77" fillId="0" borderId="0" xfId="0" applyFont="1" applyAlignment="1">
      <alignment horizontal="justify"/>
    </xf>
    <xf numFmtId="0" fontId="75" fillId="0" borderId="10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87" fillId="0" borderId="10" xfId="0" applyFont="1" applyBorder="1" applyAlignment="1">
      <alignment horizontal="justify"/>
    </xf>
    <xf numFmtId="0" fontId="73" fillId="0" borderId="19" xfId="0" applyFont="1" applyBorder="1"/>
    <xf numFmtId="0" fontId="75" fillId="0" borderId="10" xfId="0" applyFont="1" applyBorder="1" applyAlignment="1">
      <alignment horizontal="justify"/>
    </xf>
    <xf numFmtId="0" fontId="75" fillId="0" borderId="10" xfId="0" applyFont="1" applyBorder="1" applyAlignment="1">
      <alignment horizontal="left" vertical="center"/>
    </xf>
    <xf numFmtId="0" fontId="88" fillId="0" borderId="10" xfId="0" applyFont="1" applyBorder="1" applyAlignment="1">
      <alignment horizontal="justify"/>
    </xf>
    <xf numFmtId="0" fontId="73" fillId="0" borderId="10" xfId="0" applyFont="1" applyBorder="1" applyAlignment="1">
      <alignment horizontal="left" vertical="center"/>
    </xf>
    <xf numFmtId="3" fontId="73" fillId="0" borderId="10" xfId="0" applyNumberFormat="1" applyFont="1" applyBorder="1" applyAlignment="1">
      <alignment horizontal="right"/>
    </xf>
    <xf numFmtId="0" fontId="75" fillId="0" borderId="0" xfId="0" applyFont="1"/>
    <xf numFmtId="0" fontId="58" fillId="0" borderId="10" xfId="0" applyFont="1" applyBorder="1"/>
    <xf numFmtId="3" fontId="58" fillId="0" borderId="10" xfId="0" applyNumberFormat="1" applyFont="1" applyBorder="1"/>
    <xf numFmtId="0" fontId="89" fillId="0" borderId="10" xfId="0" applyFont="1" applyBorder="1"/>
    <xf numFmtId="3" fontId="89" fillId="0" borderId="10" xfId="0" applyNumberFormat="1" applyFont="1" applyBorder="1"/>
    <xf numFmtId="0" fontId="81" fillId="0" borderId="10" xfId="0" applyFont="1" applyBorder="1"/>
    <xf numFmtId="3" fontId="81" fillId="0" borderId="10" xfId="0" applyNumberFormat="1" applyFont="1" applyBorder="1"/>
    <xf numFmtId="3" fontId="20" fillId="0" borderId="10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0" fontId="51" fillId="0" borderId="15" xfId="0" applyFont="1" applyBorder="1" applyAlignment="1">
      <alignment horizontal="left" vertical="center" wrapText="1"/>
    </xf>
    <xf numFmtId="166" fontId="20" fillId="0" borderId="10" xfId="0" applyNumberFormat="1" applyFont="1" applyBorder="1"/>
    <xf numFmtId="3" fontId="91" fillId="26" borderId="12" xfId="0" applyNumberFormat="1" applyFont="1" applyFill="1" applyBorder="1"/>
    <xf numFmtId="3" fontId="62" fillId="0" borderId="16" xfId="0" applyNumberFormat="1" applyFont="1" applyBorder="1" applyAlignment="1">
      <alignment horizontal="center" vertical="center" wrapText="1"/>
    </xf>
    <xf numFmtId="3" fontId="62" fillId="28" borderId="16" xfId="0" applyNumberFormat="1" applyFont="1" applyFill="1" applyBorder="1" applyAlignment="1">
      <alignment horizontal="center" vertical="center" wrapText="1"/>
    </xf>
    <xf numFmtId="3" fontId="62" fillId="0" borderId="12" xfId="0" applyNumberFormat="1" applyFont="1" applyBorder="1" applyAlignment="1">
      <alignment horizontal="center" vertical="center" wrapText="1"/>
    </xf>
    <xf numFmtId="3" fontId="62" fillId="0" borderId="0" xfId="0" applyNumberFormat="1" applyFont="1" applyAlignment="1">
      <alignment horizontal="right"/>
    </xf>
    <xf numFmtId="3" fontId="62" fillId="28" borderId="0" xfId="0" applyNumberFormat="1" applyFont="1" applyFill="1" applyAlignment="1">
      <alignment horizontal="right"/>
    </xf>
    <xf numFmtId="3" fontId="62" fillId="28" borderId="12" xfId="0" applyNumberFormat="1" applyFont="1" applyFill="1" applyBorder="1" applyAlignment="1">
      <alignment horizontal="center" vertical="center" wrapText="1"/>
    </xf>
    <xf numFmtId="3" fontId="44" fillId="0" borderId="10" xfId="0" applyNumberFormat="1" applyFont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0" fontId="92" fillId="21" borderId="10" xfId="0" applyFont="1" applyFill="1" applyBorder="1"/>
    <xf numFmtId="164" fontId="93" fillId="0" borderId="10" xfId="0" applyNumberFormat="1" applyFont="1" applyBorder="1" applyAlignment="1">
      <alignment vertical="center"/>
    </xf>
    <xf numFmtId="3" fontId="93" fillId="0" borderId="10" xfId="0" applyNumberFormat="1" applyFont="1" applyBorder="1"/>
    <xf numFmtId="0" fontId="93" fillId="10" borderId="10" xfId="0" applyFont="1" applyFill="1" applyBorder="1" applyAlignment="1">
      <alignment horizontal="left" vertical="center"/>
    </xf>
    <xf numFmtId="164" fontId="93" fillId="10" borderId="10" xfId="0" applyNumberFormat="1" applyFont="1" applyFill="1" applyBorder="1" applyAlignment="1">
      <alignment vertical="center"/>
    </xf>
    <xf numFmtId="0" fontId="94" fillId="10" borderId="10" xfId="0" applyFont="1" applyFill="1" applyBorder="1" applyAlignment="1">
      <alignment horizontal="left" vertical="center"/>
    </xf>
    <xf numFmtId="0" fontId="93" fillId="10" borderId="10" xfId="0" applyFont="1" applyFill="1" applyBorder="1" applyAlignment="1">
      <alignment horizontal="left" vertical="center" wrapText="1"/>
    </xf>
    <xf numFmtId="3" fontId="94" fillId="0" borderId="10" xfId="0" applyNumberFormat="1" applyFont="1" applyBorder="1" applyAlignment="1">
      <alignment horizontal="right" vertical="center"/>
    </xf>
    <xf numFmtId="0" fontId="93" fillId="11" borderId="10" xfId="0" applyFont="1" applyFill="1" applyBorder="1"/>
    <xf numFmtId="0" fontId="95" fillId="11" borderId="10" xfId="0" applyFont="1" applyFill="1" applyBorder="1"/>
    <xf numFmtId="3" fontId="42" fillId="0" borderId="10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0" borderId="16" xfId="0" applyFont="1" applyBorder="1"/>
    <xf numFmtId="0" fontId="0" fillId="0" borderId="17" xfId="0" applyBorder="1"/>
    <xf numFmtId="0" fontId="21" fillId="0" borderId="21" xfId="0" applyFont="1" applyBorder="1"/>
    <xf numFmtId="0" fontId="0" fillId="0" borderId="22" xfId="0" applyBorder="1"/>
    <xf numFmtId="0" fontId="51" fillId="0" borderId="23" xfId="0" applyFont="1" applyBorder="1" applyAlignment="1">
      <alignment horizontal="left" vertical="center" wrapText="1"/>
    </xf>
    <xf numFmtId="0" fontId="0" fillId="0" borderId="0" xfId="0" applyBorder="1"/>
    <xf numFmtId="0" fontId="20" fillId="0" borderId="22" xfId="0" applyFont="1" applyBorder="1"/>
    <xf numFmtId="0" fontId="0" fillId="0" borderId="24" xfId="0" applyBorder="1"/>
    <xf numFmtId="0" fontId="47" fillId="22" borderId="25" xfId="0" applyFont="1" applyFill="1" applyBorder="1" applyAlignment="1">
      <alignment horizontal="left" vertical="center" wrapText="1"/>
    </xf>
    <xf numFmtId="0" fontId="22" fillId="22" borderId="26" xfId="0" applyFont="1" applyFill="1" applyBorder="1" applyAlignment="1">
      <alignment horizontal="left" vertical="center"/>
    </xf>
    <xf numFmtId="0" fontId="21" fillId="0" borderId="26" xfId="0" applyFont="1" applyBorder="1"/>
    <xf numFmtId="0" fontId="21" fillId="0" borderId="27" xfId="0" applyFont="1" applyBorder="1"/>
    <xf numFmtId="0" fontId="56" fillId="0" borderId="29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left" vertical="center" wrapText="1"/>
    </xf>
    <xf numFmtId="3" fontId="54" fillId="0" borderId="22" xfId="0" applyNumberFormat="1" applyFont="1" applyBorder="1"/>
    <xf numFmtId="0" fontId="56" fillId="0" borderId="23" xfId="0" applyFont="1" applyBorder="1" applyAlignment="1">
      <alignment horizontal="left" vertical="center" wrapText="1"/>
    </xf>
    <xf numFmtId="0" fontId="61" fillId="0" borderId="23" xfId="0" applyFont="1" applyBorder="1" applyAlignment="1">
      <alignment horizontal="left" vertical="center" wrapText="1"/>
    </xf>
    <xf numFmtId="0" fontId="56" fillId="0" borderId="25" xfId="0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/>
    </xf>
    <xf numFmtId="3" fontId="96" fillId="0" borderId="27" xfId="0" applyNumberFormat="1" applyFont="1" applyBorder="1"/>
    <xf numFmtId="3" fontId="96" fillId="0" borderId="22" xfId="0" applyNumberFormat="1" applyFont="1" applyBorder="1"/>
    <xf numFmtId="0" fontId="97" fillId="0" borderId="12" xfId="0" applyFont="1" applyBorder="1"/>
    <xf numFmtId="3" fontId="97" fillId="0" borderId="12" xfId="0" applyNumberFormat="1" applyFont="1" applyBorder="1"/>
    <xf numFmtId="0" fontId="56" fillId="0" borderId="28" xfId="0" applyFont="1" applyBorder="1" applyAlignment="1">
      <alignment horizontal="center" vertical="center"/>
    </xf>
    <xf numFmtId="3" fontId="56" fillId="0" borderId="30" xfId="0" applyNumberFormat="1" applyFont="1" applyBorder="1" applyAlignment="1">
      <alignment horizontal="center" vertical="center"/>
    </xf>
    <xf numFmtId="3" fontId="96" fillId="0" borderId="10" xfId="0" applyNumberFormat="1" applyFont="1" applyBorder="1"/>
    <xf numFmtId="3" fontId="91" fillId="0" borderId="12" xfId="0" applyNumberFormat="1" applyFont="1" applyBorder="1"/>
    <xf numFmtId="0" fontId="75" fillId="0" borderId="15" xfId="0" applyFont="1" applyBorder="1" applyAlignment="1">
      <alignment horizontal="center" vertical="center"/>
    </xf>
    <xf numFmtId="3" fontId="75" fillId="0" borderId="15" xfId="0" applyNumberFormat="1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 wrapText="1"/>
    </xf>
    <xf numFmtId="3" fontId="75" fillId="0" borderId="30" xfId="0" applyNumberFormat="1" applyFont="1" applyBorder="1" applyAlignment="1">
      <alignment horizontal="center" vertical="center"/>
    </xf>
    <xf numFmtId="0" fontId="58" fillId="0" borderId="23" xfId="0" applyFont="1" applyBorder="1" applyAlignment="1">
      <alignment horizontal="left" vertical="center" wrapText="1"/>
    </xf>
    <xf numFmtId="3" fontId="73" fillId="0" borderId="22" xfId="0" applyNumberFormat="1" applyFont="1" applyBorder="1"/>
    <xf numFmtId="0" fontId="79" fillId="0" borderId="23" xfId="0" applyFont="1" applyBorder="1" applyAlignment="1">
      <alignment horizontal="left" vertical="center" wrapText="1"/>
    </xf>
    <xf numFmtId="3" fontId="75" fillId="0" borderId="22" xfId="0" applyNumberFormat="1" applyFont="1" applyBorder="1"/>
    <xf numFmtId="0" fontId="80" fillId="0" borderId="23" xfId="0" applyFont="1" applyBorder="1" applyAlignment="1">
      <alignment horizontal="left" vertical="center" wrapText="1"/>
    </xf>
    <xf numFmtId="0" fontId="57" fillId="0" borderId="23" xfId="0" applyFont="1" applyBorder="1" applyAlignment="1">
      <alignment horizontal="left" vertical="center" wrapText="1"/>
    </xf>
    <xf numFmtId="0" fontId="57" fillId="0" borderId="25" xfId="0" applyFont="1" applyBorder="1" applyAlignment="1">
      <alignment horizontal="left" vertical="center" wrapText="1"/>
    </xf>
    <xf numFmtId="0" fontId="79" fillId="0" borderId="26" xfId="0" applyFont="1" applyBorder="1" applyAlignment="1">
      <alignment horizontal="left" vertical="center"/>
    </xf>
    <xf numFmtId="3" fontId="73" fillId="0" borderId="27" xfId="0" applyNumberFormat="1" applyFont="1" applyBorder="1"/>
    <xf numFmtId="0" fontId="89" fillId="0" borderId="10" xfId="0" applyFont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3" fontId="73" fillId="26" borderId="12" xfId="0" applyNumberFormat="1" applyFont="1" applyFill="1" applyBorder="1" applyAlignment="1">
      <alignment horizontal="center" vertical="center" wrapText="1"/>
    </xf>
    <xf numFmtId="3" fontId="73" fillId="0" borderId="12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6" fillId="0" borderId="0" xfId="0" applyFont="1" applyAlignment="1">
      <alignment horizontal="center" wrapText="1"/>
    </xf>
    <xf numFmtId="0" fontId="77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68" fillId="0" borderId="0" xfId="0" applyFont="1" applyAlignment="1">
      <alignment wrapText="1"/>
    </xf>
    <xf numFmtId="0" fontId="83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0" fontId="82" fillId="0" borderId="0" xfId="27" applyFont="1" applyAlignment="1">
      <alignment horizontal="center"/>
    </xf>
    <xf numFmtId="0" fontId="56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76" fillId="28" borderId="0" xfId="0" applyFont="1" applyFill="1" applyAlignment="1">
      <alignment horizontal="center" wrapText="1"/>
    </xf>
    <xf numFmtId="0" fontId="77" fillId="24" borderId="0" xfId="0" applyFont="1" applyFill="1" applyAlignment="1">
      <alignment horizontal="center" wrapText="1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ás" xfId="27" builtinId="8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al_KTRSZJ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M.szerdahely-MUNKA\Ad&#243;ss&#225;got.keletk(EU)2014(adatk&#246;zl&#233;s)\I.k&#246;r-jegyz&#337;k&#246;nyvh&#246;z2014.%20&#201;VI%20K&#214;LTS&#201;GVET&#201;SI-mell&#233;klet_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kiemelt ei"/>
      <sheetName val="1.2MÉRLEG"/>
      <sheetName val="2,1kiadások .ÖSSZES"/>
      <sheetName val="2,2ÖNKORMkiadások (2)"/>
      <sheetName val="2,3OVI.kiadások  (3)"/>
      <sheetName val="3,1bevételek"/>
      <sheetName val="3,2ÖNKORM.bevételek (2)"/>
      <sheetName val="3,3OVI.bevételek  (3)"/>
      <sheetName val="4.létszám"/>
      <sheetName val="5.beruházások felújítások"/>
      <sheetName val="6.EU projektek"/>
      <sheetName val="7,1stabilitási 1"/>
      <sheetName val="7,2stabilitási 2"/>
      <sheetName val="8.helyi adók"/>
      <sheetName val="9.hitelek"/>
      <sheetName val="10.tartalékok"/>
      <sheetName val="11.finanszírozás"/>
      <sheetName val="12.szociális kiadások"/>
      <sheetName val="13,1átadott"/>
      <sheetName val="13,2átvett"/>
      <sheetName val="14.KÖZVETETT"/>
      <sheetName val="15.TÖBB ÉVES"/>
      <sheetName val="16.EI FELHASZN TERV"/>
      <sheetName val="17.GÖRDÜLŐ"/>
      <sheetName val="Munk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njt.hu/cgi_bin/njt_doc.cgi?docid=139876.24347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njt.hu/cgi_bin/njt_doc.cgi?docid=142896.2451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zoomScaleNormal="100" zoomScaleSheetLayoutView="87" workbookViewId="0">
      <selection activeCell="A2" sqref="A2:C2"/>
    </sheetView>
  </sheetViews>
  <sheetFormatPr defaultRowHeight="15"/>
  <cols>
    <col min="1" max="1" width="63" style="236" customWidth="1"/>
    <col min="2" max="2" width="24.5703125" style="237" customWidth="1"/>
    <col min="3" max="3" width="22.5703125" style="237" customWidth="1"/>
    <col min="4" max="16384" width="9.140625" style="236"/>
  </cols>
  <sheetData>
    <row r="1" spans="1:3" ht="15.75">
      <c r="A1" s="398" t="s">
        <v>752</v>
      </c>
      <c r="B1" s="399"/>
      <c r="C1" s="399"/>
    </row>
    <row r="2" spans="1:3" ht="50.25" customHeight="1">
      <c r="A2" s="400" t="s">
        <v>1</v>
      </c>
      <c r="B2" s="401"/>
      <c r="C2" s="401"/>
    </row>
    <row r="3" spans="1:3" ht="24.75" customHeight="1">
      <c r="A3" s="404" t="s">
        <v>751</v>
      </c>
      <c r="B3" s="404"/>
      <c r="C3" s="404"/>
    </row>
    <row r="4" spans="1:3">
      <c r="A4" s="243"/>
      <c r="B4" s="402" t="s">
        <v>682</v>
      </c>
      <c r="C4" s="402" t="s">
        <v>750</v>
      </c>
    </row>
    <row r="5" spans="1:3">
      <c r="A5" s="244"/>
      <c r="B5" s="403"/>
      <c r="C5" s="403"/>
    </row>
    <row r="6" spans="1:3" ht="18" customHeight="1">
      <c r="A6" s="242" t="s">
        <v>7</v>
      </c>
      <c r="B6" s="239">
        <f>C6</f>
        <v>7296452</v>
      </c>
      <c r="C6" s="239">
        <v>7296452</v>
      </c>
    </row>
    <row r="7" spans="1:3" ht="18" customHeight="1">
      <c r="A7" s="238" t="s">
        <v>8</v>
      </c>
      <c r="B7" s="239">
        <f t="shared" ref="B7:B15" si="0">C7</f>
        <v>1227579</v>
      </c>
      <c r="C7" s="239">
        <v>1227579</v>
      </c>
    </row>
    <row r="8" spans="1:3" ht="18" customHeight="1">
      <c r="A8" s="238" t="s">
        <v>9</v>
      </c>
      <c r="B8" s="239">
        <f t="shared" si="0"/>
        <v>11223513</v>
      </c>
      <c r="C8" s="239">
        <v>11223513</v>
      </c>
    </row>
    <row r="9" spans="1:3" ht="18" customHeight="1">
      <c r="A9" s="238" t="s">
        <v>10</v>
      </c>
      <c r="B9" s="239">
        <f t="shared" si="0"/>
        <v>2868000</v>
      </c>
      <c r="C9" s="239">
        <v>2868000</v>
      </c>
    </row>
    <row r="10" spans="1:3" ht="18" customHeight="1">
      <c r="A10" s="238" t="s">
        <v>11</v>
      </c>
      <c r="B10" s="239">
        <f t="shared" si="0"/>
        <v>11129282</v>
      </c>
      <c r="C10" s="239">
        <v>11129282</v>
      </c>
    </row>
    <row r="11" spans="1:3" ht="18" customHeight="1">
      <c r="A11" s="238" t="s">
        <v>12</v>
      </c>
      <c r="B11" s="239">
        <f t="shared" si="0"/>
        <v>0</v>
      </c>
      <c r="C11" s="239">
        <v>0</v>
      </c>
    </row>
    <row r="12" spans="1:3" ht="18" customHeight="1">
      <c r="A12" s="238" t="s">
        <v>13</v>
      </c>
      <c r="B12" s="239">
        <f t="shared" si="0"/>
        <v>690452</v>
      </c>
      <c r="C12" s="239">
        <v>690452</v>
      </c>
    </row>
    <row r="13" spans="1:3" ht="18" customHeight="1">
      <c r="A13" s="238" t="s">
        <v>14</v>
      </c>
      <c r="B13" s="239">
        <f t="shared" si="0"/>
        <v>0</v>
      </c>
      <c r="C13" s="239">
        <v>0</v>
      </c>
    </row>
    <row r="14" spans="1:3" ht="18" customHeight="1">
      <c r="A14" s="240" t="s">
        <v>15</v>
      </c>
      <c r="B14" s="239">
        <f t="shared" si="0"/>
        <v>34435278</v>
      </c>
      <c r="C14" s="239">
        <f>SUM(C6:C13)</f>
        <v>34435278</v>
      </c>
    </row>
    <row r="15" spans="1:3" ht="18" customHeight="1">
      <c r="A15" s="240" t="s">
        <v>16</v>
      </c>
      <c r="B15" s="239">
        <f t="shared" si="0"/>
        <v>875405</v>
      </c>
      <c r="C15" s="239">
        <v>875405</v>
      </c>
    </row>
    <row r="16" spans="1:3" ht="18" customHeight="1">
      <c r="A16" s="241" t="s">
        <v>17</v>
      </c>
      <c r="B16" s="327">
        <f>B14+B15</f>
        <v>35310683</v>
      </c>
      <c r="C16" s="327">
        <f>SUM(C14:C15)</f>
        <v>35310683</v>
      </c>
    </row>
    <row r="17" spans="1:3" ht="18" customHeight="1">
      <c r="A17" s="238" t="s">
        <v>18</v>
      </c>
      <c r="B17" s="239">
        <f>C17</f>
        <v>22359457</v>
      </c>
      <c r="C17" s="239">
        <v>22359457</v>
      </c>
    </row>
    <row r="18" spans="1:3" ht="18" customHeight="1">
      <c r="A18" s="238" t="s">
        <v>19</v>
      </c>
      <c r="B18" s="239">
        <f t="shared" ref="B18:B25" si="1">C18</f>
        <v>0</v>
      </c>
      <c r="C18" s="239">
        <v>0</v>
      </c>
    </row>
    <row r="19" spans="1:3" ht="18" customHeight="1">
      <c r="A19" s="238" t="s">
        <v>20</v>
      </c>
      <c r="B19" s="239">
        <f t="shared" si="1"/>
        <v>2905000</v>
      </c>
      <c r="C19" s="239">
        <v>2905000</v>
      </c>
    </row>
    <row r="20" spans="1:3" ht="18" customHeight="1">
      <c r="A20" s="238" t="s">
        <v>21</v>
      </c>
      <c r="B20" s="239">
        <f t="shared" si="1"/>
        <v>1943346</v>
      </c>
      <c r="C20" s="239">
        <v>1943346</v>
      </c>
    </row>
    <row r="21" spans="1:3" ht="18" customHeight="1">
      <c r="A21" s="238" t="s">
        <v>22</v>
      </c>
      <c r="B21" s="239">
        <f t="shared" si="1"/>
        <v>0</v>
      </c>
      <c r="C21" s="239">
        <f>'3,2bevételek . Önkormányzat'!F55</f>
        <v>0</v>
      </c>
    </row>
    <row r="22" spans="1:3" ht="18" customHeight="1">
      <c r="A22" s="238" t="s">
        <v>23</v>
      </c>
      <c r="B22" s="239">
        <f t="shared" si="1"/>
        <v>0</v>
      </c>
      <c r="C22" s="239">
        <f>'3,2bevételek . Önkormányzat'!F59</f>
        <v>0</v>
      </c>
    </row>
    <row r="23" spans="1:3" ht="18" customHeight="1">
      <c r="A23" s="238" t="s">
        <v>24</v>
      </c>
      <c r="B23" s="239">
        <f t="shared" si="1"/>
        <v>0</v>
      </c>
      <c r="C23" s="239">
        <v>0</v>
      </c>
    </row>
    <row r="24" spans="1:3" ht="18" customHeight="1">
      <c r="A24" s="240" t="s">
        <v>25</v>
      </c>
      <c r="B24" s="239">
        <f t="shared" si="1"/>
        <v>27207803</v>
      </c>
      <c r="C24" s="239">
        <f>SUM(C17:C23)</f>
        <v>27207803</v>
      </c>
    </row>
    <row r="25" spans="1:3" ht="18" customHeight="1">
      <c r="A25" s="240" t="s">
        <v>26</v>
      </c>
      <c r="B25" s="239">
        <f t="shared" si="1"/>
        <v>8102880</v>
      </c>
      <c r="C25" s="239">
        <v>8102880</v>
      </c>
    </row>
    <row r="26" spans="1:3" ht="18" customHeight="1">
      <c r="A26" s="241" t="s">
        <v>27</v>
      </c>
      <c r="B26" s="327">
        <f>B24+B25</f>
        <v>35310683</v>
      </c>
      <c r="C26" s="327">
        <f>SUM(C24:C25)</f>
        <v>35310683</v>
      </c>
    </row>
  </sheetData>
  <sheetProtection selectLockedCells="1" selectUnlockedCells="1"/>
  <mergeCells count="5">
    <mergeCell ref="A1:C1"/>
    <mergeCell ref="A2:C2"/>
    <mergeCell ref="B4:B5"/>
    <mergeCell ref="C4:C5"/>
    <mergeCell ref="A3:C3"/>
  </mergeCells>
  <phoneticPr fontId="49" type="noConversion"/>
  <printOptions verticalCentered="1"/>
  <pageMargins left="0.70866141732283472" right="0.70866141732283472" top="0.74803149606299213" bottom="0.74803149606299213" header="0.51181102362204722" footer="0.51181102362204722"/>
  <pageSetup paperSize="9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BreakPreview" topLeftCell="A19" zoomScale="87" zoomScaleNormal="71" zoomScaleSheetLayoutView="87" workbookViewId="0">
      <selection activeCell="G16" sqref="G16:G18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405" t="s">
        <v>752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0" ht="46.5" customHeight="1">
      <c r="A2" s="406" t="s">
        <v>713</v>
      </c>
      <c r="B2" s="406"/>
      <c r="C2" s="406"/>
      <c r="D2" s="406"/>
      <c r="E2" s="406"/>
      <c r="F2" s="406"/>
      <c r="G2" s="406"/>
      <c r="H2" s="406"/>
      <c r="I2" s="406"/>
      <c r="J2" s="406"/>
    </row>
    <row r="3" spans="1:10" ht="16.5" customHeight="1">
      <c r="A3" s="1" t="s">
        <v>717</v>
      </c>
      <c r="B3" s="51"/>
      <c r="C3" s="51"/>
      <c r="D3" s="51"/>
      <c r="E3" s="51"/>
      <c r="F3" s="51"/>
      <c r="G3" s="51"/>
      <c r="H3" s="51"/>
      <c r="I3" s="51"/>
      <c r="J3" s="51" t="s">
        <v>688</v>
      </c>
    </row>
    <row r="4" spans="1:10">
      <c r="A4" s="2" t="s">
        <v>28</v>
      </c>
    </row>
    <row r="5" spans="1:10" ht="61.5" customHeight="1">
      <c r="A5" s="5" t="s">
        <v>29</v>
      </c>
      <c r="B5" s="6" t="s">
        <v>30</v>
      </c>
      <c r="C5" s="49" t="s">
        <v>604</v>
      </c>
      <c r="D5" s="49" t="s">
        <v>605</v>
      </c>
      <c r="E5" s="49" t="s">
        <v>606</v>
      </c>
      <c r="F5" s="49" t="s">
        <v>607</v>
      </c>
      <c r="G5" s="49" t="s">
        <v>608</v>
      </c>
      <c r="H5" s="49" t="s">
        <v>609</v>
      </c>
      <c r="I5" s="49" t="s">
        <v>610</v>
      </c>
      <c r="J5" s="49" t="s">
        <v>611</v>
      </c>
    </row>
    <row r="6" spans="1:10" ht="25.5">
      <c r="A6" s="3"/>
      <c r="B6" s="3"/>
      <c r="C6" s="3"/>
      <c r="D6" s="3"/>
      <c r="E6" s="3"/>
      <c r="F6" s="52" t="s">
        <v>612</v>
      </c>
      <c r="G6" s="53"/>
      <c r="H6" s="3"/>
      <c r="I6" s="3"/>
      <c r="J6" s="3"/>
    </row>
    <row r="7" spans="1:10">
      <c r="A7" s="3"/>
      <c r="B7" s="3"/>
      <c r="C7" s="128"/>
      <c r="D7" s="128"/>
      <c r="E7" s="128"/>
      <c r="F7" s="128"/>
      <c r="G7" s="128"/>
      <c r="H7" s="128"/>
      <c r="I7" s="128"/>
      <c r="J7" s="128"/>
    </row>
    <row r="8" spans="1:10">
      <c r="A8" s="3"/>
      <c r="B8" s="3"/>
      <c r="C8" s="128"/>
      <c r="D8" s="128"/>
      <c r="E8" s="128"/>
      <c r="F8" s="128"/>
      <c r="G8" s="128"/>
      <c r="H8" s="128"/>
      <c r="I8" s="128"/>
      <c r="J8" s="128"/>
    </row>
    <row r="9" spans="1:10">
      <c r="A9" s="3"/>
      <c r="B9" s="3"/>
      <c r="C9" s="128"/>
      <c r="D9" s="128"/>
      <c r="E9" s="128"/>
      <c r="F9" s="128"/>
      <c r="G9" s="128"/>
      <c r="H9" s="128"/>
      <c r="I9" s="128"/>
      <c r="J9" s="128"/>
    </row>
    <row r="10" spans="1:10">
      <c r="A10" s="20" t="s">
        <v>170</v>
      </c>
      <c r="B10" s="14" t="s">
        <v>171</v>
      </c>
      <c r="C10" s="128"/>
      <c r="D10" s="128"/>
      <c r="E10" s="128"/>
      <c r="F10" s="128"/>
      <c r="G10" s="128"/>
      <c r="H10" s="128"/>
      <c r="I10" s="128"/>
      <c r="J10" s="128"/>
    </row>
    <row r="11" spans="1:10">
      <c r="A11" s="20"/>
      <c r="B11" s="14"/>
      <c r="C11" s="128"/>
      <c r="D11" s="128"/>
      <c r="E11" s="128"/>
      <c r="F11" s="128"/>
      <c r="G11" s="128"/>
      <c r="H11" s="128"/>
      <c r="I11" s="128"/>
      <c r="J11" s="128"/>
    </row>
    <row r="12" spans="1:10">
      <c r="A12" s="20"/>
      <c r="B12" s="14"/>
      <c r="C12" s="128"/>
      <c r="D12" s="128"/>
      <c r="E12" s="128"/>
      <c r="F12" s="128"/>
      <c r="G12" s="128"/>
      <c r="H12" s="128"/>
      <c r="I12" s="128"/>
      <c r="J12" s="128"/>
    </row>
    <row r="13" spans="1:10">
      <c r="A13" s="20"/>
      <c r="B13" s="14"/>
      <c r="C13" s="128"/>
      <c r="D13" s="128"/>
      <c r="E13" s="128"/>
      <c r="F13" s="128"/>
      <c r="G13" s="128"/>
      <c r="H13" s="128"/>
      <c r="I13" s="128"/>
      <c r="J13" s="128"/>
    </row>
    <row r="14" spans="1:10">
      <c r="A14" s="20"/>
      <c r="B14" s="14"/>
      <c r="C14" s="128"/>
      <c r="D14" s="128"/>
      <c r="E14" s="128"/>
      <c r="F14" s="128"/>
      <c r="G14" s="128"/>
      <c r="H14" s="128"/>
      <c r="I14" s="128"/>
      <c r="J14" s="128"/>
    </row>
    <row r="15" spans="1:10">
      <c r="A15" s="20" t="s">
        <v>319</v>
      </c>
      <c r="B15" s="14" t="s">
        <v>173</v>
      </c>
      <c r="C15" s="128">
        <f>SUM(C16:C19)</f>
        <v>0</v>
      </c>
      <c r="D15" s="128">
        <f t="shared" ref="D15:J15" si="0">SUM(D16:D19)</f>
        <v>0</v>
      </c>
      <c r="E15" s="128">
        <f t="shared" si="0"/>
        <v>0</v>
      </c>
      <c r="F15" s="128">
        <f t="shared" si="0"/>
        <v>0</v>
      </c>
      <c r="G15" s="128"/>
      <c r="H15" s="128"/>
      <c r="I15" s="128"/>
      <c r="J15" s="128">
        <f t="shared" si="0"/>
        <v>0</v>
      </c>
    </row>
    <row r="16" spans="1:10">
      <c r="A16" s="58"/>
      <c r="B16" s="163"/>
      <c r="C16" s="57"/>
      <c r="D16" s="128"/>
      <c r="E16" s="128"/>
      <c r="F16" s="128"/>
      <c r="G16" s="128"/>
      <c r="H16" s="326"/>
      <c r="I16" s="326"/>
      <c r="J16" s="128"/>
    </row>
    <row r="17" spans="1:10">
      <c r="A17" s="58"/>
      <c r="B17" s="163"/>
      <c r="C17" s="57"/>
      <c r="D17" s="128"/>
      <c r="E17" s="128"/>
      <c r="F17" s="128"/>
      <c r="G17" s="128"/>
      <c r="H17" s="326"/>
      <c r="I17" s="326"/>
      <c r="J17" s="128"/>
    </row>
    <row r="18" spans="1:10">
      <c r="A18" s="58"/>
      <c r="B18" s="163"/>
      <c r="C18" s="57"/>
      <c r="D18" s="128"/>
      <c r="E18" s="128"/>
      <c r="F18" s="128"/>
      <c r="G18" s="128"/>
      <c r="H18" s="326"/>
      <c r="I18" s="326"/>
      <c r="J18" s="128"/>
    </row>
    <row r="19" spans="1:10">
      <c r="A19" s="20"/>
      <c r="B19" s="14"/>
      <c r="C19" s="128"/>
      <c r="D19" s="128"/>
      <c r="E19" s="128"/>
      <c r="F19" s="128"/>
      <c r="G19" s="128"/>
      <c r="H19" s="128"/>
      <c r="I19" s="128"/>
      <c r="J19" s="128"/>
    </row>
    <row r="20" spans="1:10">
      <c r="A20" s="11" t="s">
        <v>174</v>
      </c>
      <c r="B20" s="14" t="s">
        <v>175</v>
      </c>
      <c r="C20" s="128"/>
      <c r="D20" s="128"/>
      <c r="E20" s="128"/>
      <c r="F20" s="128"/>
      <c r="G20" s="128"/>
      <c r="H20" s="128"/>
      <c r="I20" s="128"/>
      <c r="J20" s="128"/>
    </row>
    <row r="21" spans="1:10">
      <c r="A21" s="11"/>
      <c r="B21" s="14"/>
      <c r="C21" s="128"/>
      <c r="D21" s="128"/>
      <c r="E21" s="128"/>
      <c r="F21" s="128"/>
      <c r="G21" s="128"/>
      <c r="H21" s="128"/>
      <c r="I21" s="128"/>
      <c r="J21" s="128"/>
    </row>
    <row r="22" spans="1:10">
      <c r="A22" s="11"/>
      <c r="B22" s="14"/>
      <c r="C22" s="128"/>
      <c r="D22" s="128"/>
      <c r="E22" s="128"/>
      <c r="F22" s="128"/>
      <c r="G22" s="128"/>
      <c r="H22" s="128"/>
      <c r="I22" s="128"/>
      <c r="J22" s="128"/>
    </row>
    <row r="23" spans="1:10">
      <c r="A23" s="20" t="s">
        <v>176</v>
      </c>
      <c r="B23" s="14" t="s">
        <v>177</v>
      </c>
      <c r="C23" s="128"/>
      <c r="D23" s="128"/>
      <c r="E23" s="128"/>
      <c r="F23" s="128"/>
      <c r="G23" s="128"/>
      <c r="H23" s="128"/>
      <c r="I23" s="128"/>
      <c r="J23" s="128"/>
    </row>
    <row r="24" spans="1:10">
      <c r="A24" s="20"/>
      <c r="B24" s="14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20"/>
      <c r="B25" s="14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20" t="s">
        <v>178</v>
      </c>
      <c r="B26" s="14" t="s">
        <v>179</v>
      </c>
      <c r="C26" s="128"/>
      <c r="D26" s="128"/>
      <c r="E26" s="128"/>
      <c r="F26" s="128"/>
      <c r="G26" s="128"/>
      <c r="H26" s="128"/>
      <c r="I26" s="128"/>
      <c r="J26" s="128"/>
    </row>
    <row r="27" spans="1:10">
      <c r="A27" s="20"/>
      <c r="B27" s="14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20"/>
      <c r="B28" s="14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1" t="s">
        <v>180</v>
      </c>
      <c r="B29" s="14" t="s">
        <v>181</v>
      </c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1" t="s">
        <v>182</v>
      </c>
      <c r="B30" s="14" t="s">
        <v>183</v>
      </c>
      <c r="C30" s="128"/>
      <c r="D30" s="128"/>
      <c r="E30" s="128"/>
      <c r="F30" s="128"/>
      <c r="G30" s="128"/>
      <c r="H30" s="128"/>
      <c r="I30" s="128"/>
      <c r="J30" s="128"/>
    </row>
    <row r="31" spans="1:10" ht="15.75">
      <c r="A31" s="44" t="s">
        <v>184</v>
      </c>
      <c r="B31" s="43" t="s">
        <v>185</v>
      </c>
      <c r="C31" s="128">
        <f>C15</f>
        <v>0</v>
      </c>
      <c r="D31" s="128">
        <f t="shared" ref="D31:J31" si="1">D15</f>
        <v>0</v>
      </c>
      <c r="E31" s="128">
        <f t="shared" si="1"/>
        <v>0</v>
      </c>
      <c r="F31" s="128">
        <f t="shared" si="1"/>
        <v>0</v>
      </c>
      <c r="G31" s="128">
        <f t="shared" si="1"/>
        <v>0</v>
      </c>
      <c r="H31" s="128">
        <f t="shared" si="1"/>
        <v>0</v>
      </c>
      <c r="I31" s="128">
        <f t="shared" si="1"/>
        <v>0</v>
      </c>
      <c r="J31" s="128">
        <f t="shared" si="1"/>
        <v>0</v>
      </c>
    </row>
    <row r="32" spans="1:10" ht="15.75">
      <c r="A32" s="50"/>
      <c r="B32" s="42"/>
      <c r="C32" s="128"/>
      <c r="D32" s="128"/>
      <c r="E32" s="128"/>
      <c r="F32" s="128"/>
      <c r="G32" s="128"/>
      <c r="H32" s="128"/>
      <c r="I32" s="128"/>
      <c r="J32" s="128"/>
    </row>
    <row r="33" spans="1:10" ht="15.75">
      <c r="A33" s="50"/>
      <c r="B33" s="42"/>
      <c r="C33" s="128"/>
      <c r="D33" s="128"/>
      <c r="E33" s="128"/>
      <c r="F33" s="128"/>
      <c r="G33" s="128"/>
      <c r="H33" s="128"/>
      <c r="I33" s="128"/>
      <c r="J33" s="128"/>
    </row>
    <row r="34" spans="1:10" ht="15.75">
      <c r="A34" s="50"/>
      <c r="B34" s="42"/>
      <c r="C34" s="128"/>
      <c r="D34" s="128"/>
      <c r="E34" s="128"/>
      <c r="F34" s="128"/>
      <c r="G34" s="128"/>
      <c r="H34" s="128"/>
      <c r="I34" s="128"/>
      <c r="J34" s="128"/>
    </row>
    <row r="35" spans="1:10" ht="15.75">
      <c r="A35" s="50"/>
      <c r="B35" s="42"/>
      <c r="C35" s="128"/>
      <c r="D35" s="128"/>
      <c r="E35" s="128"/>
      <c r="F35" s="128"/>
      <c r="G35" s="128"/>
      <c r="H35" s="128"/>
      <c r="I35" s="128"/>
      <c r="J35" s="128"/>
    </row>
    <row r="36" spans="1:10">
      <c r="A36" s="20" t="s">
        <v>186</v>
      </c>
      <c r="B36" s="14" t="s">
        <v>187</v>
      </c>
      <c r="C36" s="128"/>
      <c r="D36" s="128"/>
      <c r="E36" s="128"/>
      <c r="F36" s="128"/>
      <c r="G36" s="128"/>
      <c r="H36" s="128"/>
      <c r="I36" s="128"/>
      <c r="J36" s="128"/>
    </row>
    <row r="37" spans="1:10">
      <c r="A37" s="20"/>
      <c r="B37" s="14"/>
      <c r="C37" s="128"/>
      <c r="D37" s="128"/>
      <c r="E37" s="128"/>
      <c r="F37" s="128"/>
      <c r="G37" s="128"/>
      <c r="H37" s="128"/>
      <c r="I37" s="128"/>
      <c r="J37" s="128"/>
    </row>
    <row r="38" spans="1:10">
      <c r="A38" s="20"/>
      <c r="B38" s="14"/>
      <c r="C38" s="128"/>
      <c r="D38" s="128"/>
      <c r="E38" s="128"/>
      <c r="F38" s="128"/>
      <c r="G38" s="128"/>
      <c r="H38" s="128"/>
      <c r="I38" s="128"/>
      <c r="J38" s="128"/>
    </row>
    <row r="39" spans="1:10">
      <c r="A39" s="20"/>
      <c r="B39" s="14"/>
      <c r="C39" s="128"/>
      <c r="D39" s="128"/>
      <c r="E39" s="128"/>
      <c r="F39" s="128"/>
      <c r="G39" s="128"/>
      <c r="H39" s="128"/>
      <c r="I39" s="128"/>
      <c r="J39" s="128"/>
    </row>
    <row r="40" spans="1:10">
      <c r="A40" s="20"/>
      <c r="B40" s="14"/>
      <c r="C40" s="128"/>
      <c r="D40" s="128"/>
      <c r="E40" s="128"/>
      <c r="F40" s="128"/>
      <c r="G40" s="128"/>
      <c r="H40" s="128"/>
      <c r="I40" s="128"/>
      <c r="J40" s="128"/>
    </row>
    <row r="41" spans="1:10">
      <c r="A41" s="20" t="s">
        <v>188</v>
      </c>
      <c r="B41" s="14" t="s">
        <v>189</v>
      </c>
      <c r="C41" s="128"/>
      <c r="D41" s="128"/>
      <c r="E41" s="128"/>
      <c r="F41" s="128"/>
      <c r="G41" s="128"/>
      <c r="H41" s="128"/>
      <c r="I41" s="128"/>
      <c r="J41" s="128"/>
    </row>
    <row r="42" spans="1:10">
      <c r="A42" s="20"/>
      <c r="B42" s="14"/>
      <c r="C42" s="128"/>
      <c r="D42" s="128"/>
      <c r="E42" s="128"/>
      <c r="F42" s="128"/>
      <c r="G42" s="128"/>
      <c r="H42" s="128"/>
      <c r="I42" s="128"/>
      <c r="J42" s="128"/>
    </row>
    <row r="43" spans="1:10">
      <c r="A43" s="20"/>
      <c r="B43" s="14"/>
      <c r="C43" s="128"/>
      <c r="D43" s="128"/>
      <c r="E43" s="128"/>
      <c r="F43" s="128"/>
      <c r="G43" s="128"/>
      <c r="H43" s="128"/>
      <c r="I43" s="128"/>
      <c r="J43" s="128"/>
    </row>
    <row r="44" spans="1:10">
      <c r="A44" s="20"/>
      <c r="B44" s="14"/>
      <c r="C44" s="128"/>
      <c r="D44" s="128"/>
      <c r="E44" s="128"/>
      <c r="F44" s="128"/>
      <c r="G44" s="128"/>
      <c r="H44" s="128"/>
      <c r="I44" s="128"/>
      <c r="J44" s="128"/>
    </row>
    <row r="45" spans="1:10">
      <c r="A45" s="20"/>
      <c r="B45" s="14"/>
      <c r="C45" s="128"/>
      <c r="D45" s="128"/>
      <c r="E45" s="128"/>
      <c r="F45" s="128"/>
      <c r="G45" s="128"/>
      <c r="H45" s="128"/>
      <c r="I45" s="128"/>
      <c r="J45" s="128"/>
    </row>
    <row r="46" spans="1:10">
      <c r="A46" s="20" t="s">
        <v>190</v>
      </c>
      <c r="B46" s="14" t="s">
        <v>191</v>
      </c>
      <c r="C46" s="128"/>
      <c r="D46" s="128"/>
      <c r="E46" s="128"/>
      <c r="F46" s="128"/>
      <c r="G46" s="128"/>
      <c r="H46" s="128"/>
      <c r="I46" s="128"/>
      <c r="J46" s="128"/>
    </row>
    <row r="47" spans="1:10">
      <c r="A47" s="20" t="s">
        <v>192</v>
      </c>
      <c r="B47" s="14" t="s">
        <v>193</v>
      </c>
      <c r="C47" s="128"/>
      <c r="D47" s="128"/>
      <c r="E47" s="128"/>
      <c r="F47" s="128"/>
      <c r="G47" s="128"/>
      <c r="H47" s="128"/>
      <c r="I47" s="128"/>
      <c r="J47" s="128"/>
    </row>
    <row r="48" spans="1:10" ht="15.75">
      <c r="A48" s="44" t="s">
        <v>194</v>
      </c>
      <c r="B48" s="43" t="s">
        <v>195</v>
      </c>
      <c r="C48" s="128"/>
      <c r="D48" s="128"/>
      <c r="E48" s="128"/>
      <c r="F48" s="128"/>
      <c r="G48" s="128"/>
      <c r="H48" s="128"/>
      <c r="I48" s="128"/>
      <c r="J48" s="128"/>
    </row>
    <row r="49" spans="3:10">
      <c r="C49" s="109"/>
      <c r="D49" s="109"/>
      <c r="E49" s="109"/>
      <c r="F49" s="109"/>
      <c r="G49" s="109"/>
      <c r="H49" s="109"/>
      <c r="I49" s="109"/>
      <c r="J49" s="109"/>
    </row>
  </sheetData>
  <sheetProtection selectLockedCells="1" selectUnlockedCells="1"/>
  <mergeCells count="2">
    <mergeCell ref="A1:J1"/>
    <mergeCell ref="A2:J2"/>
  </mergeCells>
  <phoneticPr fontId="49" type="noConversion"/>
  <printOptions horizontalCentered="1"/>
  <pageMargins left="0.25" right="0.25" top="0.75" bottom="0.75" header="0.3" footer="0.3"/>
  <pageSetup paperSize="9" scale="5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0" zoomScale="90" zoomScaleNormal="90" zoomScaleSheetLayoutView="86" workbookViewId="0">
      <selection activeCell="A2" sqref="A2:H2"/>
    </sheetView>
  </sheetViews>
  <sheetFormatPr defaultRowHeight="15"/>
  <cols>
    <col min="1" max="1" width="64.140625" style="191" customWidth="1"/>
    <col min="2" max="2" width="12.7109375" style="191" customWidth="1"/>
    <col min="3" max="3" width="14.7109375" style="191" customWidth="1"/>
    <col min="4" max="4" width="13.28515625" style="191" customWidth="1"/>
    <col min="5" max="5" width="25.140625" style="191" customWidth="1"/>
    <col min="6" max="6" width="12.85546875" style="191" customWidth="1"/>
    <col min="7" max="7" width="13.5703125" style="191" customWidth="1"/>
    <col min="8" max="8" width="14.5703125" style="191" customWidth="1"/>
    <col min="9" max="9" width="13.28515625" style="191" customWidth="1"/>
    <col min="10" max="16384" width="9.140625" style="191"/>
  </cols>
  <sheetData>
    <row r="1" spans="1:9" ht="25.5" customHeight="1">
      <c r="A1" s="414" t="s">
        <v>752</v>
      </c>
      <c r="B1" s="414"/>
      <c r="C1" s="414"/>
      <c r="D1" s="414"/>
      <c r="E1" s="414"/>
      <c r="F1" s="414"/>
      <c r="G1" s="414"/>
      <c r="H1" s="414"/>
    </row>
    <row r="2" spans="1:9" ht="82.5" customHeight="1">
      <c r="A2" s="415" t="s">
        <v>712</v>
      </c>
      <c r="B2" s="415"/>
      <c r="C2" s="415"/>
      <c r="D2" s="415"/>
      <c r="E2" s="415"/>
      <c r="F2" s="415"/>
      <c r="G2" s="415"/>
      <c r="H2" s="415"/>
    </row>
    <row r="3" spans="1:9" ht="20.25" customHeight="1">
      <c r="A3" s="274"/>
      <c r="B3" s="275"/>
      <c r="C3" s="275"/>
      <c r="D3" s="275"/>
      <c r="E3" s="275"/>
      <c r="F3" s="275"/>
      <c r="G3" s="275"/>
      <c r="H3" s="276" t="s">
        <v>689</v>
      </c>
    </row>
    <row r="4" spans="1:9">
      <c r="A4" s="191" t="s">
        <v>28</v>
      </c>
    </row>
    <row r="5" spans="1:9" ht="86.25" customHeight="1">
      <c r="A5" s="230" t="s">
        <v>29</v>
      </c>
      <c r="B5" s="194" t="s">
        <v>30</v>
      </c>
      <c r="C5" s="277" t="s">
        <v>609</v>
      </c>
      <c r="D5" s="277" t="s">
        <v>610</v>
      </c>
      <c r="E5" s="277" t="s">
        <v>613</v>
      </c>
      <c r="F5" s="277" t="s">
        <v>721</v>
      </c>
      <c r="G5" s="277" t="s">
        <v>729</v>
      </c>
      <c r="H5" s="277" t="s">
        <v>730</v>
      </c>
      <c r="I5" s="277" t="s">
        <v>760</v>
      </c>
    </row>
    <row r="6" spans="1:9">
      <c r="A6" s="206" t="s">
        <v>458</v>
      </c>
      <c r="B6" s="195" t="s">
        <v>459</v>
      </c>
      <c r="C6" s="278"/>
      <c r="D6" s="278"/>
      <c r="E6" s="196"/>
      <c r="F6" s="196"/>
      <c r="G6" s="196"/>
      <c r="H6" s="196"/>
      <c r="I6" s="196"/>
    </row>
    <row r="7" spans="1:9">
      <c r="A7" s="198" t="s">
        <v>325</v>
      </c>
      <c r="B7" s="198" t="s">
        <v>459</v>
      </c>
      <c r="C7" s="213"/>
      <c r="D7" s="213"/>
      <c r="E7" s="196"/>
      <c r="F7" s="196"/>
      <c r="G7" s="196"/>
      <c r="H7" s="196"/>
      <c r="I7" s="196"/>
    </row>
    <row r="8" spans="1:9">
      <c r="A8" s="204" t="s">
        <v>460</v>
      </c>
      <c r="B8" s="195" t="s">
        <v>461</v>
      </c>
      <c r="C8" s="213"/>
      <c r="D8" s="213"/>
      <c r="E8" s="196"/>
      <c r="F8" s="196"/>
      <c r="G8" s="196"/>
      <c r="H8" s="196"/>
      <c r="I8" s="196"/>
    </row>
    <row r="9" spans="1:9">
      <c r="A9" s="206" t="s">
        <v>561</v>
      </c>
      <c r="B9" s="195" t="s">
        <v>463</v>
      </c>
      <c r="C9" s="213"/>
      <c r="D9" s="213"/>
      <c r="E9" s="196"/>
      <c r="F9" s="196"/>
      <c r="G9" s="196"/>
      <c r="H9" s="196"/>
      <c r="I9" s="196"/>
    </row>
    <row r="10" spans="1:9">
      <c r="A10" s="198" t="s">
        <v>325</v>
      </c>
      <c r="B10" s="198" t="s">
        <v>463</v>
      </c>
      <c r="C10" s="213"/>
      <c r="D10" s="213"/>
      <c r="E10" s="196"/>
      <c r="F10" s="196"/>
      <c r="G10" s="196"/>
      <c r="H10" s="196"/>
      <c r="I10" s="196"/>
    </row>
    <row r="11" spans="1:9">
      <c r="A11" s="205" t="s">
        <v>464</v>
      </c>
      <c r="B11" s="197" t="s">
        <v>465</v>
      </c>
      <c r="C11" s="213"/>
      <c r="D11" s="213"/>
      <c r="E11" s="196"/>
      <c r="F11" s="196"/>
      <c r="G11" s="196"/>
      <c r="H11" s="196"/>
      <c r="I11" s="196"/>
    </row>
    <row r="12" spans="1:9">
      <c r="A12" s="204" t="s">
        <v>562</v>
      </c>
      <c r="B12" s="195" t="s">
        <v>467</v>
      </c>
      <c r="C12" s="213"/>
      <c r="D12" s="213"/>
      <c r="E12" s="196"/>
      <c r="F12" s="196"/>
      <c r="G12" s="196"/>
      <c r="H12" s="196"/>
      <c r="I12" s="196"/>
    </row>
    <row r="13" spans="1:9">
      <c r="A13" s="198" t="s">
        <v>330</v>
      </c>
      <c r="B13" s="198" t="s">
        <v>467</v>
      </c>
      <c r="C13" s="213"/>
      <c r="D13" s="213"/>
      <c r="E13" s="196"/>
      <c r="F13" s="196"/>
      <c r="G13" s="196"/>
      <c r="H13" s="196"/>
      <c r="I13" s="196"/>
    </row>
    <row r="14" spans="1:9">
      <c r="A14" s="206" t="s">
        <v>468</v>
      </c>
      <c r="B14" s="195" t="s">
        <v>469</v>
      </c>
      <c r="C14" s="213"/>
      <c r="D14" s="213"/>
      <c r="E14" s="196"/>
      <c r="F14" s="196"/>
      <c r="G14" s="196"/>
      <c r="H14" s="196"/>
      <c r="I14" s="196"/>
    </row>
    <row r="15" spans="1:9">
      <c r="A15" s="195" t="s">
        <v>563</v>
      </c>
      <c r="B15" s="195" t="s">
        <v>471</v>
      </c>
      <c r="C15" s="213"/>
      <c r="D15" s="213"/>
      <c r="E15" s="196"/>
      <c r="F15" s="196"/>
      <c r="G15" s="196"/>
      <c r="H15" s="196"/>
      <c r="I15" s="196"/>
    </row>
    <row r="16" spans="1:9">
      <c r="A16" s="198" t="s">
        <v>331</v>
      </c>
      <c r="B16" s="198" t="s">
        <v>471</v>
      </c>
      <c r="C16" s="213"/>
      <c r="D16" s="213"/>
      <c r="E16" s="196"/>
      <c r="F16" s="196"/>
      <c r="G16" s="196"/>
      <c r="H16" s="196"/>
      <c r="I16" s="196"/>
    </row>
    <row r="17" spans="1:9">
      <c r="A17" s="206" t="s">
        <v>472</v>
      </c>
      <c r="B17" s="195" t="s">
        <v>473</v>
      </c>
      <c r="C17" s="213"/>
      <c r="D17" s="213"/>
      <c r="E17" s="196"/>
      <c r="F17" s="196"/>
      <c r="G17" s="196"/>
      <c r="H17" s="196"/>
      <c r="I17" s="196"/>
    </row>
    <row r="18" spans="1:9">
      <c r="A18" s="207" t="s">
        <v>474</v>
      </c>
      <c r="B18" s="197" t="s">
        <v>475</v>
      </c>
      <c r="C18" s="213"/>
      <c r="D18" s="213"/>
      <c r="E18" s="196"/>
      <c r="F18" s="196"/>
      <c r="G18" s="196"/>
      <c r="H18" s="196"/>
      <c r="I18" s="196"/>
    </row>
    <row r="19" spans="1:9">
      <c r="A19" s="204" t="s">
        <v>496</v>
      </c>
      <c r="B19" s="195" t="s">
        <v>497</v>
      </c>
      <c r="C19" s="213"/>
      <c r="D19" s="213"/>
      <c r="E19" s="196"/>
      <c r="F19" s="196"/>
      <c r="G19" s="196"/>
      <c r="H19" s="196"/>
      <c r="I19" s="196"/>
    </row>
    <row r="20" spans="1:9">
      <c r="A20" s="195" t="s">
        <v>498</v>
      </c>
      <c r="B20" s="195" t="s">
        <v>499</v>
      </c>
      <c r="C20" s="213"/>
      <c r="D20" s="213"/>
      <c r="E20" s="196"/>
      <c r="F20" s="196"/>
      <c r="G20" s="196"/>
      <c r="H20" s="196"/>
      <c r="I20" s="196"/>
    </row>
    <row r="21" spans="1:9">
      <c r="A21" s="206" t="s">
        <v>500</v>
      </c>
      <c r="B21" s="195" t="s">
        <v>501</v>
      </c>
      <c r="C21" s="213"/>
      <c r="D21" s="213"/>
      <c r="E21" s="196"/>
      <c r="F21" s="196"/>
      <c r="G21" s="196"/>
      <c r="H21" s="196"/>
      <c r="I21" s="196"/>
    </row>
    <row r="22" spans="1:9">
      <c r="A22" s="206" t="s">
        <v>502</v>
      </c>
      <c r="B22" s="195" t="s">
        <v>503</v>
      </c>
      <c r="C22" s="213"/>
      <c r="D22" s="213"/>
      <c r="E22" s="196"/>
      <c r="F22" s="196"/>
      <c r="G22" s="196"/>
      <c r="H22" s="196"/>
      <c r="I22" s="196"/>
    </row>
    <row r="23" spans="1:9">
      <c r="A23" s="198" t="s">
        <v>334</v>
      </c>
      <c r="B23" s="198" t="s">
        <v>503</v>
      </c>
      <c r="C23" s="213"/>
      <c r="D23" s="213"/>
      <c r="E23" s="196"/>
      <c r="F23" s="196"/>
      <c r="G23" s="196"/>
      <c r="H23" s="196"/>
      <c r="I23" s="196"/>
    </row>
    <row r="24" spans="1:9">
      <c r="A24" s="198" t="s">
        <v>335</v>
      </c>
      <c r="B24" s="198" t="s">
        <v>503</v>
      </c>
      <c r="C24" s="213"/>
      <c r="D24" s="213"/>
      <c r="E24" s="196"/>
      <c r="F24" s="196"/>
      <c r="G24" s="196"/>
      <c r="H24" s="196"/>
      <c r="I24" s="196"/>
    </row>
    <row r="25" spans="1:9">
      <c r="A25" s="197" t="s">
        <v>336</v>
      </c>
      <c r="B25" s="197" t="s">
        <v>503</v>
      </c>
      <c r="C25" s="213"/>
      <c r="D25" s="213"/>
      <c r="E25" s="196"/>
      <c r="F25" s="196"/>
      <c r="G25" s="196"/>
      <c r="H25" s="196"/>
      <c r="I25" s="196"/>
    </row>
    <row r="26" spans="1:9">
      <c r="A26" s="221" t="s">
        <v>504</v>
      </c>
      <c r="B26" s="200" t="s">
        <v>505</v>
      </c>
      <c r="C26" s="213"/>
      <c r="D26" s="213"/>
      <c r="E26" s="196"/>
      <c r="F26" s="196"/>
      <c r="G26" s="196"/>
      <c r="H26" s="196"/>
      <c r="I26" s="196"/>
    </row>
    <row r="27" spans="1:9">
      <c r="A27" s="222"/>
      <c r="B27" s="233"/>
    </row>
    <row r="28" spans="1:9" ht="24.75" customHeight="1">
      <c r="A28" s="230" t="s">
        <v>29</v>
      </c>
      <c r="B28" s="194" t="s">
        <v>30</v>
      </c>
      <c r="C28" s="213"/>
      <c r="D28" s="213"/>
      <c r="E28" s="213"/>
    </row>
    <row r="29" spans="1:9" ht="26.25">
      <c r="A29" s="279" t="s">
        <v>614</v>
      </c>
      <c r="B29" s="200"/>
      <c r="C29" s="213"/>
      <c r="D29" s="213"/>
      <c r="E29" s="213"/>
    </row>
    <row r="30" spans="1:9" ht="15.75">
      <c r="A30" s="235" t="s">
        <v>615</v>
      </c>
      <c r="B30" s="200" t="s">
        <v>718</v>
      </c>
      <c r="C30" s="196">
        <v>2800000</v>
      </c>
      <c r="D30" s="196"/>
      <c r="E30" s="196"/>
    </row>
    <row r="31" spans="1:9" ht="31.5">
      <c r="A31" s="235" t="s">
        <v>616</v>
      </c>
      <c r="B31" s="200"/>
      <c r="C31" s="196"/>
      <c r="D31" s="196"/>
      <c r="E31" s="196"/>
    </row>
    <row r="32" spans="1:9" ht="15.75">
      <c r="A32" s="235" t="s">
        <v>617</v>
      </c>
      <c r="B32" s="200"/>
      <c r="C32" s="196"/>
      <c r="D32" s="196"/>
      <c r="E32" s="196"/>
    </row>
    <row r="33" spans="1:9" ht="31.5">
      <c r="A33" s="235" t="s">
        <v>618</v>
      </c>
      <c r="B33" s="200"/>
      <c r="C33" s="196"/>
      <c r="D33" s="196"/>
      <c r="E33" s="196"/>
    </row>
    <row r="34" spans="1:9" ht="15.75">
      <c r="A34" s="235" t="s">
        <v>619</v>
      </c>
      <c r="B34" s="200" t="s">
        <v>401</v>
      </c>
      <c r="C34" s="196">
        <v>105000</v>
      </c>
      <c r="D34" s="196"/>
      <c r="E34" s="196"/>
    </row>
    <row r="35" spans="1:9" ht="15.75">
      <c r="A35" s="235" t="s">
        <v>620</v>
      </c>
      <c r="B35" s="200"/>
      <c r="C35" s="196"/>
      <c r="D35" s="196"/>
      <c r="E35" s="196"/>
    </row>
    <row r="36" spans="1:9">
      <c r="A36" s="221" t="s">
        <v>621</v>
      </c>
      <c r="B36" s="200"/>
      <c r="C36" s="196">
        <f>C30+C31+C32+C33+C34+C35</f>
        <v>2905000</v>
      </c>
      <c r="D36" s="196"/>
      <c r="E36" s="196"/>
    </row>
    <row r="37" spans="1:9">
      <c r="A37" s="222"/>
      <c r="B37" s="233"/>
    </row>
    <row r="38" spans="1:9">
      <c r="A38" s="280" t="s">
        <v>741</v>
      </c>
    </row>
    <row r="39" spans="1:9" ht="30" customHeight="1">
      <c r="A39" s="417" t="s">
        <v>761</v>
      </c>
      <c r="B39" s="418"/>
      <c r="C39" s="418"/>
      <c r="D39" s="418"/>
      <c r="E39" s="418"/>
      <c r="F39" s="418"/>
      <c r="G39" s="418"/>
      <c r="H39" s="418"/>
      <c r="I39" s="418"/>
    </row>
    <row r="40" spans="1:9" ht="15.75">
      <c r="A40" s="418" t="s">
        <v>742</v>
      </c>
      <c r="B40" s="418"/>
      <c r="C40" s="418"/>
      <c r="D40" s="418"/>
      <c r="E40" s="418"/>
      <c r="F40" s="418"/>
      <c r="G40" s="418"/>
      <c r="H40" s="418"/>
      <c r="I40" s="418"/>
    </row>
    <row r="41" spans="1:9" ht="15.75">
      <c r="A41" s="418" t="s">
        <v>743</v>
      </c>
      <c r="B41" s="418"/>
      <c r="C41" s="418"/>
      <c r="D41" s="418"/>
      <c r="E41" s="418"/>
      <c r="F41" s="418"/>
      <c r="G41" s="418"/>
      <c r="H41" s="418"/>
      <c r="I41" s="418"/>
    </row>
    <row r="42" spans="1:9" ht="28.5" customHeight="1">
      <c r="A42" s="417" t="s">
        <v>762</v>
      </c>
      <c r="B42" s="418"/>
      <c r="C42" s="418"/>
      <c r="D42" s="418"/>
      <c r="E42" s="418"/>
      <c r="F42" s="418"/>
      <c r="G42" s="418"/>
      <c r="H42" s="418"/>
      <c r="I42" s="418"/>
    </row>
    <row r="43" spans="1:9" ht="15.75">
      <c r="A43" s="418" t="s">
        <v>744</v>
      </c>
      <c r="B43" s="418"/>
      <c r="C43" s="418"/>
      <c r="D43" s="418"/>
      <c r="E43" s="418"/>
      <c r="F43" s="418"/>
      <c r="G43" s="418"/>
      <c r="H43" s="418"/>
      <c r="I43" s="418"/>
    </row>
    <row r="44" spans="1:9" ht="18.75" customHeight="1">
      <c r="A44" s="419" t="s">
        <v>622</v>
      </c>
      <c r="B44" s="419"/>
      <c r="C44" s="419"/>
      <c r="D44" s="419"/>
      <c r="E44" s="419"/>
      <c r="F44" s="419"/>
      <c r="G44" s="419"/>
      <c r="H44" s="419"/>
      <c r="I44" s="419"/>
    </row>
    <row r="46" spans="1:9" ht="36" customHeight="1">
      <c r="A46" s="416" t="s">
        <v>623</v>
      </c>
      <c r="B46" s="416"/>
      <c r="C46" s="416"/>
      <c r="D46" s="416"/>
      <c r="E46" s="416"/>
      <c r="F46" s="416"/>
      <c r="G46" s="416"/>
      <c r="H46" s="416"/>
    </row>
    <row r="48" spans="1:9" ht="15.75">
      <c r="A48" s="228" t="s">
        <v>745</v>
      </c>
    </row>
    <row r="49" spans="1:1" ht="15.75">
      <c r="A49" s="281" t="s">
        <v>746</v>
      </c>
    </row>
    <row r="50" spans="1:1" ht="15.75">
      <c r="A50" s="281" t="s">
        <v>747</v>
      </c>
    </row>
    <row r="51" spans="1:1" ht="15.75">
      <c r="A51" s="281" t="s">
        <v>748</v>
      </c>
    </row>
    <row r="52" spans="1:1">
      <c r="A52" s="280" t="s">
        <v>624</v>
      </c>
    </row>
    <row r="53" spans="1:1" ht="15.75">
      <c r="A53" s="281" t="s">
        <v>749</v>
      </c>
    </row>
    <row r="55" spans="1:1" ht="15.75">
      <c r="A55" s="228" t="s">
        <v>625</v>
      </c>
    </row>
    <row r="56" spans="1:1" ht="15.75">
      <c r="A56" s="228" t="s">
        <v>740</v>
      </c>
    </row>
    <row r="57" spans="1:1" ht="15.75">
      <c r="A57" s="229" t="s">
        <v>615</v>
      </c>
    </row>
    <row r="58" spans="1:1" ht="15.75">
      <c r="A58" s="229" t="s">
        <v>616</v>
      </c>
    </row>
    <row r="59" spans="1:1" ht="15.75">
      <c r="A59" s="229" t="s">
        <v>617</v>
      </c>
    </row>
    <row r="60" spans="1:1" ht="15.75">
      <c r="A60" s="229" t="s">
        <v>618</v>
      </c>
    </row>
    <row r="61" spans="1:1" ht="15.75">
      <c r="A61" s="229" t="s">
        <v>619</v>
      </c>
    </row>
    <row r="62" spans="1:1" ht="15.75">
      <c r="A62" s="229" t="s">
        <v>620</v>
      </c>
    </row>
  </sheetData>
  <sheetProtection selectLockedCells="1" selectUnlockedCells="1"/>
  <mergeCells count="9">
    <mergeCell ref="A1:H1"/>
    <mergeCell ref="A2:H2"/>
    <mergeCell ref="A46:H46"/>
    <mergeCell ref="A39:I39"/>
    <mergeCell ref="A40:I40"/>
    <mergeCell ref="A41:I41"/>
    <mergeCell ref="A42:I42"/>
    <mergeCell ref="A43:I43"/>
    <mergeCell ref="A44:I44"/>
  </mergeCells>
  <phoneticPr fontId="49" type="noConversion"/>
  <hyperlinks>
    <hyperlink ref="A18" r:id="rId1" location="foot4"/>
    <hyperlink ref="A38" r:id="rId2" location="foot4" display="a)4 hitel, kölcsön felvétele, átvállalása a folyósítás, átvállalás napjától a végtörlesztés napjáig, és annak aktuális tőketartozása,"/>
    <hyperlink ref="A44" r:id="rId3" location="foot5"/>
    <hyperlink ref="A52" r:id="rId4" location="foot53"/>
  </hyperlinks>
  <pageMargins left="0.25" right="0.25" top="0.75" bottom="0.75" header="0.3" footer="0.3"/>
  <pageSetup paperSize="9" scale="77" firstPageNumber="0" orientation="landscape" horizontalDpi="300" verticalDpi="300" r:id="rId5"/>
  <headerFooter alignWithMargins="0"/>
  <rowBreaks count="1" manualBreakCount="1">
    <brk id="27" max="20" man="1"/>
  </rowBreaks>
  <colBreaks count="1" manualBreakCount="1">
    <brk id="9" max="6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Normal="100" zoomScaleSheetLayoutView="82" workbookViewId="0">
      <selection activeCell="A4" sqref="A4:C4"/>
    </sheetView>
  </sheetViews>
  <sheetFormatPr defaultRowHeight="15"/>
  <cols>
    <col min="1" max="1" width="71.85546875" style="191" customWidth="1"/>
    <col min="2" max="2" width="8.28515625" style="191" customWidth="1"/>
    <col min="3" max="3" width="13.85546875" style="192" customWidth="1"/>
    <col min="4" max="16384" width="9.140625" style="191"/>
  </cols>
  <sheetData>
    <row r="1" spans="1:3" ht="24" customHeight="1">
      <c r="A1" s="420" t="s">
        <v>752</v>
      </c>
      <c r="B1" s="420"/>
      <c r="C1" s="420"/>
    </row>
    <row r="2" spans="1:3" ht="26.25" customHeight="1">
      <c r="A2" s="421" t="s">
        <v>711</v>
      </c>
      <c r="B2" s="421"/>
      <c r="C2" s="421"/>
    </row>
    <row r="3" spans="1:3">
      <c r="C3" s="192" t="s">
        <v>690</v>
      </c>
    </row>
    <row r="4" spans="1:3" ht="28.5">
      <c r="A4" s="375" t="s">
        <v>599</v>
      </c>
      <c r="B4" s="364" t="s">
        <v>30</v>
      </c>
      <c r="C4" s="376" t="s">
        <v>637</v>
      </c>
    </row>
    <row r="5" spans="1:3">
      <c r="A5" s="365" t="s">
        <v>525</v>
      </c>
      <c r="B5" s="199" t="s">
        <v>387</v>
      </c>
      <c r="C5" s="366"/>
    </row>
    <row r="6" spans="1:3">
      <c r="A6" s="365" t="s">
        <v>526</v>
      </c>
      <c r="B6" s="199" t="s">
        <v>387</v>
      </c>
      <c r="C6" s="366"/>
    </row>
    <row r="7" spans="1:3">
      <c r="A7" s="365" t="s">
        <v>527</v>
      </c>
      <c r="B7" s="199" t="s">
        <v>387</v>
      </c>
      <c r="C7" s="366">
        <v>1250000</v>
      </c>
    </row>
    <row r="8" spans="1:3">
      <c r="A8" s="365" t="s">
        <v>528</v>
      </c>
      <c r="B8" s="199" t="s">
        <v>387</v>
      </c>
      <c r="C8" s="366"/>
    </row>
    <row r="9" spans="1:3" ht="21" customHeight="1">
      <c r="A9" s="367" t="s">
        <v>386</v>
      </c>
      <c r="B9" s="201" t="s">
        <v>387</v>
      </c>
      <c r="C9" s="372">
        <f>SUM(C5:C8)</f>
        <v>1250000</v>
      </c>
    </row>
    <row r="10" spans="1:3" ht="18" customHeight="1">
      <c r="A10" s="365" t="s">
        <v>388</v>
      </c>
      <c r="B10" s="202" t="s">
        <v>389</v>
      </c>
      <c r="C10" s="366">
        <f>SUM(C11:C12)</f>
        <v>800000</v>
      </c>
    </row>
    <row r="11" spans="1:3" ht="30">
      <c r="A11" s="368" t="s">
        <v>529</v>
      </c>
      <c r="B11" s="203" t="s">
        <v>389</v>
      </c>
      <c r="C11" s="366">
        <v>800000</v>
      </c>
    </row>
    <row r="12" spans="1:3" ht="30">
      <c r="A12" s="368" t="s">
        <v>530</v>
      </c>
      <c r="B12" s="203" t="s">
        <v>389</v>
      </c>
      <c r="C12" s="366"/>
    </row>
    <row r="13" spans="1:3" ht="18" customHeight="1">
      <c r="A13" s="365" t="s">
        <v>394</v>
      </c>
      <c r="B13" s="202" t="s">
        <v>395</v>
      </c>
      <c r="C13" s="366">
        <f>SUM(C14:C17)</f>
        <v>750000</v>
      </c>
    </row>
    <row r="14" spans="1:3" ht="30">
      <c r="A14" s="368" t="s">
        <v>531</v>
      </c>
      <c r="B14" s="203" t="s">
        <v>395</v>
      </c>
      <c r="C14" s="366"/>
    </row>
    <row r="15" spans="1:3" ht="30">
      <c r="A15" s="368" t="s">
        <v>532</v>
      </c>
      <c r="B15" s="203" t="s">
        <v>395</v>
      </c>
      <c r="C15" s="366">
        <v>750000</v>
      </c>
    </row>
    <row r="16" spans="1:3">
      <c r="A16" s="368" t="s">
        <v>533</v>
      </c>
      <c r="B16" s="203" t="s">
        <v>395</v>
      </c>
      <c r="C16" s="366"/>
    </row>
    <row r="17" spans="1:3">
      <c r="A17" s="368" t="s">
        <v>534</v>
      </c>
      <c r="B17" s="203" t="s">
        <v>395</v>
      </c>
      <c r="C17" s="366"/>
    </row>
    <row r="18" spans="1:3" ht="18" customHeight="1">
      <c r="A18" s="365" t="s">
        <v>535</v>
      </c>
      <c r="B18" s="202" t="s">
        <v>397</v>
      </c>
      <c r="C18" s="366"/>
    </row>
    <row r="19" spans="1:3">
      <c r="A19" s="368" t="s">
        <v>536</v>
      </c>
      <c r="B19" s="203" t="s">
        <v>397</v>
      </c>
      <c r="C19" s="366"/>
    </row>
    <row r="20" spans="1:3">
      <c r="A20" s="368" t="s">
        <v>537</v>
      </c>
      <c r="B20" s="203" t="s">
        <v>397</v>
      </c>
      <c r="C20" s="366"/>
    </row>
    <row r="21" spans="1:3" ht="21" customHeight="1">
      <c r="A21" s="367" t="s">
        <v>398</v>
      </c>
      <c r="B21" s="201" t="s">
        <v>399</v>
      </c>
      <c r="C21" s="372">
        <f>C10+C13+C18</f>
        <v>1550000</v>
      </c>
    </row>
    <row r="22" spans="1:3">
      <c r="A22" s="365" t="s">
        <v>538</v>
      </c>
      <c r="B22" s="199" t="s">
        <v>401</v>
      </c>
      <c r="C22" s="366"/>
    </row>
    <row r="23" spans="1:3">
      <c r="A23" s="365" t="s">
        <v>539</v>
      </c>
      <c r="B23" s="199" t="s">
        <v>401</v>
      </c>
      <c r="C23" s="366">
        <v>5000</v>
      </c>
    </row>
    <row r="24" spans="1:3">
      <c r="A24" s="365" t="s">
        <v>540</v>
      </c>
      <c r="B24" s="199" t="s">
        <v>401</v>
      </c>
      <c r="C24" s="366"/>
    </row>
    <row r="25" spans="1:3">
      <c r="A25" s="365" t="s">
        <v>541</v>
      </c>
      <c r="B25" s="199" t="s">
        <v>401</v>
      </c>
      <c r="C25" s="366"/>
    </row>
    <row r="26" spans="1:3">
      <c r="A26" s="365" t="s">
        <v>725</v>
      </c>
      <c r="B26" s="199" t="s">
        <v>401</v>
      </c>
      <c r="C26" s="366">
        <v>27000</v>
      </c>
    </row>
    <row r="27" spans="1:3">
      <c r="A27" s="365" t="s">
        <v>542</v>
      </c>
      <c r="B27" s="199" t="s">
        <v>401</v>
      </c>
      <c r="C27" s="366"/>
    </row>
    <row r="28" spans="1:3">
      <c r="A28" s="365" t="s">
        <v>543</v>
      </c>
      <c r="B28" s="199" t="s">
        <v>401</v>
      </c>
      <c r="C28" s="366"/>
    </row>
    <row r="29" spans="1:3">
      <c r="A29" s="365" t="s">
        <v>544</v>
      </c>
      <c r="B29" s="199" t="s">
        <v>401</v>
      </c>
      <c r="C29" s="366"/>
    </row>
    <row r="30" spans="1:3" ht="30">
      <c r="A30" s="365" t="s">
        <v>545</v>
      </c>
      <c r="B30" s="199" t="s">
        <v>401</v>
      </c>
      <c r="C30" s="366"/>
    </row>
    <row r="31" spans="1:3">
      <c r="A31" s="365" t="s">
        <v>763</v>
      </c>
      <c r="B31" s="199" t="s">
        <v>401</v>
      </c>
      <c r="C31" s="366">
        <v>73000</v>
      </c>
    </row>
    <row r="32" spans="1:3" ht="21" customHeight="1">
      <c r="A32" s="369" t="s">
        <v>400</v>
      </c>
      <c r="B32" s="370" t="s">
        <v>401</v>
      </c>
      <c r="C32" s="371">
        <f>SUM(C22:C31)</f>
        <v>105000</v>
      </c>
    </row>
    <row r="33" spans="1:3" ht="21.75" customHeight="1">
      <c r="A33" s="373" t="s">
        <v>764</v>
      </c>
      <c r="B33" s="373" t="s">
        <v>403</v>
      </c>
      <c r="C33" s="374">
        <f>SUM(C9,C21,C32)</f>
        <v>2905000</v>
      </c>
    </row>
  </sheetData>
  <sheetProtection selectLockedCells="1" selectUnlockedCells="1"/>
  <mergeCells count="2">
    <mergeCell ref="A1:C1"/>
    <mergeCell ref="A2:C2"/>
  </mergeCells>
  <phoneticPr fontId="49" type="noConversion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view="pageBreakPreview" zoomScale="87" zoomScaleNormal="82" zoomScaleSheetLayoutView="87" workbookViewId="0">
      <selection activeCell="A2" sqref="A2:D2"/>
    </sheetView>
  </sheetViews>
  <sheetFormatPr defaultRowHeight="15"/>
  <cols>
    <col min="1" max="1" width="64.5703125" style="191" customWidth="1"/>
    <col min="2" max="2" width="11" style="191" customWidth="1"/>
    <col min="3" max="3" width="33.85546875" style="191" customWidth="1"/>
    <col min="4" max="4" width="35.5703125" style="191" customWidth="1"/>
    <col min="5" max="16384" width="9.140625" style="191"/>
  </cols>
  <sheetData>
    <row r="1" spans="1:4" ht="22.5" customHeight="1">
      <c r="A1" s="414" t="s">
        <v>752</v>
      </c>
      <c r="B1" s="414"/>
      <c r="C1" s="414"/>
      <c r="D1" s="414"/>
    </row>
    <row r="2" spans="1:4" ht="48.75" customHeight="1">
      <c r="A2" s="415" t="s">
        <v>701</v>
      </c>
      <c r="B2" s="415"/>
      <c r="C2" s="415"/>
      <c r="D2" s="415"/>
    </row>
    <row r="3" spans="1:4" ht="21" customHeight="1">
      <c r="A3" s="210"/>
      <c r="B3" s="211"/>
      <c r="C3" s="211"/>
    </row>
    <row r="4" spans="1:4">
      <c r="A4" s="191" t="s">
        <v>28</v>
      </c>
      <c r="D4" s="191" t="s">
        <v>691</v>
      </c>
    </row>
    <row r="5" spans="1:4">
      <c r="A5" s="193" t="s">
        <v>599</v>
      </c>
      <c r="B5" s="194" t="s">
        <v>30</v>
      </c>
      <c r="C5" s="212" t="s">
        <v>634</v>
      </c>
      <c r="D5" s="212" t="s">
        <v>635</v>
      </c>
    </row>
    <row r="6" spans="1:4">
      <c r="A6" s="204" t="s">
        <v>324</v>
      </c>
      <c r="B6" s="195" t="s">
        <v>218</v>
      </c>
      <c r="C6" s="196"/>
      <c r="D6" s="213"/>
    </row>
    <row r="7" spans="1:4">
      <c r="A7" s="198" t="s">
        <v>325</v>
      </c>
      <c r="B7" s="198" t="s">
        <v>218</v>
      </c>
      <c r="C7" s="196"/>
      <c r="D7" s="213"/>
    </row>
    <row r="8" spans="1:4">
      <c r="A8" s="198" t="s">
        <v>326</v>
      </c>
      <c r="B8" s="198" t="s">
        <v>218</v>
      </c>
      <c r="C8" s="196"/>
      <c r="D8" s="213"/>
    </row>
    <row r="9" spans="1:4">
      <c r="A9" s="204" t="s">
        <v>219</v>
      </c>
      <c r="B9" s="195" t="s">
        <v>220</v>
      </c>
      <c r="C9" s="196"/>
      <c r="D9" s="213"/>
    </row>
    <row r="10" spans="1:4">
      <c r="A10" s="204" t="s">
        <v>327</v>
      </c>
      <c r="B10" s="195" t="s">
        <v>222</v>
      </c>
      <c r="C10" s="196"/>
      <c r="D10" s="213"/>
    </row>
    <row r="11" spans="1:4">
      <c r="A11" s="198" t="s">
        <v>325</v>
      </c>
      <c r="B11" s="198" t="s">
        <v>222</v>
      </c>
      <c r="C11" s="196"/>
      <c r="D11" s="213"/>
    </row>
    <row r="12" spans="1:4">
      <c r="A12" s="198" t="s">
        <v>326</v>
      </c>
      <c r="B12" s="198" t="s">
        <v>328</v>
      </c>
      <c r="C12" s="196"/>
      <c r="D12" s="213"/>
    </row>
    <row r="13" spans="1:4">
      <c r="A13" s="205" t="s">
        <v>223</v>
      </c>
      <c r="B13" s="197" t="s">
        <v>224</v>
      </c>
      <c r="C13" s="196">
        <f>C6+C9+C10</f>
        <v>0</v>
      </c>
      <c r="D13" s="213"/>
    </row>
    <row r="14" spans="1:4">
      <c r="A14" s="206" t="s">
        <v>329</v>
      </c>
      <c r="B14" s="195" t="s">
        <v>226</v>
      </c>
      <c r="C14" s="196"/>
      <c r="D14" s="213"/>
    </row>
    <row r="15" spans="1:4">
      <c r="A15" s="198" t="s">
        <v>330</v>
      </c>
      <c r="B15" s="198" t="s">
        <v>226</v>
      </c>
      <c r="C15" s="196"/>
      <c r="D15" s="213"/>
    </row>
    <row r="16" spans="1:4">
      <c r="A16" s="198" t="s">
        <v>331</v>
      </c>
      <c r="B16" s="198" t="s">
        <v>226</v>
      </c>
      <c r="C16" s="196"/>
      <c r="D16" s="213"/>
    </row>
    <row r="17" spans="1:4">
      <c r="A17" s="206" t="s">
        <v>227</v>
      </c>
      <c r="B17" s="195" t="s">
        <v>228</v>
      </c>
      <c r="C17" s="196"/>
      <c r="D17" s="213"/>
    </row>
    <row r="18" spans="1:4">
      <c r="A18" s="198" t="s">
        <v>326</v>
      </c>
      <c r="B18" s="198" t="s">
        <v>228</v>
      </c>
      <c r="C18" s="196"/>
      <c r="D18" s="213"/>
    </row>
    <row r="19" spans="1:4">
      <c r="A19" s="195" t="s">
        <v>229</v>
      </c>
      <c r="B19" s="195" t="s">
        <v>230</v>
      </c>
      <c r="C19" s="196"/>
      <c r="D19" s="213"/>
    </row>
    <row r="20" spans="1:4">
      <c r="A20" s="195" t="s">
        <v>332</v>
      </c>
      <c r="B20" s="195" t="s">
        <v>232</v>
      </c>
      <c r="C20" s="196"/>
      <c r="D20" s="213"/>
    </row>
    <row r="21" spans="1:4">
      <c r="A21" s="198" t="s">
        <v>331</v>
      </c>
      <c r="B21" s="198" t="s">
        <v>232</v>
      </c>
      <c r="C21" s="196"/>
      <c r="D21" s="213"/>
    </row>
    <row r="22" spans="1:4">
      <c r="A22" s="198" t="s">
        <v>326</v>
      </c>
      <c r="B22" s="198" t="s">
        <v>232</v>
      </c>
      <c r="C22" s="196"/>
      <c r="D22" s="213"/>
    </row>
    <row r="23" spans="1:4">
      <c r="A23" s="207" t="s">
        <v>233</v>
      </c>
      <c r="B23" s="197" t="s">
        <v>234</v>
      </c>
      <c r="C23" s="196"/>
      <c r="D23" s="213"/>
    </row>
    <row r="24" spans="1:4">
      <c r="A24" s="206" t="s">
        <v>235</v>
      </c>
      <c r="B24" s="195" t="s">
        <v>236</v>
      </c>
      <c r="C24" s="196"/>
      <c r="D24" s="213"/>
    </row>
    <row r="25" spans="1:4">
      <c r="A25" s="206" t="s">
        <v>237</v>
      </c>
      <c r="B25" s="195" t="s">
        <v>238</v>
      </c>
      <c r="C25" s="196">
        <v>875405</v>
      </c>
      <c r="D25" s="213"/>
    </row>
    <row r="26" spans="1:4">
      <c r="A26" s="206" t="s">
        <v>241</v>
      </c>
      <c r="B26" s="195" t="s">
        <v>242</v>
      </c>
      <c r="C26" s="196"/>
      <c r="D26" s="213"/>
    </row>
    <row r="27" spans="1:4">
      <c r="A27" s="206" t="s">
        <v>243</v>
      </c>
      <c r="B27" s="195" t="s">
        <v>244</v>
      </c>
      <c r="C27" s="196"/>
      <c r="D27" s="213"/>
    </row>
    <row r="28" spans="1:4">
      <c r="A28" s="206" t="s">
        <v>245</v>
      </c>
      <c r="B28" s="195" t="s">
        <v>246</v>
      </c>
      <c r="C28" s="196"/>
      <c r="D28" s="213"/>
    </row>
    <row r="29" spans="1:4">
      <c r="A29" s="208" t="s">
        <v>247</v>
      </c>
      <c r="B29" s="214" t="s">
        <v>248</v>
      </c>
      <c r="C29" s="377">
        <f>C24+C25+C26+C27+C28+C23+C13</f>
        <v>875405</v>
      </c>
      <c r="D29" s="213"/>
    </row>
    <row r="30" spans="1:4">
      <c r="A30" s="206" t="s">
        <v>249</v>
      </c>
      <c r="B30" s="195" t="s">
        <v>250</v>
      </c>
      <c r="C30" s="196"/>
      <c r="D30" s="213"/>
    </row>
    <row r="31" spans="1:4">
      <c r="A31" s="204" t="s">
        <v>251</v>
      </c>
      <c r="B31" s="195" t="s">
        <v>252</v>
      </c>
      <c r="C31" s="196"/>
      <c r="D31" s="213"/>
    </row>
    <row r="32" spans="1:4">
      <c r="A32" s="206" t="s">
        <v>333</v>
      </c>
      <c r="B32" s="195" t="s">
        <v>254</v>
      </c>
      <c r="C32" s="196"/>
      <c r="D32" s="213"/>
    </row>
    <row r="33" spans="1:4">
      <c r="A33" s="198" t="s">
        <v>326</v>
      </c>
      <c r="B33" s="198" t="s">
        <v>254</v>
      </c>
      <c r="C33" s="196"/>
      <c r="D33" s="213"/>
    </row>
    <row r="34" spans="1:4">
      <c r="A34" s="206" t="s">
        <v>255</v>
      </c>
      <c r="B34" s="195" t="s">
        <v>256</v>
      </c>
      <c r="C34" s="196"/>
      <c r="D34" s="213"/>
    </row>
    <row r="35" spans="1:4">
      <c r="A35" s="198" t="s">
        <v>334</v>
      </c>
      <c r="B35" s="198" t="s">
        <v>256</v>
      </c>
      <c r="C35" s="196"/>
      <c r="D35" s="213"/>
    </row>
    <row r="36" spans="1:4">
      <c r="A36" s="198" t="s">
        <v>335</v>
      </c>
      <c r="B36" s="198" t="s">
        <v>256</v>
      </c>
      <c r="C36" s="196"/>
      <c r="D36" s="213"/>
    </row>
    <row r="37" spans="1:4">
      <c r="A37" s="198" t="s">
        <v>336</v>
      </c>
      <c r="B37" s="198" t="s">
        <v>256</v>
      </c>
      <c r="C37" s="196"/>
      <c r="D37" s="213"/>
    </row>
    <row r="38" spans="1:4">
      <c r="A38" s="198" t="s">
        <v>326</v>
      </c>
      <c r="B38" s="198" t="s">
        <v>256</v>
      </c>
      <c r="C38" s="196"/>
      <c r="D38" s="213"/>
    </row>
    <row r="39" spans="1:4">
      <c r="A39" s="208" t="s">
        <v>257</v>
      </c>
      <c r="B39" s="214" t="s">
        <v>258</v>
      </c>
      <c r="C39" s="196">
        <v>0</v>
      </c>
      <c r="D39" s="213"/>
    </row>
    <row r="42" spans="1:4">
      <c r="A42" s="193" t="s">
        <v>599</v>
      </c>
      <c r="B42" s="194" t="s">
        <v>30</v>
      </c>
      <c r="C42" s="215" t="s">
        <v>634</v>
      </c>
      <c r="D42" s="212" t="s">
        <v>636</v>
      </c>
    </row>
    <row r="43" spans="1:4">
      <c r="A43" s="206" t="s">
        <v>458</v>
      </c>
      <c r="B43" s="216" t="s">
        <v>459</v>
      </c>
      <c r="C43" s="217"/>
      <c r="D43" s="220"/>
    </row>
    <row r="44" spans="1:4">
      <c r="A44" s="198" t="s">
        <v>325</v>
      </c>
      <c r="B44" s="218" t="s">
        <v>459</v>
      </c>
      <c r="C44" s="217"/>
      <c r="D44" s="220"/>
    </row>
    <row r="45" spans="1:4">
      <c r="A45" s="204" t="s">
        <v>460</v>
      </c>
      <c r="B45" s="195" t="s">
        <v>461</v>
      </c>
      <c r="C45" s="219"/>
      <c r="D45" s="196"/>
    </row>
    <row r="46" spans="1:4">
      <c r="A46" s="206" t="s">
        <v>561</v>
      </c>
      <c r="B46" s="195" t="s">
        <v>463</v>
      </c>
      <c r="C46" s="213"/>
      <c r="D46" s="196"/>
    </row>
    <row r="47" spans="1:4">
      <c r="A47" s="198" t="s">
        <v>325</v>
      </c>
      <c r="B47" s="198" t="s">
        <v>463</v>
      </c>
      <c r="C47" s="213"/>
      <c r="D47" s="196"/>
    </row>
    <row r="48" spans="1:4">
      <c r="A48" s="205" t="s">
        <v>464</v>
      </c>
      <c r="B48" s="197" t="s">
        <v>465</v>
      </c>
      <c r="C48" s="213"/>
      <c r="D48" s="196">
        <f>D43+D45+D46</f>
        <v>0</v>
      </c>
    </row>
    <row r="49" spans="1:4">
      <c r="A49" s="204" t="s">
        <v>562</v>
      </c>
      <c r="B49" s="195" t="s">
        <v>467</v>
      </c>
      <c r="C49" s="213"/>
      <c r="D49" s="196"/>
    </row>
    <row r="50" spans="1:4">
      <c r="A50" s="198" t="s">
        <v>330</v>
      </c>
      <c r="B50" s="198" t="s">
        <v>467</v>
      </c>
      <c r="C50" s="213"/>
      <c r="D50" s="196"/>
    </row>
    <row r="51" spans="1:4">
      <c r="A51" s="206" t="s">
        <v>468</v>
      </c>
      <c r="B51" s="195" t="s">
        <v>469</v>
      </c>
      <c r="C51" s="213"/>
      <c r="D51" s="196"/>
    </row>
    <row r="52" spans="1:4">
      <c r="A52" s="195" t="s">
        <v>563</v>
      </c>
      <c r="B52" s="195" t="s">
        <v>471</v>
      </c>
      <c r="C52" s="213"/>
      <c r="D52" s="196"/>
    </row>
    <row r="53" spans="1:4">
      <c r="A53" s="198" t="s">
        <v>331</v>
      </c>
      <c r="B53" s="198" t="s">
        <v>471</v>
      </c>
      <c r="C53" s="213"/>
      <c r="D53" s="196"/>
    </row>
    <row r="54" spans="1:4">
      <c r="A54" s="206" t="s">
        <v>472</v>
      </c>
      <c r="B54" s="195" t="s">
        <v>473</v>
      </c>
      <c r="C54" s="213"/>
      <c r="D54" s="196"/>
    </row>
    <row r="55" spans="1:4">
      <c r="A55" s="207" t="s">
        <v>474</v>
      </c>
      <c r="B55" s="197" t="s">
        <v>475</v>
      </c>
      <c r="C55" s="213"/>
      <c r="D55" s="196"/>
    </row>
    <row r="56" spans="1:4">
      <c r="A56" s="207" t="s">
        <v>484</v>
      </c>
      <c r="B56" s="197" t="s">
        <v>485</v>
      </c>
      <c r="C56" s="213"/>
      <c r="D56" s="196"/>
    </row>
    <row r="57" spans="1:4">
      <c r="A57" s="207" t="s">
        <v>486</v>
      </c>
      <c r="B57" s="197" t="s">
        <v>487</v>
      </c>
      <c r="C57" s="213"/>
      <c r="D57" s="196"/>
    </row>
    <row r="58" spans="1:4">
      <c r="A58" s="207" t="s">
        <v>490</v>
      </c>
      <c r="B58" s="197" t="s">
        <v>491</v>
      </c>
      <c r="C58" s="213"/>
      <c r="D58" s="196"/>
    </row>
    <row r="59" spans="1:4">
      <c r="A59" s="205" t="s">
        <v>564</v>
      </c>
      <c r="B59" s="197" t="s">
        <v>493</v>
      </c>
      <c r="C59" s="213"/>
      <c r="D59" s="196"/>
    </row>
    <row r="60" spans="1:4">
      <c r="A60" s="197" t="s">
        <v>565</v>
      </c>
      <c r="B60" s="197" t="s">
        <v>493</v>
      </c>
      <c r="C60" s="213"/>
      <c r="D60" s="196"/>
    </row>
    <row r="61" spans="1:4">
      <c r="A61" s="209" t="s">
        <v>494</v>
      </c>
      <c r="B61" s="214" t="s">
        <v>495</v>
      </c>
      <c r="C61" s="213">
        <f>C48+C55+C56+C57+C58+C59</f>
        <v>0</v>
      </c>
      <c r="D61" s="196">
        <f>D48+D55+D56+D57+D58+D59</f>
        <v>0</v>
      </c>
    </row>
    <row r="62" spans="1:4">
      <c r="A62" s="204" t="s">
        <v>496</v>
      </c>
      <c r="B62" s="195" t="s">
        <v>497</v>
      </c>
      <c r="C62" s="213"/>
      <c r="D62" s="196"/>
    </row>
    <row r="63" spans="1:4">
      <c r="A63" s="195" t="s">
        <v>498</v>
      </c>
      <c r="B63" s="195" t="s">
        <v>499</v>
      </c>
      <c r="C63" s="213"/>
      <c r="D63" s="196"/>
    </row>
    <row r="64" spans="1:4">
      <c r="A64" s="206" t="s">
        <v>500</v>
      </c>
      <c r="B64" s="195" t="s">
        <v>501</v>
      </c>
      <c r="C64" s="213"/>
      <c r="D64" s="196"/>
    </row>
    <row r="65" spans="1:4">
      <c r="A65" s="206" t="s">
        <v>502</v>
      </c>
      <c r="B65" s="195" t="s">
        <v>503</v>
      </c>
      <c r="C65" s="213"/>
      <c r="D65" s="196"/>
    </row>
    <row r="66" spans="1:4">
      <c r="A66" s="198" t="s">
        <v>334</v>
      </c>
      <c r="B66" s="198" t="s">
        <v>503</v>
      </c>
      <c r="C66" s="213"/>
      <c r="D66" s="196"/>
    </row>
    <row r="67" spans="1:4">
      <c r="A67" s="198" t="s">
        <v>335</v>
      </c>
      <c r="B67" s="198" t="s">
        <v>503</v>
      </c>
      <c r="C67" s="213"/>
      <c r="D67" s="196"/>
    </row>
    <row r="68" spans="1:4">
      <c r="A68" s="197" t="s">
        <v>336</v>
      </c>
      <c r="B68" s="197" t="s">
        <v>503</v>
      </c>
      <c r="C68" s="213"/>
      <c r="D68" s="196"/>
    </row>
    <row r="69" spans="1:4">
      <c r="A69" s="208" t="s">
        <v>504</v>
      </c>
      <c r="B69" s="214" t="s">
        <v>505</v>
      </c>
      <c r="C69" s="213"/>
      <c r="D69" s="196"/>
    </row>
    <row r="70" spans="1:4">
      <c r="D70" s="192"/>
    </row>
  </sheetData>
  <sheetProtection selectLockedCells="1" selectUnlockedCells="1"/>
  <mergeCells count="2">
    <mergeCell ref="A1:D1"/>
    <mergeCell ref="A2:D2"/>
  </mergeCells>
  <phoneticPr fontId="49" type="noConversion"/>
  <printOptions horizontalCentered="1"/>
  <pageMargins left="0.25" right="0.25" top="0.75" bottom="0.75" header="0.3" footer="0.3"/>
  <pageSetup paperSize="9" scale="90" firstPageNumber="0" orientation="landscape" r:id="rId1"/>
  <headerFooter alignWithMargins="0"/>
  <rowBreaks count="1" manualBreakCount="1">
    <brk id="33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view="pageBreakPreview" zoomScale="80" zoomScaleNormal="100" zoomScaleSheetLayoutView="80" workbookViewId="0">
      <selection activeCell="C8" sqref="C8"/>
    </sheetView>
  </sheetViews>
  <sheetFormatPr defaultRowHeight="15"/>
  <cols>
    <col min="1" max="1" width="36.42578125" customWidth="1"/>
    <col min="2" max="2" width="10.140625" customWidth="1"/>
    <col min="3" max="3" width="18.85546875" style="109" customWidth="1"/>
    <col min="4" max="4" width="17.28515625" customWidth="1"/>
    <col min="5" max="5" width="17.5703125" customWidth="1"/>
    <col min="6" max="7" width="17.7109375" customWidth="1"/>
  </cols>
  <sheetData>
    <row r="1" spans="1:7" ht="24" customHeight="1">
      <c r="A1" s="405" t="s">
        <v>752</v>
      </c>
      <c r="B1" s="405"/>
      <c r="C1" s="405"/>
      <c r="D1" s="405"/>
      <c r="E1" s="405"/>
      <c r="F1" s="405"/>
      <c r="G1" s="405"/>
    </row>
    <row r="2" spans="1:7" ht="23.25" customHeight="1">
      <c r="A2" s="406" t="s">
        <v>700</v>
      </c>
      <c r="B2" s="406"/>
      <c r="C2" s="406"/>
      <c r="D2" s="406"/>
      <c r="E2" s="406"/>
      <c r="F2" s="406"/>
      <c r="G2" s="406"/>
    </row>
    <row r="3" spans="1:7" ht="18">
      <c r="A3" s="4"/>
      <c r="G3" t="s">
        <v>692</v>
      </c>
    </row>
    <row r="5" spans="1:7" ht="25.5">
      <c r="A5" s="5" t="s">
        <v>29</v>
      </c>
      <c r="B5" s="6" t="s">
        <v>30</v>
      </c>
      <c r="C5" s="282" t="s">
        <v>28</v>
      </c>
      <c r="D5" s="283" t="s">
        <v>598</v>
      </c>
      <c r="E5" s="283" t="s">
        <v>598</v>
      </c>
      <c r="F5" s="283" t="s">
        <v>598</v>
      </c>
      <c r="G5" s="284" t="s">
        <v>570</v>
      </c>
    </row>
    <row r="6" spans="1:7">
      <c r="A6" s="8" t="s">
        <v>672</v>
      </c>
      <c r="B6" s="8"/>
      <c r="C6" s="127"/>
      <c r="D6" s="8"/>
      <c r="E6" s="8"/>
      <c r="F6" s="8"/>
      <c r="G6" s="8"/>
    </row>
    <row r="7" spans="1:7">
      <c r="A7" s="8" t="s">
        <v>719</v>
      </c>
      <c r="B7" s="8"/>
      <c r="C7" s="127">
        <v>10207404</v>
      </c>
      <c r="D7" s="8"/>
      <c r="E7" s="8"/>
      <c r="F7" s="8"/>
      <c r="G7" s="8"/>
    </row>
    <row r="8" spans="1:7">
      <c r="A8" s="8"/>
      <c r="B8" s="8"/>
      <c r="C8" s="127"/>
      <c r="D8" s="8"/>
      <c r="E8" s="8"/>
      <c r="F8" s="8"/>
      <c r="G8" s="8"/>
    </row>
    <row r="9" spans="1:7">
      <c r="A9" s="8"/>
      <c r="B9" s="8"/>
      <c r="C9" s="127"/>
      <c r="D9" s="8"/>
      <c r="E9" s="8"/>
      <c r="F9" s="8"/>
      <c r="G9" s="8"/>
    </row>
    <row r="10" spans="1:7">
      <c r="A10" s="31" t="s">
        <v>602</v>
      </c>
      <c r="B10" s="42" t="s">
        <v>165</v>
      </c>
      <c r="C10" s="127">
        <f>SUM(C6:C9)</f>
        <v>10207404</v>
      </c>
      <c r="D10" s="8"/>
      <c r="E10" s="8"/>
      <c r="F10" s="8"/>
      <c r="G10" s="8"/>
    </row>
    <row r="11" spans="1:7">
      <c r="A11" s="31"/>
      <c r="B11" s="42"/>
      <c r="C11" s="127"/>
      <c r="D11" s="8"/>
      <c r="E11" s="8"/>
      <c r="F11" s="8"/>
      <c r="G11" s="8"/>
    </row>
    <row r="12" spans="1:7">
      <c r="A12" s="31"/>
      <c r="B12" s="42"/>
      <c r="C12" s="127"/>
      <c r="D12" s="8"/>
      <c r="E12" s="8"/>
      <c r="F12" s="8"/>
      <c r="G12" s="8"/>
    </row>
    <row r="13" spans="1:7">
      <c r="A13" s="31"/>
      <c r="B13" s="42"/>
      <c r="C13" s="127"/>
      <c r="D13" s="8"/>
      <c r="E13" s="8"/>
      <c r="F13" s="8"/>
      <c r="G13" s="8"/>
    </row>
    <row r="14" spans="1:7">
      <c r="A14" s="31"/>
      <c r="B14" s="42"/>
      <c r="C14" s="127"/>
      <c r="D14" s="8"/>
      <c r="E14" s="8"/>
      <c r="F14" s="8"/>
      <c r="G14" s="8"/>
    </row>
    <row r="15" spans="1:7">
      <c r="A15" s="31" t="s">
        <v>603</v>
      </c>
      <c r="B15" s="42" t="s">
        <v>165</v>
      </c>
      <c r="C15" s="127"/>
      <c r="D15" s="8"/>
      <c r="E15" s="8"/>
      <c r="F15" s="8"/>
      <c r="G15" s="8"/>
    </row>
  </sheetData>
  <sheetProtection selectLockedCells="1" selectUnlockedCells="1"/>
  <mergeCells count="2">
    <mergeCell ref="A1:G1"/>
    <mergeCell ref="A2:G2"/>
  </mergeCells>
  <phoneticPr fontId="49" type="noConversion"/>
  <pageMargins left="0.70833333333333337" right="0.70833333333333337" top="0.74791666666666667" bottom="0.74791666666666667" header="0.51180555555555551" footer="0.51180555555555551"/>
  <pageSetup paperSize="9" scale="96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view="pageBreakPreview" zoomScale="87" zoomScaleNormal="100" zoomScaleSheetLayoutView="87" workbookViewId="0">
      <selection activeCell="A4" sqref="A4"/>
    </sheetView>
  </sheetViews>
  <sheetFormatPr defaultRowHeight="15"/>
  <cols>
    <col min="1" max="1" width="95.5703125" style="236" customWidth="1"/>
    <col min="2" max="2" width="9.140625" style="236"/>
    <col min="3" max="3" width="15.42578125" style="237" customWidth="1"/>
    <col min="4" max="16384" width="9.140625" style="236"/>
  </cols>
  <sheetData>
    <row r="1" spans="1:3" ht="28.5" customHeight="1">
      <c r="A1" s="412" t="s">
        <v>752</v>
      </c>
      <c r="B1" s="412"/>
      <c r="C1" s="412"/>
    </row>
    <row r="2" spans="1:3" ht="26.25" customHeight="1">
      <c r="A2" s="413" t="s">
        <v>702</v>
      </c>
      <c r="B2" s="413"/>
      <c r="C2" s="413"/>
    </row>
    <row r="3" spans="1:3" ht="18.75" customHeight="1">
      <c r="A3" s="285"/>
      <c r="B3" s="286"/>
      <c r="C3" s="287"/>
    </row>
    <row r="4" spans="1:3" ht="23.25" customHeight="1">
      <c r="A4" s="236" t="s">
        <v>28</v>
      </c>
      <c r="C4" s="237" t="s">
        <v>693</v>
      </c>
    </row>
    <row r="5" spans="1:3" ht="25.5">
      <c r="A5" s="379" t="s">
        <v>599</v>
      </c>
      <c r="B5" s="288" t="s">
        <v>30</v>
      </c>
      <c r="C5" s="380" t="s">
        <v>637</v>
      </c>
    </row>
    <row r="6" spans="1:3">
      <c r="A6" s="289" t="s">
        <v>673</v>
      </c>
      <c r="B6" s="289" t="s">
        <v>128</v>
      </c>
      <c r="C6" s="239"/>
    </row>
    <row r="7" spans="1:3">
      <c r="A7" s="289" t="s">
        <v>674</v>
      </c>
      <c r="B7" s="289" t="s">
        <v>128</v>
      </c>
      <c r="C7" s="239"/>
    </row>
    <row r="8" spans="1:3">
      <c r="A8" s="289" t="s">
        <v>675</v>
      </c>
      <c r="B8" s="289" t="s">
        <v>128</v>
      </c>
      <c r="C8" s="239"/>
    </row>
    <row r="9" spans="1:3">
      <c r="A9" s="289" t="s">
        <v>676</v>
      </c>
      <c r="B9" s="289" t="s">
        <v>128</v>
      </c>
      <c r="C9" s="239"/>
    </row>
    <row r="10" spans="1:3">
      <c r="A10" s="289" t="s">
        <v>677</v>
      </c>
      <c r="B10" s="289" t="s">
        <v>128</v>
      </c>
      <c r="C10" s="239"/>
    </row>
    <row r="11" spans="1:3">
      <c r="A11" s="289" t="s">
        <v>678</v>
      </c>
      <c r="B11" s="289" t="s">
        <v>128</v>
      </c>
      <c r="C11" s="239"/>
    </row>
    <row r="12" spans="1:3">
      <c r="A12" s="289" t="s">
        <v>679</v>
      </c>
      <c r="B12" s="289" t="s">
        <v>128</v>
      </c>
      <c r="C12" s="239"/>
    </row>
    <row r="13" spans="1:3">
      <c r="A13" s="289" t="s">
        <v>680</v>
      </c>
      <c r="B13" s="289" t="s">
        <v>128</v>
      </c>
      <c r="C13" s="239">
        <v>72000</v>
      </c>
    </row>
    <row r="14" spans="1:3">
      <c r="A14" s="290" t="s">
        <v>127</v>
      </c>
      <c r="B14" s="290" t="s">
        <v>128</v>
      </c>
      <c r="C14" s="378">
        <f>SUM(C6:C13)</f>
        <v>72000</v>
      </c>
    </row>
    <row r="15" spans="1:3">
      <c r="A15" s="291" t="s">
        <v>264</v>
      </c>
      <c r="B15" s="292" t="s">
        <v>132</v>
      </c>
      <c r="C15" s="293"/>
    </row>
    <row r="16" spans="1:3">
      <c r="A16" s="204" t="s">
        <v>265</v>
      </c>
      <c r="B16" s="294" t="s">
        <v>132</v>
      </c>
      <c r="C16" s="266"/>
    </row>
    <row r="17" spans="1:3">
      <c r="A17" s="204" t="s">
        <v>266</v>
      </c>
      <c r="B17" s="294" t="s">
        <v>132</v>
      </c>
      <c r="C17" s="266"/>
    </row>
    <row r="18" spans="1:3">
      <c r="A18" s="204" t="s">
        <v>267</v>
      </c>
      <c r="B18" s="294" t="s">
        <v>132</v>
      </c>
      <c r="C18" s="266"/>
    </row>
    <row r="19" spans="1:3">
      <c r="A19" s="195" t="s">
        <v>268</v>
      </c>
      <c r="B19" s="294" t="s">
        <v>132</v>
      </c>
      <c r="C19" s="266"/>
    </row>
    <row r="20" spans="1:3">
      <c r="A20" s="195" t="s">
        <v>269</v>
      </c>
      <c r="B20" s="294" t="s">
        <v>132</v>
      </c>
      <c r="C20" s="266"/>
    </row>
    <row r="21" spans="1:3">
      <c r="A21" s="197" t="s">
        <v>270</v>
      </c>
      <c r="B21" s="295" t="s">
        <v>132</v>
      </c>
      <c r="C21" s="266">
        <f>SUM(C15:C20)</f>
        <v>0</v>
      </c>
    </row>
    <row r="22" spans="1:3">
      <c r="A22" s="204" t="s">
        <v>271</v>
      </c>
      <c r="B22" s="294" t="s">
        <v>134</v>
      </c>
      <c r="C22" s="266"/>
    </row>
    <row r="23" spans="1:3">
      <c r="A23" s="296" t="s">
        <v>272</v>
      </c>
      <c r="B23" s="295" t="s">
        <v>134</v>
      </c>
      <c r="C23" s="266">
        <f>SUM(C22)</f>
        <v>0</v>
      </c>
    </row>
    <row r="24" spans="1:3">
      <c r="A24" s="204" t="s">
        <v>273</v>
      </c>
      <c r="B24" s="294" t="s">
        <v>136</v>
      </c>
      <c r="C24" s="266"/>
    </row>
    <row r="25" spans="1:3">
      <c r="A25" s="204" t="s">
        <v>274</v>
      </c>
      <c r="B25" s="294" t="s">
        <v>136</v>
      </c>
      <c r="C25" s="266"/>
    </row>
    <row r="26" spans="1:3">
      <c r="A26" s="195" t="s">
        <v>275</v>
      </c>
      <c r="B26" s="294" t="s">
        <v>136</v>
      </c>
      <c r="C26" s="266"/>
    </row>
    <row r="27" spans="1:3">
      <c r="A27" s="195" t="s">
        <v>276</v>
      </c>
      <c r="B27" s="294" t="s">
        <v>136</v>
      </c>
      <c r="C27" s="266"/>
    </row>
    <row r="28" spans="1:3">
      <c r="A28" s="195" t="s">
        <v>277</v>
      </c>
      <c r="B28" s="294" t="s">
        <v>136</v>
      </c>
      <c r="C28" s="266"/>
    </row>
    <row r="29" spans="1:3">
      <c r="A29" s="297" t="s">
        <v>278</v>
      </c>
      <c r="B29" s="294" t="s">
        <v>136</v>
      </c>
      <c r="C29" s="266"/>
    </row>
    <row r="30" spans="1:3">
      <c r="A30" s="205" t="s">
        <v>279</v>
      </c>
      <c r="B30" s="295" t="s">
        <v>136</v>
      </c>
      <c r="C30" s="266">
        <f>SUM(C24:C29)</f>
        <v>0</v>
      </c>
    </row>
    <row r="31" spans="1:3">
      <c r="A31" s="204" t="s">
        <v>280</v>
      </c>
      <c r="B31" s="294" t="s">
        <v>138</v>
      </c>
      <c r="C31" s="266"/>
    </row>
    <row r="32" spans="1:3">
      <c r="A32" s="204" t="s">
        <v>281</v>
      </c>
      <c r="B32" s="294" t="s">
        <v>138</v>
      </c>
      <c r="C32" s="266"/>
    </row>
    <row r="33" spans="1:3">
      <c r="A33" s="205" t="s">
        <v>282</v>
      </c>
      <c r="B33" s="298" t="s">
        <v>138</v>
      </c>
      <c r="C33" s="266"/>
    </row>
    <row r="34" spans="1:3">
      <c r="A34" s="204" t="s">
        <v>283</v>
      </c>
      <c r="B34" s="294" t="s">
        <v>140</v>
      </c>
      <c r="C34" s="266"/>
    </row>
    <row r="35" spans="1:3">
      <c r="A35" s="204" t="s">
        <v>284</v>
      </c>
      <c r="B35" s="294" t="s">
        <v>140</v>
      </c>
      <c r="C35" s="266"/>
    </row>
    <row r="36" spans="1:3">
      <c r="A36" s="195" t="s">
        <v>285</v>
      </c>
      <c r="B36" s="294" t="s">
        <v>140</v>
      </c>
      <c r="C36" s="266"/>
    </row>
    <row r="37" spans="1:3">
      <c r="A37" s="195" t="s">
        <v>286</v>
      </c>
      <c r="B37" s="294" t="s">
        <v>140</v>
      </c>
      <c r="C37" s="266"/>
    </row>
    <row r="38" spans="1:3">
      <c r="A38" s="195" t="s">
        <v>287</v>
      </c>
      <c r="B38" s="294" t="s">
        <v>140</v>
      </c>
      <c r="C38" s="266"/>
    </row>
    <row r="39" spans="1:3">
      <c r="A39" s="195" t="s">
        <v>288</v>
      </c>
      <c r="B39" s="294" t="s">
        <v>140</v>
      </c>
      <c r="C39" s="266"/>
    </row>
    <row r="40" spans="1:3">
      <c r="A40" s="195" t="s">
        <v>289</v>
      </c>
      <c r="B40" s="294" t="s">
        <v>140</v>
      </c>
      <c r="C40" s="266"/>
    </row>
    <row r="41" spans="1:3">
      <c r="A41" s="195" t="s">
        <v>290</v>
      </c>
      <c r="B41" s="294" t="s">
        <v>140</v>
      </c>
      <c r="C41" s="266"/>
    </row>
    <row r="42" spans="1:3">
      <c r="A42" s="195" t="s">
        <v>291</v>
      </c>
      <c r="B42" s="294" t="s">
        <v>140</v>
      </c>
      <c r="C42" s="266"/>
    </row>
    <row r="43" spans="1:3">
      <c r="A43" s="195" t="s">
        <v>292</v>
      </c>
      <c r="B43" s="294" t="s">
        <v>140</v>
      </c>
      <c r="C43" s="266"/>
    </row>
    <row r="44" spans="1:3">
      <c r="A44" s="195" t="s">
        <v>765</v>
      </c>
      <c r="B44" s="294" t="s">
        <v>78</v>
      </c>
      <c r="C44" s="266"/>
    </row>
    <row r="45" spans="1:3">
      <c r="A45" s="195" t="s">
        <v>293</v>
      </c>
      <c r="B45" s="294" t="s">
        <v>140</v>
      </c>
      <c r="C45" s="266"/>
    </row>
    <row r="46" spans="1:3">
      <c r="A46" s="195" t="s">
        <v>703</v>
      </c>
      <c r="B46" s="294" t="s">
        <v>140</v>
      </c>
      <c r="C46" s="266">
        <v>2796000</v>
      </c>
    </row>
    <row r="47" spans="1:3">
      <c r="A47" s="205" t="s">
        <v>294</v>
      </c>
      <c r="B47" s="295" t="s">
        <v>140</v>
      </c>
      <c r="C47" s="266">
        <f>SUM(C34:C46)</f>
        <v>2796000</v>
      </c>
    </row>
    <row r="48" spans="1:3" ht="24" customHeight="1">
      <c r="A48" s="299" t="s">
        <v>141</v>
      </c>
      <c r="B48" s="300" t="s">
        <v>142</v>
      </c>
      <c r="C48" s="301">
        <f>C14+C21+C23+C30+C33+C47</f>
        <v>2868000</v>
      </c>
    </row>
  </sheetData>
  <sheetProtection selectLockedCells="1" selectUnlockedCells="1"/>
  <mergeCells count="2">
    <mergeCell ref="A1:C1"/>
    <mergeCell ref="A2:C2"/>
  </mergeCells>
  <phoneticPr fontId="49" type="noConversion"/>
  <pageMargins left="0.23622047244094491" right="0.23622047244094491" top="0.74803149606299213" bottom="0.74803149606299213" header="0.31496062992125984" footer="0.31496062992125984"/>
  <pageSetup paperSize="9" scale="82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view="pageBreakPreview" zoomScale="91" zoomScaleNormal="100" zoomScaleSheetLayoutView="91" workbookViewId="0">
      <selection activeCell="C3" sqref="C3"/>
    </sheetView>
  </sheetViews>
  <sheetFormatPr defaultRowHeight="15"/>
  <cols>
    <col min="1" max="1" width="85.7109375" style="236" customWidth="1"/>
    <col min="2" max="2" width="10.85546875" style="236" customWidth="1"/>
    <col min="3" max="3" width="16.140625" style="237" customWidth="1"/>
    <col min="4" max="16384" width="9.140625" style="236"/>
  </cols>
  <sheetData>
    <row r="1" spans="1:3" ht="27" customHeight="1">
      <c r="A1" s="412" t="s">
        <v>752</v>
      </c>
      <c r="B1" s="412"/>
      <c r="C1" s="412"/>
    </row>
    <row r="2" spans="1:3" ht="27" customHeight="1">
      <c r="A2" s="413" t="s">
        <v>704</v>
      </c>
      <c r="B2" s="413"/>
      <c r="C2" s="413"/>
    </row>
    <row r="3" spans="1:3" ht="19.5" customHeight="1">
      <c r="A3" s="245"/>
      <c r="B3" s="302"/>
      <c r="C3" s="303" t="s">
        <v>775</v>
      </c>
    </row>
    <row r="4" spans="1:3">
      <c r="A4" s="236" t="s">
        <v>28</v>
      </c>
    </row>
    <row r="5" spans="1:3">
      <c r="A5" s="307" t="s">
        <v>599</v>
      </c>
      <c r="B5" s="270" t="s">
        <v>30</v>
      </c>
      <c r="C5" s="381" t="s">
        <v>637</v>
      </c>
    </row>
    <row r="6" spans="1:3">
      <c r="A6" s="195" t="s">
        <v>295</v>
      </c>
      <c r="B6" s="294" t="s">
        <v>150</v>
      </c>
      <c r="C6" s="266"/>
    </row>
    <row r="7" spans="1:3">
      <c r="A7" s="195" t="s">
        <v>296</v>
      </c>
      <c r="B7" s="294" t="s">
        <v>150</v>
      </c>
      <c r="C7" s="266"/>
    </row>
    <row r="8" spans="1:3">
      <c r="A8" s="195" t="s">
        <v>297</v>
      </c>
      <c r="B8" s="294" t="s">
        <v>150</v>
      </c>
      <c r="C8" s="266"/>
    </row>
    <row r="9" spans="1:3">
      <c r="A9" s="195" t="s">
        <v>298</v>
      </c>
      <c r="B9" s="294" t="s">
        <v>150</v>
      </c>
      <c r="C9" s="266"/>
    </row>
    <row r="10" spans="1:3">
      <c r="A10" s="195" t="s">
        <v>299</v>
      </c>
      <c r="B10" s="294" t="s">
        <v>150</v>
      </c>
      <c r="C10" s="266"/>
    </row>
    <row r="11" spans="1:3">
      <c r="A11" s="195" t="s">
        <v>300</v>
      </c>
      <c r="B11" s="294" t="s">
        <v>150</v>
      </c>
      <c r="C11" s="266"/>
    </row>
    <row r="12" spans="1:3">
      <c r="A12" s="195" t="s">
        <v>301</v>
      </c>
      <c r="B12" s="294" t="s">
        <v>150</v>
      </c>
      <c r="C12" s="266"/>
    </row>
    <row r="13" spans="1:3">
      <c r="A13" s="195" t="s">
        <v>302</v>
      </c>
      <c r="B13" s="294" t="s">
        <v>150</v>
      </c>
      <c r="C13" s="266"/>
    </row>
    <row r="14" spans="1:3">
      <c r="A14" s="195" t="s">
        <v>303</v>
      </c>
      <c r="B14" s="294" t="s">
        <v>150</v>
      </c>
      <c r="C14" s="266"/>
    </row>
    <row r="15" spans="1:3">
      <c r="A15" s="195" t="s">
        <v>304</v>
      </c>
      <c r="B15" s="294" t="s">
        <v>150</v>
      </c>
      <c r="C15" s="266"/>
    </row>
    <row r="16" spans="1:3">
      <c r="A16" s="205" t="s">
        <v>149</v>
      </c>
      <c r="B16" s="298" t="s">
        <v>150</v>
      </c>
      <c r="C16" s="266"/>
    </row>
    <row r="17" spans="1:3">
      <c r="A17" s="195" t="s">
        <v>295</v>
      </c>
      <c r="B17" s="294" t="s">
        <v>152</v>
      </c>
      <c r="C17" s="266"/>
    </row>
    <row r="18" spans="1:3">
      <c r="A18" s="195" t="s">
        <v>296</v>
      </c>
      <c r="B18" s="294" t="s">
        <v>152</v>
      </c>
      <c r="C18" s="266"/>
    </row>
    <row r="19" spans="1:3">
      <c r="A19" s="195" t="s">
        <v>297</v>
      </c>
      <c r="B19" s="294" t="s">
        <v>152</v>
      </c>
      <c r="C19" s="266"/>
    </row>
    <row r="20" spans="1:3">
      <c r="A20" s="195" t="s">
        <v>298</v>
      </c>
      <c r="B20" s="294" t="s">
        <v>152</v>
      </c>
      <c r="C20" s="266"/>
    </row>
    <row r="21" spans="1:3">
      <c r="A21" s="195" t="s">
        <v>299</v>
      </c>
      <c r="B21" s="294" t="s">
        <v>152</v>
      </c>
      <c r="C21" s="266"/>
    </row>
    <row r="22" spans="1:3">
      <c r="A22" s="195" t="s">
        <v>300</v>
      </c>
      <c r="B22" s="294" t="s">
        <v>152</v>
      </c>
      <c r="C22" s="266"/>
    </row>
    <row r="23" spans="1:3">
      <c r="A23" s="195" t="s">
        <v>301</v>
      </c>
      <c r="B23" s="294" t="s">
        <v>152</v>
      </c>
      <c r="C23" s="266"/>
    </row>
    <row r="24" spans="1:3">
      <c r="A24" s="195" t="s">
        <v>302</v>
      </c>
      <c r="B24" s="294" t="s">
        <v>152</v>
      </c>
      <c r="C24" s="266"/>
    </row>
    <row r="25" spans="1:3">
      <c r="A25" s="195" t="s">
        <v>303</v>
      </c>
      <c r="B25" s="294" t="s">
        <v>152</v>
      </c>
      <c r="C25" s="266"/>
    </row>
    <row r="26" spans="1:3">
      <c r="A26" s="195" t="s">
        <v>304</v>
      </c>
      <c r="B26" s="294" t="s">
        <v>152</v>
      </c>
      <c r="C26" s="266"/>
    </row>
    <row r="27" spans="1:3">
      <c r="A27" s="205" t="s">
        <v>305</v>
      </c>
      <c r="B27" s="298" t="s">
        <v>152</v>
      </c>
      <c r="C27" s="266"/>
    </row>
    <row r="28" spans="1:3">
      <c r="A28" s="195" t="s">
        <v>731</v>
      </c>
      <c r="B28" s="294" t="s">
        <v>154</v>
      </c>
      <c r="C28" s="266">
        <v>100000</v>
      </c>
    </row>
    <row r="29" spans="1:3">
      <c r="A29" s="195" t="s">
        <v>296</v>
      </c>
      <c r="B29" s="294" t="s">
        <v>154</v>
      </c>
      <c r="C29" s="266"/>
    </row>
    <row r="30" spans="1:3">
      <c r="A30" s="195" t="s">
        <v>297</v>
      </c>
      <c r="B30" s="294" t="s">
        <v>154</v>
      </c>
      <c r="C30" s="266"/>
    </row>
    <row r="31" spans="1:3">
      <c r="A31" s="195" t="s">
        <v>298</v>
      </c>
      <c r="B31" s="294" t="s">
        <v>154</v>
      </c>
      <c r="C31" s="266"/>
    </row>
    <row r="32" spans="1:3">
      <c r="A32" s="195" t="s">
        <v>299</v>
      </c>
      <c r="B32" s="294" t="s">
        <v>154</v>
      </c>
      <c r="C32" s="266"/>
    </row>
    <row r="33" spans="1:3">
      <c r="A33" s="195" t="s">
        <v>300</v>
      </c>
      <c r="B33" s="294" t="s">
        <v>154</v>
      </c>
      <c r="C33" s="266"/>
    </row>
    <row r="34" spans="1:3">
      <c r="A34" s="195" t="s">
        <v>301</v>
      </c>
      <c r="B34" s="294" t="s">
        <v>154</v>
      </c>
      <c r="C34" s="266">
        <v>489950</v>
      </c>
    </row>
    <row r="35" spans="1:3">
      <c r="A35" s="195" t="s">
        <v>302</v>
      </c>
      <c r="B35" s="294" t="s">
        <v>154</v>
      </c>
      <c r="C35" s="266">
        <v>285528</v>
      </c>
    </row>
    <row r="36" spans="1:3">
      <c r="A36" s="195" t="s">
        <v>303</v>
      </c>
      <c r="B36" s="294" t="s">
        <v>154</v>
      </c>
      <c r="C36" s="266"/>
    </row>
    <row r="37" spans="1:3">
      <c r="A37" s="195" t="s">
        <v>304</v>
      </c>
      <c r="B37" s="294" t="s">
        <v>154</v>
      </c>
      <c r="C37" s="266"/>
    </row>
    <row r="38" spans="1:3">
      <c r="A38" s="205" t="s">
        <v>153</v>
      </c>
      <c r="B38" s="298" t="s">
        <v>154</v>
      </c>
      <c r="C38" s="301">
        <f>SUM(C28:C37)</f>
        <v>875478</v>
      </c>
    </row>
    <row r="39" spans="1:3">
      <c r="A39" s="195" t="s">
        <v>306</v>
      </c>
      <c r="B39" s="271" t="s">
        <v>158</v>
      </c>
      <c r="C39" s="266"/>
    </row>
    <row r="40" spans="1:3">
      <c r="A40" s="195" t="s">
        <v>307</v>
      </c>
      <c r="B40" s="271" t="s">
        <v>158</v>
      </c>
      <c r="C40" s="266"/>
    </row>
    <row r="41" spans="1:3">
      <c r="A41" s="195" t="s">
        <v>308</v>
      </c>
      <c r="B41" s="271" t="s">
        <v>158</v>
      </c>
      <c r="C41" s="266"/>
    </row>
    <row r="42" spans="1:3">
      <c r="A42" s="271" t="s">
        <v>309</v>
      </c>
      <c r="B42" s="271" t="s">
        <v>158</v>
      </c>
      <c r="C42" s="266"/>
    </row>
    <row r="43" spans="1:3">
      <c r="A43" s="271" t="s">
        <v>310</v>
      </c>
      <c r="B43" s="271" t="s">
        <v>158</v>
      </c>
      <c r="C43" s="266"/>
    </row>
    <row r="44" spans="1:3">
      <c r="A44" s="271" t="s">
        <v>311</v>
      </c>
      <c r="B44" s="271" t="s">
        <v>158</v>
      </c>
      <c r="C44" s="266"/>
    </row>
    <row r="45" spans="1:3">
      <c r="A45" s="195" t="s">
        <v>312</v>
      </c>
      <c r="B45" s="271" t="s">
        <v>158</v>
      </c>
      <c r="C45" s="266"/>
    </row>
    <row r="46" spans="1:3">
      <c r="A46" s="195" t="s">
        <v>313</v>
      </c>
      <c r="B46" s="271" t="s">
        <v>158</v>
      </c>
      <c r="C46" s="266"/>
    </row>
    <row r="47" spans="1:3">
      <c r="A47" s="195" t="s">
        <v>314</v>
      </c>
      <c r="B47" s="271" t="s">
        <v>158</v>
      </c>
      <c r="C47" s="266"/>
    </row>
    <row r="48" spans="1:3">
      <c r="A48" s="195" t="s">
        <v>315</v>
      </c>
      <c r="B48" s="271" t="s">
        <v>158</v>
      </c>
      <c r="C48" s="266"/>
    </row>
    <row r="49" spans="1:3">
      <c r="A49" s="205" t="s">
        <v>316</v>
      </c>
      <c r="B49" s="298" t="s">
        <v>158</v>
      </c>
      <c r="C49" s="266">
        <f>SUM(C39:C48)</f>
        <v>0</v>
      </c>
    </row>
    <row r="50" spans="1:3">
      <c r="A50" s="195" t="s">
        <v>306</v>
      </c>
      <c r="B50" s="271" t="s">
        <v>165</v>
      </c>
      <c r="C50" s="266"/>
    </row>
    <row r="51" spans="1:3">
      <c r="A51" s="195" t="s">
        <v>705</v>
      </c>
      <c r="B51" s="271" t="s">
        <v>165</v>
      </c>
      <c r="C51" s="266">
        <v>26400</v>
      </c>
    </row>
    <row r="52" spans="1:3">
      <c r="A52" s="195" t="s">
        <v>307</v>
      </c>
      <c r="B52" s="271" t="s">
        <v>165</v>
      </c>
      <c r="C52" s="266">
        <v>20000</v>
      </c>
    </row>
    <row r="53" spans="1:3">
      <c r="A53" s="195" t="s">
        <v>308</v>
      </c>
      <c r="B53" s="271" t="s">
        <v>165</v>
      </c>
      <c r="C53" s="266"/>
    </row>
    <row r="54" spans="1:3">
      <c r="A54" s="271" t="s">
        <v>309</v>
      </c>
      <c r="B54" s="271" t="s">
        <v>165</v>
      </c>
      <c r="C54" s="266"/>
    </row>
    <row r="55" spans="1:3">
      <c r="A55" s="271" t="s">
        <v>310</v>
      </c>
      <c r="B55" s="271" t="s">
        <v>165</v>
      </c>
      <c r="C55" s="266"/>
    </row>
    <row r="56" spans="1:3">
      <c r="A56" s="271" t="s">
        <v>311</v>
      </c>
      <c r="B56" s="271" t="s">
        <v>165</v>
      </c>
      <c r="C56" s="266"/>
    </row>
    <row r="57" spans="1:3">
      <c r="A57" s="195" t="s">
        <v>732</v>
      </c>
      <c r="B57" s="271" t="s">
        <v>165</v>
      </c>
      <c r="C57" s="266"/>
    </row>
    <row r="58" spans="1:3">
      <c r="A58" s="195" t="s">
        <v>317</v>
      </c>
      <c r="B58" s="271" t="s">
        <v>165</v>
      </c>
      <c r="C58" s="266"/>
    </row>
    <row r="59" spans="1:3">
      <c r="A59" s="195" t="s">
        <v>314</v>
      </c>
      <c r="B59" s="271" t="s">
        <v>165</v>
      </c>
      <c r="C59" s="266"/>
    </row>
    <row r="60" spans="1:3">
      <c r="A60" s="195" t="s">
        <v>315</v>
      </c>
      <c r="B60" s="271" t="s">
        <v>165</v>
      </c>
      <c r="C60" s="266"/>
    </row>
    <row r="61" spans="1:3">
      <c r="A61" s="197" t="s">
        <v>318</v>
      </c>
      <c r="B61" s="298" t="s">
        <v>165</v>
      </c>
      <c r="C61" s="301">
        <f>SUM(C50:C60)</f>
        <v>46400</v>
      </c>
    </row>
    <row r="62" spans="1:3">
      <c r="A62" s="195" t="s">
        <v>295</v>
      </c>
      <c r="B62" s="294" t="s">
        <v>199</v>
      </c>
      <c r="C62" s="266"/>
    </row>
    <row r="63" spans="1:3">
      <c r="A63" s="195" t="s">
        <v>296</v>
      </c>
      <c r="B63" s="294" t="s">
        <v>199</v>
      </c>
      <c r="C63" s="266"/>
    </row>
    <row r="64" spans="1:3">
      <c r="A64" s="195" t="s">
        <v>297</v>
      </c>
      <c r="B64" s="294" t="s">
        <v>199</v>
      </c>
      <c r="C64" s="266"/>
    </row>
    <row r="65" spans="1:3">
      <c r="A65" s="195" t="s">
        <v>298</v>
      </c>
      <c r="B65" s="294" t="s">
        <v>199</v>
      </c>
      <c r="C65" s="266"/>
    </row>
    <row r="66" spans="1:3">
      <c r="A66" s="195" t="s">
        <v>299</v>
      </c>
      <c r="B66" s="294" t="s">
        <v>199</v>
      </c>
      <c r="C66" s="266"/>
    </row>
    <row r="67" spans="1:3">
      <c r="A67" s="195" t="s">
        <v>300</v>
      </c>
      <c r="B67" s="294" t="s">
        <v>199</v>
      </c>
      <c r="C67" s="266"/>
    </row>
    <row r="68" spans="1:3">
      <c r="A68" s="195" t="s">
        <v>301</v>
      </c>
      <c r="B68" s="294" t="s">
        <v>199</v>
      </c>
      <c r="C68" s="266"/>
    </row>
    <row r="69" spans="1:3">
      <c r="A69" s="195" t="s">
        <v>302</v>
      </c>
      <c r="B69" s="294" t="s">
        <v>199</v>
      </c>
      <c r="C69" s="266"/>
    </row>
    <row r="70" spans="1:3">
      <c r="A70" s="195" t="s">
        <v>303</v>
      </c>
      <c r="B70" s="294" t="s">
        <v>199</v>
      </c>
      <c r="C70" s="266"/>
    </row>
    <row r="71" spans="1:3">
      <c r="A71" s="195" t="s">
        <v>304</v>
      </c>
      <c r="B71" s="294" t="s">
        <v>199</v>
      </c>
      <c r="C71" s="266"/>
    </row>
    <row r="72" spans="1:3">
      <c r="A72" s="205" t="s">
        <v>320</v>
      </c>
      <c r="B72" s="298" t="s">
        <v>199</v>
      </c>
      <c r="C72" s="266"/>
    </row>
    <row r="73" spans="1:3">
      <c r="A73" s="195" t="s">
        <v>295</v>
      </c>
      <c r="B73" s="294" t="s">
        <v>201</v>
      </c>
      <c r="C73" s="266"/>
    </row>
    <row r="74" spans="1:3">
      <c r="A74" s="195" t="s">
        <v>296</v>
      </c>
      <c r="B74" s="294" t="s">
        <v>201</v>
      </c>
      <c r="C74" s="266"/>
    </row>
    <row r="75" spans="1:3">
      <c r="A75" s="195" t="s">
        <v>297</v>
      </c>
      <c r="B75" s="294" t="s">
        <v>201</v>
      </c>
      <c r="C75" s="266"/>
    </row>
    <row r="76" spans="1:3">
      <c r="A76" s="195" t="s">
        <v>298</v>
      </c>
      <c r="B76" s="294" t="s">
        <v>201</v>
      </c>
      <c r="C76" s="266"/>
    </row>
    <row r="77" spans="1:3">
      <c r="A77" s="195" t="s">
        <v>299</v>
      </c>
      <c r="B77" s="294" t="s">
        <v>201</v>
      </c>
      <c r="C77" s="266"/>
    </row>
    <row r="78" spans="1:3">
      <c r="A78" s="195" t="s">
        <v>300</v>
      </c>
      <c r="B78" s="294" t="s">
        <v>201</v>
      </c>
      <c r="C78" s="266"/>
    </row>
    <row r="79" spans="1:3">
      <c r="A79" s="195" t="s">
        <v>301</v>
      </c>
      <c r="B79" s="294" t="s">
        <v>201</v>
      </c>
      <c r="C79" s="266"/>
    </row>
    <row r="80" spans="1:3">
      <c r="A80" s="195" t="s">
        <v>302</v>
      </c>
      <c r="B80" s="294" t="s">
        <v>201</v>
      </c>
      <c r="C80" s="266"/>
    </row>
    <row r="81" spans="1:3">
      <c r="A81" s="195" t="s">
        <v>303</v>
      </c>
      <c r="B81" s="294" t="s">
        <v>201</v>
      </c>
      <c r="C81" s="266"/>
    </row>
    <row r="82" spans="1:3">
      <c r="A82" s="195" t="s">
        <v>304</v>
      </c>
      <c r="B82" s="294" t="s">
        <v>201</v>
      </c>
      <c r="C82" s="266"/>
    </row>
    <row r="83" spans="1:3">
      <c r="A83" s="205" t="s">
        <v>321</v>
      </c>
      <c r="B83" s="298" t="s">
        <v>201</v>
      </c>
      <c r="C83" s="266"/>
    </row>
    <row r="84" spans="1:3">
      <c r="A84" s="195" t="s">
        <v>295</v>
      </c>
      <c r="B84" s="294" t="s">
        <v>203</v>
      </c>
      <c r="C84" s="266"/>
    </row>
    <row r="85" spans="1:3">
      <c r="A85" s="195" t="s">
        <v>296</v>
      </c>
      <c r="B85" s="294" t="s">
        <v>203</v>
      </c>
      <c r="C85" s="266"/>
    </row>
    <row r="86" spans="1:3">
      <c r="A86" s="195" t="s">
        <v>297</v>
      </c>
      <c r="B86" s="294" t="s">
        <v>203</v>
      </c>
      <c r="C86" s="266"/>
    </row>
    <row r="87" spans="1:3">
      <c r="A87" s="195" t="s">
        <v>298</v>
      </c>
      <c r="B87" s="294" t="s">
        <v>203</v>
      </c>
      <c r="C87" s="266"/>
    </row>
    <row r="88" spans="1:3">
      <c r="A88" s="195" t="s">
        <v>299</v>
      </c>
      <c r="B88" s="294" t="s">
        <v>203</v>
      </c>
      <c r="C88" s="266"/>
    </row>
    <row r="89" spans="1:3">
      <c r="A89" s="195" t="s">
        <v>300</v>
      </c>
      <c r="B89" s="294" t="s">
        <v>203</v>
      </c>
      <c r="C89" s="266"/>
    </row>
    <row r="90" spans="1:3">
      <c r="A90" s="195" t="s">
        <v>301</v>
      </c>
      <c r="B90" s="294" t="s">
        <v>203</v>
      </c>
      <c r="C90" s="266"/>
    </row>
    <row r="91" spans="1:3">
      <c r="A91" s="195" t="s">
        <v>302</v>
      </c>
      <c r="B91" s="294" t="s">
        <v>203</v>
      </c>
      <c r="C91" s="266"/>
    </row>
    <row r="92" spans="1:3">
      <c r="A92" s="195" t="s">
        <v>303</v>
      </c>
      <c r="B92" s="294" t="s">
        <v>203</v>
      </c>
      <c r="C92" s="266"/>
    </row>
    <row r="93" spans="1:3">
      <c r="A93" s="195" t="s">
        <v>304</v>
      </c>
      <c r="B93" s="294" t="s">
        <v>203</v>
      </c>
      <c r="C93" s="266"/>
    </row>
    <row r="94" spans="1:3">
      <c r="A94" s="205" t="s">
        <v>322</v>
      </c>
      <c r="B94" s="298" t="s">
        <v>203</v>
      </c>
      <c r="C94" s="266"/>
    </row>
    <row r="95" spans="1:3">
      <c r="A95" s="195" t="s">
        <v>306</v>
      </c>
      <c r="B95" s="271" t="s">
        <v>207</v>
      </c>
      <c r="C95" s="266"/>
    </row>
    <row r="96" spans="1:3">
      <c r="A96" s="195" t="s">
        <v>307</v>
      </c>
      <c r="B96" s="294" t="s">
        <v>207</v>
      </c>
      <c r="C96" s="266"/>
    </row>
    <row r="97" spans="1:3">
      <c r="A97" s="195" t="s">
        <v>308</v>
      </c>
      <c r="B97" s="271" t="s">
        <v>207</v>
      </c>
      <c r="C97" s="266"/>
    </row>
    <row r="98" spans="1:3">
      <c r="A98" s="271" t="s">
        <v>309</v>
      </c>
      <c r="B98" s="294" t="s">
        <v>207</v>
      </c>
      <c r="C98" s="266"/>
    </row>
    <row r="99" spans="1:3">
      <c r="A99" s="271" t="s">
        <v>310</v>
      </c>
      <c r="B99" s="271" t="s">
        <v>207</v>
      </c>
      <c r="C99" s="266"/>
    </row>
    <row r="100" spans="1:3">
      <c r="A100" s="271" t="s">
        <v>311</v>
      </c>
      <c r="B100" s="294" t="s">
        <v>207</v>
      </c>
      <c r="C100" s="266"/>
    </row>
    <row r="101" spans="1:3">
      <c r="A101" s="195" t="s">
        <v>312</v>
      </c>
      <c r="B101" s="271" t="s">
        <v>207</v>
      </c>
      <c r="C101" s="266"/>
    </row>
    <row r="102" spans="1:3">
      <c r="A102" s="195" t="s">
        <v>317</v>
      </c>
      <c r="B102" s="294" t="s">
        <v>207</v>
      </c>
      <c r="C102" s="266"/>
    </row>
    <row r="103" spans="1:3">
      <c r="A103" s="195" t="s">
        <v>314</v>
      </c>
      <c r="B103" s="271" t="s">
        <v>207</v>
      </c>
      <c r="C103" s="266"/>
    </row>
    <row r="104" spans="1:3">
      <c r="A104" s="195" t="s">
        <v>315</v>
      </c>
      <c r="B104" s="294" t="s">
        <v>207</v>
      </c>
      <c r="C104" s="266"/>
    </row>
    <row r="105" spans="1:3">
      <c r="A105" s="205" t="s">
        <v>323</v>
      </c>
      <c r="B105" s="298" t="s">
        <v>207</v>
      </c>
      <c r="C105" s="266"/>
    </row>
    <row r="106" spans="1:3">
      <c r="A106" s="195" t="s">
        <v>306</v>
      </c>
      <c r="B106" s="271" t="s">
        <v>211</v>
      </c>
      <c r="C106" s="266"/>
    </row>
    <row r="107" spans="1:3">
      <c r="A107" s="195" t="s">
        <v>307</v>
      </c>
      <c r="B107" s="271" t="s">
        <v>211</v>
      </c>
      <c r="C107" s="266"/>
    </row>
    <row r="108" spans="1:3">
      <c r="A108" s="195" t="s">
        <v>308</v>
      </c>
      <c r="B108" s="271" t="s">
        <v>211</v>
      </c>
      <c r="C108" s="266"/>
    </row>
    <row r="109" spans="1:3">
      <c r="A109" s="271" t="s">
        <v>309</v>
      </c>
      <c r="B109" s="271" t="s">
        <v>211</v>
      </c>
      <c r="C109" s="266"/>
    </row>
    <row r="110" spans="1:3">
      <c r="A110" s="271" t="s">
        <v>310</v>
      </c>
      <c r="B110" s="271" t="s">
        <v>211</v>
      </c>
      <c r="C110" s="266"/>
    </row>
    <row r="111" spans="1:3">
      <c r="A111" s="271" t="s">
        <v>311</v>
      </c>
      <c r="B111" s="271" t="s">
        <v>211</v>
      </c>
      <c r="C111" s="266"/>
    </row>
    <row r="112" spans="1:3">
      <c r="A112" s="195" t="s">
        <v>312</v>
      </c>
      <c r="B112" s="271" t="s">
        <v>211</v>
      </c>
      <c r="C112" s="266"/>
    </row>
    <row r="113" spans="1:3">
      <c r="A113" s="195" t="s">
        <v>317</v>
      </c>
      <c r="B113" s="271" t="s">
        <v>211</v>
      </c>
      <c r="C113" s="266"/>
    </row>
    <row r="114" spans="1:3">
      <c r="A114" s="195" t="s">
        <v>314</v>
      </c>
      <c r="B114" s="271" t="s">
        <v>211</v>
      </c>
      <c r="C114" s="266"/>
    </row>
    <row r="115" spans="1:3">
      <c r="A115" s="195" t="s">
        <v>315</v>
      </c>
      <c r="B115" s="271" t="s">
        <v>211</v>
      </c>
      <c r="C115" s="266"/>
    </row>
    <row r="116" spans="1:3">
      <c r="A116" s="197" t="s">
        <v>210</v>
      </c>
      <c r="B116" s="298" t="s">
        <v>211</v>
      </c>
      <c r="C116" s="266"/>
    </row>
  </sheetData>
  <sheetProtection selectLockedCells="1" selectUnlockedCells="1"/>
  <mergeCells count="2">
    <mergeCell ref="A1:C1"/>
    <mergeCell ref="A2:C2"/>
  </mergeCells>
  <phoneticPr fontId="49" type="noConversion"/>
  <pageMargins left="0.25" right="0.25" top="0.75" bottom="0.75" header="0.3" footer="0.3"/>
  <pageSetup paperSize="9" scale="85" firstPageNumber="0" orientation="portrait" r:id="rId1"/>
  <headerFooter alignWithMargins="0"/>
  <rowBreaks count="1" manualBreakCount="1">
    <brk id="71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view="pageBreakPreview" zoomScale="87" zoomScaleNormal="100" zoomScaleSheetLayoutView="87" workbookViewId="0">
      <selection activeCell="C4" sqref="C4"/>
    </sheetView>
  </sheetViews>
  <sheetFormatPr defaultRowHeight="15"/>
  <cols>
    <col min="1" max="1" width="87.42578125" style="236" customWidth="1"/>
    <col min="2" max="2" width="9.140625" style="236"/>
    <col min="3" max="3" width="16.28515625" style="237" customWidth="1"/>
    <col min="4" max="16384" width="9.140625" style="236"/>
  </cols>
  <sheetData>
    <row r="1" spans="1:3" ht="27" customHeight="1">
      <c r="A1" s="412" t="s">
        <v>766</v>
      </c>
      <c r="B1" s="412"/>
      <c r="C1" s="412"/>
    </row>
    <row r="2" spans="1:3" ht="25.5" customHeight="1">
      <c r="A2" s="413" t="s">
        <v>707</v>
      </c>
      <c r="B2" s="413"/>
      <c r="C2" s="413"/>
    </row>
    <row r="3" spans="1:3" ht="15.75" customHeight="1">
      <c r="A3" s="245"/>
      <c r="B3" s="302"/>
      <c r="C3" s="303" t="s">
        <v>776</v>
      </c>
    </row>
    <row r="4" spans="1:3" ht="21" customHeight="1">
      <c r="A4" s="236" t="s">
        <v>28</v>
      </c>
    </row>
    <row r="5" spans="1:3" ht="25.5">
      <c r="A5" s="382" t="s">
        <v>599</v>
      </c>
      <c r="B5" s="383" t="s">
        <v>30</v>
      </c>
      <c r="C5" s="384" t="s">
        <v>637</v>
      </c>
    </row>
    <row r="6" spans="1:3">
      <c r="A6" s="385" t="s">
        <v>510</v>
      </c>
      <c r="B6" s="294" t="s">
        <v>357</v>
      </c>
      <c r="C6" s="386"/>
    </row>
    <row r="7" spans="1:3">
      <c r="A7" s="385" t="s">
        <v>511</v>
      </c>
      <c r="B7" s="294" t="s">
        <v>357</v>
      </c>
      <c r="C7" s="386"/>
    </row>
    <row r="8" spans="1:3">
      <c r="A8" s="385" t="s">
        <v>512</v>
      </c>
      <c r="B8" s="294" t="s">
        <v>357</v>
      </c>
      <c r="C8" s="386"/>
    </row>
    <row r="9" spans="1:3">
      <c r="A9" s="385" t="s">
        <v>513</v>
      </c>
      <c r="B9" s="294" t="s">
        <v>357</v>
      </c>
      <c r="C9" s="386"/>
    </row>
    <row r="10" spans="1:3">
      <c r="A10" s="385" t="s">
        <v>514</v>
      </c>
      <c r="B10" s="294" t="s">
        <v>357</v>
      </c>
      <c r="C10" s="386"/>
    </row>
    <row r="11" spans="1:3">
      <c r="A11" s="385" t="s">
        <v>515</v>
      </c>
      <c r="B11" s="294" t="s">
        <v>357</v>
      </c>
      <c r="C11" s="386"/>
    </row>
    <row r="12" spans="1:3">
      <c r="A12" s="385" t="s">
        <v>516</v>
      </c>
      <c r="B12" s="294" t="s">
        <v>357</v>
      </c>
      <c r="C12" s="386"/>
    </row>
    <row r="13" spans="1:3">
      <c r="A13" s="385" t="s">
        <v>517</v>
      </c>
      <c r="B13" s="294" t="s">
        <v>357</v>
      </c>
      <c r="C13" s="386"/>
    </row>
    <row r="14" spans="1:3">
      <c r="A14" s="385" t="s">
        <v>518</v>
      </c>
      <c r="B14" s="294" t="s">
        <v>357</v>
      </c>
      <c r="C14" s="386"/>
    </row>
    <row r="15" spans="1:3">
      <c r="A15" s="385" t="s">
        <v>519</v>
      </c>
      <c r="B15" s="294" t="s">
        <v>357</v>
      </c>
      <c r="C15" s="386"/>
    </row>
    <row r="16" spans="1:3">
      <c r="A16" s="387" t="s">
        <v>356</v>
      </c>
      <c r="B16" s="298" t="s">
        <v>357</v>
      </c>
      <c r="C16" s="386"/>
    </row>
    <row r="17" spans="1:3">
      <c r="A17" s="385" t="s">
        <v>510</v>
      </c>
      <c r="B17" s="294" t="s">
        <v>359</v>
      </c>
      <c r="C17" s="386"/>
    </row>
    <row r="18" spans="1:3">
      <c r="A18" s="385" t="s">
        <v>511</v>
      </c>
      <c r="B18" s="294" t="s">
        <v>359</v>
      </c>
      <c r="C18" s="386"/>
    </row>
    <row r="19" spans="1:3">
      <c r="A19" s="385" t="s">
        <v>512</v>
      </c>
      <c r="B19" s="294" t="s">
        <v>359</v>
      </c>
      <c r="C19" s="386"/>
    </row>
    <row r="20" spans="1:3">
      <c r="A20" s="385" t="s">
        <v>513</v>
      </c>
      <c r="B20" s="294" t="s">
        <v>359</v>
      </c>
      <c r="C20" s="386"/>
    </row>
    <row r="21" spans="1:3">
      <c r="A21" s="385" t="s">
        <v>514</v>
      </c>
      <c r="B21" s="294" t="s">
        <v>359</v>
      </c>
      <c r="C21" s="386"/>
    </row>
    <row r="22" spans="1:3">
      <c r="A22" s="385" t="s">
        <v>515</v>
      </c>
      <c r="B22" s="294" t="s">
        <v>359</v>
      </c>
      <c r="C22" s="386"/>
    </row>
    <row r="23" spans="1:3">
      <c r="A23" s="385" t="s">
        <v>516</v>
      </c>
      <c r="B23" s="294" t="s">
        <v>359</v>
      </c>
      <c r="C23" s="386"/>
    </row>
    <row r="24" spans="1:3">
      <c r="A24" s="385" t="s">
        <v>517</v>
      </c>
      <c r="B24" s="294" t="s">
        <v>359</v>
      </c>
      <c r="C24" s="386"/>
    </row>
    <row r="25" spans="1:3">
      <c r="A25" s="385" t="s">
        <v>518</v>
      </c>
      <c r="B25" s="294" t="s">
        <v>359</v>
      </c>
      <c r="C25" s="386"/>
    </row>
    <row r="26" spans="1:3">
      <c r="A26" s="385" t="s">
        <v>519</v>
      </c>
      <c r="B26" s="294" t="s">
        <v>359</v>
      </c>
      <c r="C26" s="386"/>
    </row>
    <row r="27" spans="1:3">
      <c r="A27" s="387" t="s">
        <v>520</v>
      </c>
      <c r="B27" s="298" t="s">
        <v>359</v>
      </c>
      <c r="C27" s="386"/>
    </row>
    <row r="28" spans="1:3">
      <c r="A28" s="385" t="s">
        <v>510</v>
      </c>
      <c r="B28" s="294" t="s">
        <v>361</v>
      </c>
      <c r="C28" s="386"/>
    </row>
    <row r="29" spans="1:3">
      <c r="A29" s="385" t="s">
        <v>511</v>
      </c>
      <c r="B29" s="294" t="s">
        <v>361</v>
      </c>
      <c r="C29" s="386">
        <v>72000</v>
      </c>
    </row>
    <row r="30" spans="1:3">
      <c r="A30" s="385" t="s">
        <v>512</v>
      </c>
      <c r="B30" s="294" t="s">
        <v>361</v>
      </c>
      <c r="C30" s="386"/>
    </row>
    <row r="31" spans="1:3">
      <c r="A31" s="385" t="s">
        <v>513</v>
      </c>
      <c r="B31" s="294" t="s">
        <v>361</v>
      </c>
      <c r="C31" s="386"/>
    </row>
    <row r="32" spans="1:3">
      <c r="A32" s="385" t="s">
        <v>514</v>
      </c>
      <c r="B32" s="294" t="s">
        <v>361</v>
      </c>
      <c r="C32" s="386"/>
    </row>
    <row r="33" spans="1:3">
      <c r="A33" s="385" t="s">
        <v>515</v>
      </c>
      <c r="B33" s="294" t="s">
        <v>361</v>
      </c>
      <c r="C33" s="386">
        <v>402350</v>
      </c>
    </row>
    <row r="34" spans="1:3">
      <c r="A34" s="385" t="s">
        <v>516</v>
      </c>
      <c r="B34" s="294" t="s">
        <v>361</v>
      </c>
      <c r="C34" s="386"/>
    </row>
    <row r="35" spans="1:3">
      <c r="A35" s="385" t="s">
        <v>517</v>
      </c>
      <c r="B35" s="294" t="s">
        <v>361</v>
      </c>
      <c r="C35" s="386"/>
    </row>
    <row r="36" spans="1:3">
      <c r="A36" s="385" t="s">
        <v>518</v>
      </c>
      <c r="B36" s="294" t="s">
        <v>361</v>
      </c>
      <c r="C36" s="386"/>
    </row>
    <row r="37" spans="1:3">
      <c r="A37" s="385" t="s">
        <v>519</v>
      </c>
      <c r="B37" s="294" t="s">
        <v>361</v>
      </c>
      <c r="C37" s="386"/>
    </row>
    <row r="38" spans="1:3">
      <c r="A38" s="387" t="s">
        <v>521</v>
      </c>
      <c r="B38" s="298" t="s">
        <v>361</v>
      </c>
      <c r="C38" s="388">
        <f>SUM(C28:C37)</f>
        <v>474350</v>
      </c>
    </row>
    <row r="39" spans="1:3">
      <c r="A39" s="385" t="s">
        <v>510</v>
      </c>
      <c r="B39" s="294" t="s">
        <v>369</v>
      </c>
      <c r="C39" s="386"/>
    </row>
    <row r="40" spans="1:3">
      <c r="A40" s="385" t="s">
        <v>511</v>
      </c>
      <c r="B40" s="294" t="s">
        <v>369</v>
      </c>
      <c r="C40" s="386"/>
    </row>
    <row r="41" spans="1:3">
      <c r="A41" s="385" t="s">
        <v>512</v>
      </c>
      <c r="B41" s="294" t="s">
        <v>369</v>
      </c>
      <c r="C41" s="386"/>
    </row>
    <row r="42" spans="1:3">
      <c r="A42" s="385" t="s">
        <v>513</v>
      </c>
      <c r="B42" s="294" t="s">
        <v>369</v>
      </c>
      <c r="C42" s="386"/>
    </row>
    <row r="43" spans="1:3">
      <c r="A43" s="385" t="s">
        <v>514</v>
      </c>
      <c r="B43" s="294" t="s">
        <v>369</v>
      </c>
      <c r="C43" s="386"/>
    </row>
    <row r="44" spans="1:3">
      <c r="A44" s="385" t="s">
        <v>515</v>
      </c>
      <c r="B44" s="294" t="s">
        <v>369</v>
      </c>
      <c r="C44" s="386"/>
    </row>
    <row r="45" spans="1:3">
      <c r="A45" s="385" t="s">
        <v>516</v>
      </c>
      <c r="B45" s="294" t="s">
        <v>369</v>
      </c>
      <c r="C45" s="386"/>
    </row>
    <row r="46" spans="1:3">
      <c r="A46" s="385" t="s">
        <v>517</v>
      </c>
      <c r="B46" s="294" t="s">
        <v>369</v>
      </c>
      <c r="C46" s="386"/>
    </row>
    <row r="47" spans="1:3">
      <c r="A47" s="385" t="s">
        <v>518</v>
      </c>
      <c r="B47" s="294" t="s">
        <v>369</v>
      </c>
      <c r="C47" s="386"/>
    </row>
    <row r="48" spans="1:3">
      <c r="A48" s="385" t="s">
        <v>519</v>
      </c>
      <c r="B48" s="294" t="s">
        <v>369</v>
      </c>
      <c r="C48" s="386"/>
    </row>
    <row r="49" spans="1:3">
      <c r="A49" s="387" t="s">
        <v>522</v>
      </c>
      <c r="B49" s="298" t="s">
        <v>369</v>
      </c>
      <c r="C49" s="388">
        <f>SUM(C39:C48)</f>
        <v>0</v>
      </c>
    </row>
    <row r="50" spans="1:3">
      <c r="A50" s="385" t="s">
        <v>523</v>
      </c>
      <c r="B50" s="294" t="s">
        <v>371</v>
      </c>
      <c r="C50" s="386"/>
    </row>
    <row r="51" spans="1:3">
      <c r="A51" s="385" t="s">
        <v>511</v>
      </c>
      <c r="B51" s="294" t="s">
        <v>371</v>
      </c>
      <c r="C51" s="386"/>
    </row>
    <row r="52" spans="1:3">
      <c r="A52" s="385" t="s">
        <v>512</v>
      </c>
      <c r="B52" s="294" t="s">
        <v>371</v>
      </c>
      <c r="C52" s="386"/>
    </row>
    <row r="53" spans="1:3">
      <c r="A53" s="385" t="s">
        <v>513</v>
      </c>
      <c r="B53" s="294" t="s">
        <v>371</v>
      </c>
      <c r="C53" s="386"/>
    </row>
    <row r="54" spans="1:3">
      <c r="A54" s="385" t="s">
        <v>514</v>
      </c>
      <c r="B54" s="294" t="s">
        <v>371</v>
      </c>
      <c r="C54" s="386"/>
    </row>
    <row r="55" spans="1:3">
      <c r="A55" s="385" t="s">
        <v>515</v>
      </c>
      <c r="B55" s="294" t="s">
        <v>371</v>
      </c>
      <c r="C55" s="386"/>
    </row>
    <row r="56" spans="1:3">
      <c r="A56" s="385" t="s">
        <v>516</v>
      </c>
      <c r="B56" s="294" t="s">
        <v>371</v>
      </c>
      <c r="C56" s="386"/>
    </row>
    <row r="57" spans="1:3">
      <c r="A57" s="385" t="s">
        <v>517</v>
      </c>
      <c r="B57" s="294" t="s">
        <v>371</v>
      </c>
      <c r="C57" s="386"/>
    </row>
    <row r="58" spans="1:3">
      <c r="A58" s="385" t="s">
        <v>518</v>
      </c>
      <c r="B58" s="294" t="s">
        <v>371</v>
      </c>
      <c r="C58" s="386"/>
    </row>
    <row r="59" spans="1:3">
      <c r="A59" s="385" t="s">
        <v>519</v>
      </c>
      <c r="B59" s="294" t="s">
        <v>371</v>
      </c>
      <c r="C59" s="386"/>
    </row>
    <row r="60" spans="1:3">
      <c r="A60" s="387" t="s">
        <v>524</v>
      </c>
      <c r="B60" s="298" t="s">
        <v>371</v>
      </c>
      <c r="C60" s="386"/>
    </row>
    <row r="61" spans="1:3">
      <c r="A61" s="385" t="s">
        <v>510</v>
      </c>
      <c r="B61" s="294" t="s">
        <v>373</v>
      </c>
      <c r="C61" s="386">
        <v>0</v>
      </c>
    </row>
    <row r="62" spans="1:3">
      <c r="A62" s="385" t="s">
        <v>511</v>
      </c>
      <c r="B62" s="294" t="s">
        <v>373</v>
      </c>
      <c r="C62" s="386"/>
    </row>
    <row r="63" spans="1:3">
      <c r="A63" s="385" t="s">
        <v>512</v>
      </c>
      <c r="B63" s="294" t="s">
        <v>373</v>
      </c>
      <c r="C63" s="386"/>
    </row>
    <row r="64" spans="1:3">
      <c r="A64" s="385" t="s">
        <v>513</v>
      </c>
      <c r="B64" s="294" t="s">
        <v>373</v>
      </c>
      <c r="C64" s="386"/>
    </row>
    <row r="65" spans="1:3">
      <c r="A65" s="385" t="s">
        <v>514</v>
      </c>
      <c r="B65" s="294" t="s">
        <v>373</v>
      </c>
      <c r="C65" s="386"/>
    </row>
    <row r="66" spans="1:3">
      <c r="A66" s="385" t="s">
        <v>515</v>
      </c>
      <c r="B66" s="294" t="s">
        <v>373</v>
      </c>
      <c r="C66" s="386"/>
    </row>
    <row r="67" spans="1:3">
      <c r="A67" s="385" t="s">
        <v>516</v>
      </c>
      <c r="B67" s="294" t="s">
        <v>373</v>
      </c>
      <c r="C67" s="386"/>
    </row>
    <row r="68" spans="1:3">
      <c r="A68" s="385" t="s">
        <v>517</v>
      </c>
      <c r="B68" s="294" t="s">
        <v>373</v>
      </c>
      <c r="C68" s="386"/>
    </row>
    <row r="69" spans="1:3">
      <c r="A69" s="385" t="s">
        <v>518</v>
      </c>
      <c r="B69" s="294" t="s">
        <v>373</v>
      </c>
      <c r="C69" s="386"/>
    </row>
    <row r="70" spans="1:3">
      <c r="A70" s="385" t="s">
        <v>519</v>
      </c>
      <c r="B70" s="294" t="s">
        <v>373</v>
      </c>
      <c r="C70" s="386"/>
    </row>
    <row r="71" spans="1:3">
      <c r="A71" s="387" t="s">
        <v>372</v>
      </c>
      <c r="B71" s="298" t="s">
        <v>373</v>
      </c>
      <c r="C71" s="388">
        <f>SUM(C61:C70)</f>
        <v>0</v>
      </c>
    </row>
    <row r="72" spans="1:3">
      <c r="A72" s="385" t="s">
        <v>546</v>
      </c>
      <c r="B72" s="271" t="s">
        <v>441</v>
      </c>
      <c r="C72" s="386"/>
    </row>
    <row r="73" spans="1:3">
      <c r="A73" s="385" t="s">
        <v>547</v>
      </c>
      <c r="B73" s="271" t="s">
        <v>441</v>
      </c>
      <c r="C73" s="386"/>
    </row>
    <row r="74" spans="1:3">
      <c r="A74" s="385" t="s">
        <v>548</v>
      </c>
      <c r="B74" s="271" t="s">
        <v>441</v>
      </c>
      <c r="C74" s="386"/>
    </row>
    <row r="75" spans="1:3">
      <c r="A75" s="389" t="s">
        <v>549</v>
      </c>
      <c r="B75" s="271" t="s">
        <v>441</v>
      </c>
      <c r="C75" s="386"/>
    </row>
    <row r="76" spans="1:3">
      <c r="A76" s="389" t="s">
        <v>550</v>
      </c>
      <c r="B76" s="271" t="s">
        <v>441</v>
      </c>
      <c r="C76" s="386"/>
    </row>
    <row r="77" spans="1:3">
      <c r="A77" s="389" t="s">
        <v>551</v>
      </c>
      <c r="B77" s="271" t="s">
        <v>441</v>
      </c>
      <c r="C77" s="386"/>
    </row>
    <row r="78" spans="1:3">
      <c r="A78" s="385" t="s">
        <v>552</v>
      </c>
      <c r="B78" s="271" t="s">
        <v>441</v>
      </c>
      <c r="C78" s="386"/>
    </row>
    <row r="79" spans="1:3">
      <c r="A79" s="385" t="s">
        <v>553</v>
      </c>
      <c r="B79" s="271" t="s">
        <v>441</v>
      </c>
      <c r="C79" s="386"/>
    </row>
    <row r="80" spans="1:3">
      <c r="A80" s="385" t="s">
        <v>554</v>
      </c>
      <c r="B80" s="271" t="s">
        <v>441</v>
      </c>
      <c r="C80" s="386"/>
    </row>
    <row r="81" spans="1:3">
      <c r="A81" s="385" t="s">
        <v>555</v>
      </c>
      <c r="B81" s="271" t="s">
        <v>441</v>
      </c>
      <c r="C81" s="386"/>
    </row>
    <row r="82" spans="1:3">
      <c r="A82" s="387" t="s">
        <v>556</v>
      </c>
      <c r="B82" s="298" t="s">
        <v>441</v>
      </c>
      <c r="C82" s="386"/>
    </row>
    <row r="83" spans="1:3">
      <c r="A83" s="385" t="s">
        <v>546</v>
      </c>
      <c r="B83" s="271" t="s">
        <v>443</v>
      </c>
      <c r="C83" s="386"/>
    </row>
    <row r="84" spans="1:3">
      <c r="A84" s="385" t="s">
        <v>547</v>
      </c>
      <c r="B84" s="271" t="s">
        <v>443</v>
      </c>
      <c r="C84" s="386"/>
    </row>
    <row r="85" spans="1:3">
      <c r="A85" s="385" t="s">
        <v>548</v>
      </c>
      <c r="B85" s="271" t="s">
        <v>443</v>
      </c>
      <c r="C85" s="386"/>
    </row>
    <row r="86" spans="1:3">
      <c r="A86" s="389" t="s">
        <v>549</v>
      </c>
      <c r="B86" s="271" t="s">
        <v>443</v>
      </c>
      <c r="C86" s="386"/>
    </row>
    <row r="87" spans="1:3">
      <c r="A87" s="389" t="s">
        <v>550</v>
      </c>
      <c r="B87" s="271" t="s">
        <v>443</v>
      </c>
      <c r="C87" s="386"/>
    </row>
    <row r="88" spans="1:3">
      <c r="A88" s="389" t="s">
        <v>551</v>
      </c>
      <c r="B88" s="271" t="s">
        <v>443</v>
      </c>
      <c r="C88" s="386"/>
    </row>
    <row r="89" spans="1:3">
      <c r="A89" s="385" t="s">
        <v>552</v>
      </c>
      <c r="B89" s="271" t="s">
        <v>443</v>
      </c>
      <c r="C89" s="386"/>
    </row>
    <row r="90" spans="1:3">
      <c r="A90" s="385" t="s">
        <v>557</v>
      </c>
      <c r="B90" s="271" t="s">
        <v>443</v>
      </c>
      <c r="C90" s="386"/>
    </row>
    <row r="91" spans="1:3">
      <c r="A91" s="385" t="s">
        <v>554</v>
      </c>
      <c r="B91" s="271" t="s">
        <v>443</v>
      </c>
      <c r="C91" s="386"/>
    </row>
    <row r="92" spans="1:3">
      <c r="A92" s="385" t="s">
        <v>555</v>
      </c>
      <c r="B92" s="271" t="s">
        <v>443</v>
      </c>
      <c r="C92" s="386"/>
    </row>
    <row r="93" spans="1:3">
      <c r="A93" s="390" t="s">
        <v>558</v>
      </c>
      <c r="B93" s="298" t="s">
        <v>443</v>
      </c>
      <c r="C93" s="386"/>
    </row>
    <row r="94" spans="1:3">
      <c r="A94" s="385" t="s">
        <v>546</v>
      </c>
      <c r="B94" s="271" t="s">
        <v>449</v>
      </c>
      <c r="C94" s="386"/>
    </row>
    <row r="95" spans="1:3">
      <c r="A95" s="385" t="s">
        <v>547</v>
      </c>
      <c r="B95" s="271" t="s">
        <v>449</v>
      </c>
      <c r="C95" s="386"/>
    </row>
    <row r="96" spans="1:3">
      <c r="A96" s="385" t="s">
        <v>548</v>
      </c>
      <c r="B96" s="271" t="s">
        <v>449</v>
      </c>
      <c r="C96" s="386"/>
    </row>
    <row r="97" spans="1:3">
      <c r="A97" s="389" t="s">
        <v>549</v>
      </c>
      <c r="B97" s="271" t="s">
        <v>449</v>
      </c>
      <c r="C97" s="386"/>
    </row>
    <row r="98" spans="1:3">
      <c r="A98" s="389" t="s">
        <v>550</v>
      </c>
      <c r="B98" s="271" t="s">
        <v>449</v>
      </c>
      <c r="C98" s="386"/>
    </row>
    <row r="99" spans="1:3">
      <c r="A99" s="389" t="s">
        <v>551</v>
      </c>
      <c r="B99" s="271" t="s">
        <v>449</v>
      </c>
      <c r="C99" s="386"/>
    </row>
    <row r="100" spans="1:3">
      <c r="A100" s="385" t="s">
        <v>552</v>
      </c>
      <c r="B100" s="271" t="s">
        <v>449</v>
      </c>
      <c r="C100" s="386"/>
    </row>
    <row r="101" spans="1:3">
      <c r="A101" s="385" t="s">
        <v>553</v>
      </c>
      <c r="B101" s="271" t="s">
        <v>449</v>
      </c>
      <c r="C101" s="386"/>
    </row>
    <row r="102" spans="1:3">
      <c r="A102" s="385" t="s">
        <v>554</v>
      </c>
      <c r="B102" s="271" t="s">
        <v>449</v>
      </c>
      <c r="C102" s="386"/>
    </row>
    <row r="103" spans="1:3">
      <c r="A103" s="385" t="s">
        <v>555</v>
      </c>
      <c r="B103" s="271" t="s">
        <v>449</v>
      </c>
      <c r="C103" s="386"/>
    </row>
    <row r="104" spans="1:3">
      <c r="A104" s="387" t="s">
        <v>559</v>
      </c>
      <c r="B104" s="298" t="s">
        <v>449</v>
      </c>
      <c r="C104" s="388">
        <f>SUM(C94:C103)</f>
        <v>0</v>
      </c>
    </row>
    <row r="105" spans="1:3">
      <c r="A105" s="385" t="s">
        <v>546</v>
      </c>
      <c r="B105" s="271" t="s">
        <v>451</v>
      </c>
      <c r="C105" s="386"/>
    </row>
    <row r="106" spans="1:3">
      <c r="A106" s="385" t="s">
        <v>547</v>
      </c>
      <c r="B106" s="271" t="s">
        <v>451</v>
      </c>
      <c r="C106" s="386"/>
    </row>
    <row r="107" spans="1:3">
      <c r="A107" s="385" t="s">
        <v>548</v>
      </c>
      <c r="B107" s="271" t="s">
        <v>451</v>
      </c>
      <c r="C107" s="386"/>
    </row>
    <row r="108" spans="1:3">
      <c r="A108" s="389" t="s">
        <v>549</v>
      </c>
      <c r="B108" s="271" t="s">
        <v>451</v>
      </c>
      <c r="C108" s="386"/>
    </row>
    <row r="109" spans="1:3">
      <c r="A109" s="389" t="s">
        <v>550</v>
      </c>
      <c r="B109" s="271" t="s">
        <v>451</v>
      </c>
      <c r="C109" s="386"/>
    </row>
    <row r="110" spans="1:3">
      <c r="A110" s="389" t="s">
        <v>551</v>
      </c>
      <c r="B110" s="271" t="s">
        <v>451</v>
      </c>
      <c r="C110" s="386"/>
    </row>
    <row r="111" spans="1:3">
      <c r="A111" s="385" t="s">
        <v>552</v>
      </c>
      <c r="B111" s="271" t="s">
        <v>451</v>
      </c>
      <c r="C111" s="386"/>
    </row>
    <row r="112" spans="1:3">
      <c r="A112" s="385" t="s">
        <v>557</v>
      </c>
      <c r="B112" s="271" t="s">
        <v>451</v>
      </c>
      <c r="C112" s="386"/>
    </row>
    <row r="113" spans="1:3">
      <c r="A113" s="385" t="s">
        <v>554</v>
      </c>
      <c r="B113" s="271" t="s">
        <v>451</v>
      </c>
      <c r="C113" s="386"/>
    </row>
    <row r="114" spans="1:3">
      <c r="A114" s="385" t="s">
        <v>555</v>
      </c>
      <c r="B114" s="271" t="s">
        <v>451</v>
      </c>
      <c r="C114" s="386"/>
    </row>
    <row r="115" spans="1:3">
      <c r="A115" s="391" t="s">
        <v>560</v>
      </c>
      <c r="B115" s="392" t="s">
        <v>451</v>
      </c>
      <c r="C115" s="393">
        <f>SUM(C105:C114)</f>
        <v>0</v>
      </c>
    </row>
  </sheetData>
  <sheetProtection selectLockedCells="1" selectUnlockedCells="1"/>
  <mergeCells count="2">
    <mergeCell ref="A1:C1"/>
    <mergeCell ref="A2:C2"/>
  </mergeCells>
  <phoneticPr fontId="4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74" zoomScaleSheetLayoutView="100" workbookViewId="0">
      <selection activeCell="E4" sqref="E4"/>
    </sheetView>
  </sheetViews>
  <sheetFormatPr defaultRowHeight="15"/>
  <cols>
    <col min="1" max="1" width="104.42578125" style="236" customWidth="1"/>
    <col min="2" max="2" width="9.140625" style="236"/>
    <col min="3" max="3" width="19.5703125" style="236" customWidth="1"/>
    <col min="4" max="4" width="16.5703125" style="236" customWidth="1"/>
    <col min="5" max="5" width="15.5703125" style="236" customWidth="1"/>
    <col min="6" max="6" width="10.7109375" style="236" bestFit="1" customWidth="1"/>
    <col min="7" max="16384" width="9.140625" style="236"/>
  </cols>
  <sheetData>
    <row r="1" spans="1:6">
      <c r="A1" s="304"/>
      <c r="B1" s="305"/>
      <c r="C1" s="305"/>
      <c r="D1" s="305"/>
      <c r="E1" s="256"/>
    </row>
    <row r="2" spans="1:6" ht="27" customHeight="1">
      <c r="A2" s="422" t="s">
        <v>752</v>
      </c>
      <c r="B2" s="422"/>
      <c r="C2" s="422"/>
      <c r="D2" s="422"/>
      <c r="E2" s="422"/>
    </row>
    <row r="3" spans="1:6" ht="22.5" customHeight="1">
      <c r="A3" s="423" t="s">
        <v>708</v>
      </c>
      <c r="B3" s="423"/>
      <c r="C3" s="423"/>
      <c r="D3" s="423"/>
      <c r="E3" s="423"/>
    </row>
    <row r="4" spans="1:6" ht="19.5">
      <c r="A4" s="306"/>
      <c r="E4" s="236" t="s">
        <v>777</v>
      </c>
    </row>
    <row r="5" spans="1:6">
      <c r="A5" s="236" t="s">
        <v>28</v>
      </c>
    </row>
    <row r="6" spans="1:6" ht="31.5" customHeight="1">
      <c r="A6" s="307" t="s">
        <v>29</v>
      </c>
      <c r="B6" s="308" t="s">
        <v>30</v>
      </c>
      <c r="C6" s="273" t="s">
        <v>660</v>
      </c>
      <c r="D6" s="273" t="s">
        <v>661</v>
      </c>
      <c r="E6" s="273" t="s">
        <v>662</v>
      </c>
    </row>
    <row r="7" spans="1:6" ht="15" customHeight="1">
      <c r="A7" s="309"/>
      <c r="B7" s="250"/>
      <c r="C7" s="266"/>
      <c r="D7" s="266"/>
      <c r="E7" s="266"/>
    </row>
    <row r="8" spans="1:6" ht="15" customHeight="1">
      <c r="A8" s="309" t="s">
        <v>681</v>
      </c>
      <c r="B8" s="250"/>
      <c r="C8" s="266">
        <v>1718346</v>
      </c>
      <c r="D8" s="266">
        <v>915040</v>
      </c>
      <c r="E8" s="266">
        <v>1718346</v>
      </c>
      <c r="F8" s="310"/>
    </row>
    <row r="9" spans="1:6" ht="15" customHeight="1">
      <c r="A9" s="309"/>
      <c r="B9" s="250"/>
      <c r="C9" s="266"/>
      <c r="D9" s="266"/>
      <c r="E9" s="266"/>
    </row>
    <row r="10" spans="1:6" ht="15" customHeight="1">
      <c r="A10" s="250"/>
      <c r="B10" s="250"/>
      <c r="C10" s="266"/>
      <c r="D10" s="266"/>
      <c r="E10" s="266"/>
    </row>
    <row r="11" spans="1:6" ht="15" customHeight="1">
      <c r="A11" s="311" t="s">
        <v>663</v>
      </c>
      <c r="B11" s="312" t="s">
        <v>413</v>
      </c>
      <c r="C11" s="266">
        <f>SUM(C8:C10)</f>
        <v>1718346</v>
      </c>
      <c r="D11" s="266">
        <f>SUM(D8:D10)</f>
        <v>915040</v>
      </c>
      <c r="E11" s="266">
        <f>SUM(E8:E10)</f>
        <v>1718346</v>
      </c>
    </row>
    <row r="12" spans="1:6" ht="15" customHeight="1">
      <c r="A12" s="311"/>
      <c r="B12" s="250"/>
      <c r="C12" s="266"/>
      <c r="D12" s="266"/>
      <c r="E12" s="266"/>
    </row>
    <row r="13" spans="1:6" ht="15" customHeight="1">
      <c r="A13" s="311"/>
      <c r="B13" s="250"/>
      <c r="C13" s="266"/>
      <c r="D13" s="266"/>
      <c r="E13" s="266"/>
    </row>
    <row r="14" spans="1:6" ht="15" customHeight="1">
      <c r="A14" s="313"/>
      <c r="B14" s="250"/>
      <c r="C14" s="266"/>
      <c r="D14" s="266"/>
      <c r="E14" s="266"/>
    </row>
    <row r="15" spans="1:6" ht="15" customHeight="1">
      <c r="A15" s="313"/>
      <c r="B15" s="250"/>
      <c r="C15" s="266"/>
      <c r="D15" s="266"/>
      <c r="E15" s="266"/>
    </row>
    <row r="16" spans="1:6" ht="15" customHeight="1">
      <c r="A16" s="311" t="s">
        <v>664</v>
      </c>
      <c r="B16" s="272" t="s">
        <v>449</v>
      </c>
      <c r="C16" s="266"/>
      <c r="D16" s="266"/>
      <c r="E16" s="266"/>
    </row>
    <row r="17" spans="1:5" ht="15" customHeight="1">
      <c r="A17" s="253"/>
      <c r="B17" s="253"/>
      <c r="C17" s="266"/>
      <c r="D17" s="266"/>
      <c r="E17" s="266"/>
    </row>
    <row r="18" spans="1:5" ht="15" customHeight="1">
      <c r="A18" s="253"/>
      <c r="B18" s="253"/>
      <c r="C18" s="266"/>
      <c r="D18" s="266"/>
      <c r="E18" s="266"/>
    </row>
    <row r="19" spans="1:5" ht="15" customHeight="1">
      <c r="A19" s="253" t="s">
        <v>3</v>
      </c>
      <c r="B19" s="253" t="s">
        <v>387</v>
      </c>
      <c r="C19" s="266">
        <v>0</v>
      </c>
      <c r="D19" s="266"/>
      <c r="E19" s="266">
        <v>0</v>
      </c>
    </row>
    <row r="20" spans="1:5" ht="15" customHeight="1">
      <c r="A20" s="253" t="s">
        <v>4</v>
      </c>
      <c r="B20" s="253"/>
      <c r="C20" s="266">
        <v>0</v>
      </c>
      <c r="D20" s="266"/>
      <c r="E20" s="266">
        <v>0</v>
      </c>
    </row>
    <row r="21" spans="1:5" ht="15" customHeight="1">
      <c r="A21" s="253" t="s">
        <v>697</v>
      </c>
      <c r="B21" s="314" t="s">
        <v>395</v>
      </c>
      <c r="C21" s="266"/>
      <c r="D21" s="315"/>
      <c r="E21" s="266"/>
    </row>
    <row r="22" spans="1:5" ht="15" customHeight="1">
      <c r="A22" s="253" t="s">
        <v>696</v>
      </c>
      <c r="B22" s="314" t="s">
        <v>389</v>
      </c>
      <c r="C22" s="266"/>
      <c r="D22" s="315"/>
      <c r="E22" s="266">
        <v>0</v>
      </c>
    </row>
    <row r="23" spans="1:5" ht="15" customHeight="1">
      <c r="A23" s="313" t="s">
        <v>722</v>
      </c>
      <c r="B23" s="250"/>
      <c r="C23" s="266"/>
      <c r="D23" s="266"/>
      <c r="E23" s="266">
        <v>0</v>
      </c>
    </row>
    <row r="24" spans="1:5" ht="15" customHeight="1">
      <c r="A24" s="313" t="s">
        <v>723</v>
      </c>
      <c r="B24" s="250"/>
      <c r="C24" s="266"/>
      <c r="D24" s="266"/>
      <c r="E24" s="266"/>
    </row>
    <row r="25" spans="1:5" ht="15" customHeight="1">
      <c r="A25" s="311" t="s">
        <v>665</v>
      </c>
      <c r="B25" s="249" t="s">
        <v>666</v>
      </c>
      <c r="C25" s="266">
        <v>0</v>
      </c>
      <c r="D25" s="266"/>
      <c r="E25" s="266">
        <v>0</v>
      </c>
    </row>
    <row r="26" spans="1:5" ht="15" customHeight="1">
      <c r="A26" s="311"/>
      <c r="B26" s="250" t="s">
        <v>407</v>
      </c>
      <c r="C26" s="266"/>
      <c r="D26" s="266"/>
      <c r="E26" s="266"/>
    </row>
    <row r="27" spans="1:5" ht="15" customHeight="1">
      <c r="A27" s="311"/>
      <c r="B27" s="250" t="s">
        <v>437</v>
      </c>
      <c r="C27" s="266"/>
      <c r="D27" s="266"/>
      <c r="E27" s="266"/>
    </row>
    <row r="28" spans="1:5" ht="15" customHeight="1">
      <c r="A28" s="313"/>
      <c r="B28" s="250"/>
      <c r="C28" s="266"/>
      <c r="D28" s="266"/>
      <c r="E28" s="266"/>
    </row>
    <row r="29" spans="1:5" ht="15" customHeight="1">
      <c r="A29" s="313"/>
      <c r="B29" s="250"/>
      <c r="C29" s="266"/>
      <c r="D29" s="266"/>
      <c r="E29" s="266"/>
    </row>
    <row r="30" spans="1:5" ht="15" customHeight="1">
      <c r="A30" s="311" t="s">
        <v>667</v>
      </c>
      <c r="B30" s="249" t="s">
        <v>668</v>
      </c>
      <c r="C30" s="266"/>
      <c r="D30" s="266"/>
      <c r="E30" s="266"/>
    </row>
    <row r="31" spans="1:5" ht="15" customHeight="1">
      <c r="A31" s="311"/>
      <c r="B31" s="250"/>
      <c r="C31" s="266"/>
      <c r="D31" s="266"/>
      <c r="E31" s="266"/>
    </row>
    <row r="32" spans="1:5" ht="15" customHeight="1">
      <c r="A32" s="311"/>
      <c r="B32" s="250"/>
      <c r="C32" s="266"/>
      <c r="D32" s="266"/>
      <c r="E32" s="266"/>
    </row>
    <row r="33" spans="1:5" ht="15" customHeight="1">
      <c r="A33" s="313"/>
      <c r="B33" s="250"/>
      <c r="C33" s="266"/>
      <c r="D33" s="266"/>
      <c r="E33" s="266"/>
    </row>
    <row r="34" spans="1:5" ht="15" customHeight="1">
      <c r="A34" s="313"/>
      <c r="B34" s="250"/>
      <c r="C34" s="266"/>
      <c r="D34" s="266"/>
      <c r="E34" s="266"/>
    </row>
    <row r="35" spans="1:5" ht="15" customHeight="1">
      <c r="A35" s="311" t="s">
        <v>669</v>
      </c>
      <c r="B35" s="249"/>
      <c r="C35" s="266"/>
      <c r="D35" s="266"/>
      <c r="E35" s="266"/>
    </row>
    <row r="36" spans="1:5" ht="15" customHeight="1">
      <c r="C36" s="237"/>
      <c r="D36" s="237"/>
      <c r="E36" s="237"/>
    </row>
    <row r="37" spans="1:5" ht="15" customHeight="1"/>
    <row r="38" spans="1:5" ht="15" customHeight="1"/>
  </sheetData>
  <sheetProtection selectLockedCells="1" selectUnlockedCells="1"/>
  <mergeCells count="2">
    <mergeCell ref="A2:E2"/>
    <mergeCell ref="A3:E3"/>
  </mergeCells>
  <phoneticPr fontId="49" type="noConversion"/>
  <pageMargins left="0.23622047244094491" right="0.23622047244094491" top="0.74803149606299213" bottom="0.74803149606299213" header="0.31496062992125984" footer="0.31496062992125984"/>
  <pageSetup paperSize="9" scale="8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110" zoomScaleNormal="75" zoomScaleSheetLayoutView="110" workbookViewId="0">
      <selection activeCell="I5" sqref="I5"/>
    </sheetView>
  </sheetViews>
  <sheetFormatPr defaultRowHeight="15"/>
  <cols>
    <col min="1" max="1" width="74.85546875" style="236" customWidth="1"/>
    <col min="2" max="2" width="14" style="236" customWidth="1"/>
    <col min="3" max="3" width="10.85546875" style="236" customWidth="1"/>
    <col min="4" max="4" width="14.140625" style="236" customWidth="1"/>
    <col min="5" max="7" width="10.85546875" style="236" bestFit="1" customWidth="1"/>
    <col min="8" max="8" width="12.85546875" style="236" customWidth="1"/>
    <col min="9" max="9" width="13.85546875" style="236" customWidth="1"/>
    <col min="10" max="16384" width="9.140625" style="236"/>
  </cols>
  <sheetData>
    <row r="1" spans="1:9">
      <c r="A1" s="316"/>
    </row>
    <row r="2" spans="1:9" ht="30.75" customHeight="1">
      <c r="A2" s="412" t="s">
        <v>752</v>
      </c>
      <c r="B2" s="412"/>
      <c r="C2" s="412"/>
      <c r="D2" s="412"/>
      <c r="E2" s="412"/>
      <c r="F2" s="412"/>
      <c r="G2" s="412"/>
      <c r="H2" s="412"/>
      <c r="I2" s="412"/>
    </row>
    <row r="3" spans="1:9" ht="23.25" customHeight="1">
      <c r="A3" s="413" t="s">
        <v>709</v>
      </c>
      <c r="B3" s="413"/>
      <c r="C3" s="413"/>
      <c r="D3" s="413"/>
      <c r="E3" s="413"/>
      <c r="F3" s="413"/>
      <c r="G3" s="413"/>
      <c r="H3" s="413"/>
      <c r="I3" s="413"/>
    </row>
    <row r="4" spans="1:9">
      <c r="I4" s="236" t="s">
        <v>778</v>
      </c>
    </row>
    <row r="5" spans="1:9">
      <c r="A5" s="236" t="s">
        <v>28</v>
      </c>
    </row>
    <row r="6" spans="1:9" ht="24">
      <c r="A6" s="394" t="s">
        <v>651</v>
      </c>
      <c r="B6" s="395" t="s">
        <v>652</v>
      </c>
      <c r="C6" s="395" t="s">
        <v>653</v>
      </c>
      <c r="D6" s="395" t="s">
        <v>767</v>
      </c>
      <c r="E6" s="395" t="s">
        <v>726</v>
      </c>
      <c r="F6" s="395" t="s">
        <v>733</v>
      </c>
      <c r="G6" s="395" t="s">
        <v>768</v>
      </c>
      <c r="H6" s="395" t="s">
        <v>769</v>
      </c>
      <c r="I6" s="396" t="s">
        <v>654</v>
      </c>
    </row>
    <row r="7" spans="1:9">
      <c r="A7" s="317"/>
      <c r="B7" s="317"/>
      <c r="C7" s="318"/>
      <c r="D7" s="318"/>
      <c r="E7" s="318"/>
      <c r="F7" s="318"/>
      <c r="G7" s="318"/>
      <c r="H7" s="318"/>
      <c r="I7" s="318"/>
    </row>
    <row r="8" spans="1:9">
      <c r="A8" s="317"/>
      <c r="B8" s="317"/>
      <c r="C8" s="318"/>
      <c r="D8" s="318"/>
      <c r="E8" s="318"/>
      <c r="F8" s="318"/>
      <c r="G8" s="318"/>
      <c r="H8" s="318"/>
      <c r="I8" s="318"/>
    </row>
    <row r="9" spans="1:9">
      <c r="A9" s="317"/>
      <c r="B9" s="317"/>
      <c r="C9" s="318"/>
      <c r="D9" s="318"/>
      <c r="E9" s="318"/>
      <c r="F9" s="318"/>
      <c r="G9" s="318"/>
      <c r="H9" s="318"/>
      <c r="I9" s="318"/>
    </row>
    <row r="10" spans="1:9">
      <c r="A10" s="317"/>
      <c r="B10" s="317"/>
      <c r="C10" s="318"/>
      <c r="D10" s="318"/>
      <c r="E10" s="318"/>
      <c r="F10" s="318"/>
      <c r="G10" s="318"/>
      <c r="H10" s="318"/>
      <c r="I10" s="318"/>
    </row>
    <row r="11" spans="1:9">
      <c r="A11" s="319" t="s">
        <v>655</v>
      </c>
      <c r="B11" s="319"/>
      <c r="C11" s="320"/>
      <c r="D11" s="320"/>
      <c r="E11" s="320"/>
      <c r="F11" s="320"/>
      <c r="G11" s="320"/>
      <c r="H11" s="320"/>
      <c r="I11" s="320"/>
    </row>
    <row r="12" spans="1:9">
      <c r="A12" s="317"/>
      <c r="B12" s="317"/>
      <c r="C12" s="318"/>
      <c r="D12" s="318"/>
      <c r="E12" s="318"/>
      <c r="F12" s="318"/>
      <c r="G12" s="318"/>
      <c r="H12" s="318"/>
      <c r="I12" s="318"/>
    </row>
    <row r="13" spans="1:9">
      <c r="A13" s="317"/>
      <c r="B13" s="317"/>
      <c r="C13" s="318"/>
      <c r="D13" s="318"/>
      <c r="E13" s="318"/>
      <c r="F13" s="318"/>
      <c r="G13" s="318"/>
      <c r="H13" s="318"/>
      <c r="I13" s="318"/>
    </row>
    <row r="14" spans="1:9">
      <c r="A14" s="317"/>
      <c r="B14" s="317"/>
      <c r="C14" s="318"/>
      <c r="D14" s="318"/>
      <c r="E14" s="318"/>
      <c r="F14" s="318"/>
      <c r="G14" s="318"/>
      <c r="H14" s="318"/>
      <c r="I14" s="318"/>
    </row>
    <row r="15" spans="1:9">
      <c r="A15" s="317"/>
      <c r="B15" s="317"/>
      <c r="C15" s="318"/>
      <c r="D15" s="318"/>
      <c r="E15" s="318"/>
      <c r="F15" s="318"/>
      <c r="G15" s="318"/>
      <c r="H15" s="318"/>
      <c r="I15" s="318"/>
    </row>
    <row r="16" spans="1:9">
      <c r="A16" s="319" t="s">
        <v>656</v>
      </c>
      <c r="B16" s="319"/>
      <c r="C16" s="320">
        <f>SUM(C17:C18)</f>
        <v>0</v>
      </c>
      <c r="D16" s="320">
        <f t="shared" ref="D16:I16" si="0">SUM(D17:D18)</f>
        <v>0</v>
      </c>
      <c r="E16" s="320">
        <f t="shared" si="0"/>
        <v>0</v>
      </c>
      <c r="F16" s="320">
        <f t="shared" si="0"/>
        <v>0</v>
      </c>
      <c r="G16" s="320">
        <f t="shared" si="0"/>
        <v>0</v>
      </c>
      <c r="H16" s="320">
        <f t="shared" si="0"/>
        <v>0</v>
      </c>
      <c r="I16" s="320">
        <f t="shared" si="0"/>
        <v>0</v>
      </c>
    </row>
    <row r="17" spans="1:9">
      <c r="A17" s="317"/>
      <c r="B17" s="317"/>
      <c r="C17" s="318"/>
      <c r="D17" s="318"/>
      <c r="E17" s="318"/>
      <c r="F17" s="318"/>
      <c r="G17" s="318"/>
      <c r="H17" s="318"/>
      <c r="I17" s="318">
        <f>SUM(C17:H17)</f>
        <v>0</v>
      </c>
    </row>
    <row r="18" spans="1:9">
      <c r="A18" s="317"/>
      <c r="B18" s="317"/>
      <c r="C18" s="318"/>
      <c r="D18" s="318"/>
      <c r="E18" s="318"/>
      <c r="F18" s="318"/>
      <c r="G18" s="318"/>
      <c r="H18" s="318"/>
      <c r="I18" s="318">
        <f>SUM(C18:H18)</f>
        <v>0</v>
      </c>
    </row>
    <row r="19" spans="1:9">
      <c r="A19" s="317"/>
      <c r="B19" s="317"/>
      <c r="C19" s="318"/>
      <c r="D19" s="318"/>
      <c r="E19" s="318"/>
      <c r="F19" s="318"/>
      <c r="G19" s="318"/>
      <c r="H19" s="318"/>
      <c r="I19" s="318"/>
    </row>
    <row r="20" spans="1:9">
      <c r="A20" s="317"/>
      <c r="B20" s="317"/>
      <c r="C20" s="318"/>
      <c r="D20" s="318"/>
      <c r="E20" s="318"/>
      <c r="F20" s="318"/>
      <c r="G20" s="318"/>
      <c r="H20" s="318"/>
      <c r="I20" s="318"/>
    </row>
    <row r="21" spans="1:9">
      <c r="A21" s="319" t="s">
        <v>657</v>
      </c>
      <c r="B21" s="319"/>
      <c r="C21" s="320">
        <f>C16</f>
        <v>0</v>
      </c>
      <c r="D21" s="320">
        <f t="shared" ref="D21:I21" si="1">D16</f>
        <v>0</v>
      </c>
      <c r="E21" s="320">
        <f t="shared" si="1"/>
        <v>0</v>
      </c>
      <c r="F21" s="320">
        <f t="shared" si="1"/>
        <v>0</v>
      </c>
      <c r="G21" s="320">
        <f t="shared" si="1"/>
        <v>0</v>
      </c>
      <c r="H21" s="320">
        <f t="shared" si="1"/>
        <v>0</v>
      </c>
      <c r="I21" s="320">
        <f t="shared" si="1"/>
        <v>0</v>
      </c>
    </row>
    <row r="22" spans="1:9">
      <c r="A22" s="317"/>
      <c r="B22" s="317"/>
      <c r="C22" s="318"/>
      <c r="D22" s="318"/>
      <c r="E22" s="318"/>
      <c r="F22" s="318"/>
      <c r="G22" s="318"/>
      <c r="H22" s="318"/>
      <c r="I22" s="318"/>
    </row>
    <row r="23" spans="1:9">
      <c r="A23" s="317"/>
      <c r="B23" s="317"/>
      <c r="C23" s="318"/>
      <c r="D23" s="318"/>
      <c r="E23" s="318"/>
      <c r="F23" s="318"/>
      <c r="G23" s="318"/>
      <c r="H23" s="318"/>
      <c r="I23" s="318"/>
    </row>
    <row r="24" spans="1:9">
      <c r="A24" s="317"/>
      <c r="B24" s="317"/>
      <c r="C24" s="318"/>
      <c r="D24" s="318"/>
      <c r="E24" s="318"/>
      <c r="F24" s="318"/>
      <c r="G24" s="318"/>
      <c r="H24" s="318"/>
      <c r="I24" s="318"/>
    </row>
    <row r="25" spans="1:9">
      <c r="A25" s="317"/>
      <c r="B25" s="317"/>
      <c r="C25" s="318"/>
      <c r="D25" s="318"/>
      <c r="E25" s="318"/>
      <c r="F25" s="318"/>
      <c r="G25" s="318"/>
      <c r="H25" s="318"/>
      <c r="I25" s="318"/>
    </row>
    <row r="26" spans="1:9">
      <c r="A26" s="319" t="s">
        <v>658</v>
      </c>
      <c r="B26" s="319"/>
      <c r="C26" s="320"/>
      <c r="D26" s="320"/>
      <c r="E26" s="320"/>
      <c r="F26" s="320"/>
      <c r="G26" s="320"/>
      <c r="H26" s="320"/>
      <c r="I26" s="320"/>
    </row>
    <row r="27" spans="1:9">
      <c r="A27" s="319"/>
      <c r="B27" s="319"/>
      <c r="C27" s="320"/>
      <c r="D27" s="320"/>
      <c r="E27" s="320"/>
      <c r="F27" s="320"/>
      <c r="G27" s="320"/>
      <c r="H27" s="320"/>
      <c r="I27" s="320"/>
    </row>
    <row r="28" spans="1:9">
      <c r="A28" s="319"/>
      <c r="B28" s="319"/>
      <c r="C28" s="320"/>
      <c r="D28" s="320"/>
      <c r="E28" s="320"/>
      <c r="F28" s="320"/>
      <c r="G28" s="320"/>
      <c r="H28" s="320"/>
      <c r="I28" s="320"/>
    </row>
    <row r="29" spans="1:9">
      <c r="A29" s="319"/>
      <c r="B29" s="319"/>
      <c r="C29" s="320"/>
      <c r="D29" s="320"/>
      <c r="E29" s="320"/>
      <c r="F29" s="320"/>
      <c r="G29" s="320"/>
      <c r="H29" s="320"/>
      <c r="I29" s="320"/>
    </row>
    <row r="30" spans="1:9">
      <c r="A30" s="319"/>
      <c r="B30" s="319"/>
      <c r="C30" s="320"/>
      <c r="D30" s="320"/>
      <c r="E30" s="320"/>
      <c r="F30" s="320"/>
      <c r="G30" s="320"/>
      <c r="H30" s="320"/>
      <c r="I30" s="320"/>
    </row>
    <row r="31" spans="1:9" ht="15.75">
      <c r="A31" s="321" t="s">
        <v>659</v>
      </c>
      <c r="B31" s="317">
        <v>0</v>
      </c>
      <c r="C31" s="322">
        <f>C21</f>
        <v>0</v>
      </c>
      <c r="D31" s="322">
        <f t="shared" ref="D31:I31" si="2">D21</f>
        <v>0</v>
      </c>
      <c r="E31" s="322">
        <f t="shared" si="2"/>
        <v>0</v>
      </c>
      <c r="F31" s="322">
        <f t="shared" si="2"/>
        <v>0</v>
      </c>
      <c r="G31" s="322">
        <f t="shared" si="2"/>
        <v>0</v>
      </c>
      <c r="H31" s="322">
        <f t="shared" si="2"/>
        <v>0</v>
      </c>
      <c r="I31" s="322">
        <f t="shared" si="2"/>
        <v>0</v>
      </c>
    </row>
  </sheetData>
  <sheetProtection selectLockedCells="1" selectUnlockedCells="1"/>
  <mergeCells count="2">
    <mergeCell ref="A2:I2"/>
    <mergeCell ref="A3:I3"/>
  </mergeCells>
  <phoneticPr fontId="49" type="noConversion"/>
  <pageMargins left="0.23622047244094491" right="0.23622047244094491" top="0.74803149606299213" bottom="0.74803149606299213" header="0.31496062992125984" footer="0.31496062992125984"/>
  <pageSetup paperSize="9" scale="8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view="pageBreakPreview" zoomScale="88" zoomScaleNormal="73" zoomScaleSheetLayoutView="88" workbookViewId="0">
      <selection activeCell="E15" sqref="E15"/>
    </sheetView>
  </sheetViews>
  <sheetFormatPr defaultRowHeight="15"/>
  <cols>
    <col min="1" max="1" width="103.42578125" bestFit="1" customWidth="1"/>
    <col min="3" max="3" width="16.5703125" style="149" customWidth="1"/>
    <col min="4" max="4" width="16.5703125" style="170" customWidth="1"/>
    <col min="5" max="5" width="15.85546875" style="149" customWidth="1"/>
  </cols>
  <sheetData>
    <row r="1" spans="1:5">
      <c r="A1" s="62"/>
      <c r="B1" s="63"/>
      <c r="C1" s="148"/>
      <c r="D1" s="169"/>
      <c r="E1" s="148"/>
    </row>
    <row r="2" spans="1:5" ht="26.25" customHeight="1">
      <c r="A2" s="405" t="s">
        <v>752</v>
      </c>
      <c r="B2" s="405"/>
      <c r="C2" s="405"/>
      <c r="D2" s="405"/>
      <c r="E2" s="405"/>
    </row>
    <row r="3" spans="1:5" ht="30" customHeight="1">
      <c r="A3" s="406" t="s">
        <v>5</v>
      </c>
      <c r="B3" s="406"/>
      <c r="C3" s="406"/>
      <c r="D3" s="406"/>
      <c r="E3" s="406"/>
    </row>
    <row r="5" spans="1:5">
      <c r="A5" s="2" t="s">
        <v>263</v>
      </c>
      <c r="C5" s="331" t="s">
        <v>699</v>
      </c>
      <c r="D5" s="332" t="s">
        <v>699</v>
      </c>
      <c r="E5" s="331" t="s">
        <v>699</v>
      </c>
    </row>
    <row r="6" spans="1:5" ht="45">
      <c r="A6" s="5" t="s">
        <v>29</v>
      </c>
      <c r="B6" s="6" t="s">
        <v>30</v>
      </c>
      <c r="C6" s="328" t="s">
        <v>755</v>
      </c>
      <c r="D6" s="329" t="s">
        <v>753</v>
      </c>
      <c r="E6" s="330" t="s">
        <v>754</v>
      </c>
    </row>
    <row r="7" spans="1:5">
      <c r="A7" s="10" t="s">
        <v>61</v>
      </c>
      <c r="B7" s="9" t="s">
        <v>62</v>
      </c>
      <c r="C7" s="150">
        <v>3670835</v>
      </c>
      <c r="D7" s="171">
        <v>3929521</v>
      </c>
      <c r="E7" s="150">
        <v>3580272</v>
      </c>
    </row>
    <row r="8" spans="1:5">
      <c r="A8" s="11" t="s">
        <v>69</v>
      </c>
      <c r="B8" s="9" t="s">
        <v>70</v>
      </c>
      <c r="C8" s="150">
        <v>3383811</v>
      </c>
      <c r="D8" s="171">
        <v>3445911</v>
      </c>
      <c r="E8" s="150">
        <v>3716180</v>
      </c>
    </row>
    <row r="9" spans="1:5">
      <c r="A9" s="16" t="s">
        <v>71</v>
      </c>
      <c r="B9" s="17" t="s">
        <v>72</v>
      </c>
      <c r="C9" s="151">
        <f>C7+C8</f>
        <v>7054646</v>
      </c>
      <c r="D9" s="172">
        <f>D7+D8</f>
        <v>7375432</v>
      </c>
      <c r="E9" s="151">
        <f>E7+E8</f>
        <v>7296452</v>
      </c>
    </row>
    <row r="10" spans="1:5">
      <c r="A10" s="18" t="s">
        <v>73</v>
      </c>
      <c r="B10" s="17" t="s">
        <v>74</v>
      </c>
      <c r="C10" s="151">
        <v>1339934</v>
      </c>
      <c r="D10" s="172">
        <v>1327110</v>
      </c>
      <c r="E10" s="151">
        <v>1227579</v>
      </c>
    </row>
    <row r="11" spans="1:5">
      <c r="A11" s="11" t="s">
        <v>81</v>
      </c>
      <c r="B11" s="9" t="s">
        <v>82</v>
      </c>
      <c r="C11" s="150">
        <v>1901336</v>
      </c>
      <c r="D11" s="171">
        <v>1961022</v>
      </c>
      <c r="E11" s="150">
        <v>1600000</v>
      </c>
    </row>
    <row r="12" spans="1:5">
      <c r="A12" s="11" t="s">
        <v>87</v>
      </c>
      <c r="B12" s="9" t="s">
        <v>88</v>
      </c>
      <c r="C12" s="150">
        <v>243777</v>
      </c>
      <c r="D12" s="171">
        <v>176192</v>
      </c>
      <c r="E12" s="150">
        <v>210000</v>
      </c>
    </row>
    <row r="13" spans="1:5">
      <c r="A13" s="11" t="s">
        <v>103</v>
      </c>
      <c r="B13" s="9" t="s">
        <v>104</v>
      </c>
      <c r="C13" s="150">
        <v>5060291</v>
      </c>
      <c r="D13" s="171">
        <v>9416536</v>
      </c>
      <c r="E13" s="150">
        <v>6523544</v>
      </c>
    </row>
    <row r="14" spans="1:5">
      <c r="A14" s="11" t="s">
        <v>109</v>
      </c>
      <c r="B14" s="9" t="s">
        <v>110</v>
      </c>
      <c r="C14" s="150">
        <v>330220</v>
      </c>
      <c r="D14" s="171">
        <v>340000</v>
      </c>
      <c r="E14" s="150">
        <v>350000</v>
      </c>
    </row>
    <row r="15" spans="1:5">
      <c r="A15" s="11" t="s">
        <v>121</v>
      </c>
      <c r="B15" s="9" t="s">
        <v>122</v>
      </c>
      <c r="C15" s="150">
        <v>2203718</v>
      </c>
      <c r="D15" s="171">
        <v>2994444</v>
      </c>
      <c r="E15" s="150">
        <v>2539969</v>
      </c>
    </row>
    <row r="16" spans="1:5">
      <c r="A16" s="18" t="s">
        <v>123</v>
      </c>
      <c r="B16" s="17" t="s">
        <v>124</v>
      </c>
      <c r="C16" s="151">
        <f>SUM(C11:C15)</f>
        <v>9739342</v>
      </c>
      <c r="D16" s="172">
        <f>SUM(D11:D15)</f>
        <v>14888194</v>
      </c>
      <c r="E16" s="151">
        <f>SUM(E11:E15)</f>
        <v>11223513</v>
      </c>
    </row>
    <row r="17" spans="1:5">
      <c r="A17" s="20" t="s">
        <v>125</v>
      </c>
      <c r="B17" s="9" t="s">
        <v>126</v>
      </c>
      <c r="C17" s="150"/>
      <c r="D17" s="171"/>
      <c r="E17" s="150"/>
    </row>
    <row r="18" spans="1:5">
      <c r="A18" s="20" t="s">
        <v>127</v>
      </c>
      <c r="B18" s="9" t="s">
        <v>128</v>
      </c>
      <c r="C18" s="150">
        <v>72000</v>
      </c>
      <c r="D18" s="171"/>
      <c r="E18" s="150">
        <v>72000</v>
      </c>
    </row>
    <row r="19" spans="1:5">
      <c r="A19" s="21" t="s">
        <v>129</v>
      </c>
      <c r="B19" s="9" t="s">
        <v>130</v>
      </c>
      <c r="C19" s="150"/>
      <c r="D19" s="171"/>
      <c r="E19" s="150"/>
    </row>
    <row r="20" spans="1:5">
      <c r="A20" s="21" t="s">
        <v>131</v>
      </c>
      <c r="B20" s="9" t="s">
        <v>132</v>
      </c>
      <c r="C20" s="150"/>
      <c r="D20" s="171"/>
      <c r="E20" s="150"/>
    </row>
    <row r="21" spans="1:5">
      <c r="A21" s="21" t="s">
        <v>133</v>
      </c>
      <c r="B21" s="9" t="s">
        <v>134</v>
      </c>
      <c r="C21" s="150"/>
      <c r="D21" s="171"/>
      <c r="E21" s="150"/>
    </row>
    <row r="22" spans="1:5">
      <c r="A22" s="20" t="s">
        <v>135</v>
      </c>
      <c r="B22" s="9" t="s">
        <v>136</v>
      </c>
      <c r="C22" s="150"/>
      <c r="D22" s="171"/>
      <c r="E22" s="150"/>
    </row>
    <row r="23" spans="1:5">
      <c r="A23" s="20" t="s">
        <v>137</v>
      </c>
      <c r="B23" s="9" t="s">
        <v>138</v>
      </c>
      <c r="C23" s="150"/>
      <c r="D23" s="171"/>
      <c r="E23" s="150"/>
    </row>
    <row r="24" spans="1:5">
      <c r="A24" s="20" t="s">
        <v>139</v>
      </c>
      <c r="B24" s="9" t="s">
        <v>140</v>
      </c>
      <c r="C24" s="150">
        <v>1698100</v>
      </c>
      <c r="D24" s="171">
        <v>2225540</v>
      </c>
      <c r="E24" s="150">
        <v>2796000</v>
      </c>
    </row>
    <row r="25" spans="1:5">
      <c r="A25" s="22" t="s">
        <v>141</v>
      </c>
      <c r="B25" s="17" t="s">
        <v>142</v>
      </c>
      <c r="C25" s="151">
        <f>SUM(C17:C24)</f>
        <v>1770100</v>
      </c>
      <c r="D25" s="172">
        <f>SUM(D17:D24)</f>
        <v>2225540</v>
      </c>
      <c r="E25" s="151">
        <f>SUM(E17:E24)</f>
        <v>2868000</v>
      </c>
    </row>
    <row r="26" spans="1:5">
      <c r="A26" s="23" t="s">
        <v>143</v>
      </c>
      <c r="B26" s="9" t="s">
        <v>144</v>
      </c>
      <c r="C26" s="150"/>
      <c r="D26" s="171"/>
      <c r="E26" s="150"/>
    </row>
    <row r="27" spans="1:5">
      <c r="A27" s="23" t="s">
        <v>145</v>
      </c>
      <c r="B27" s="9" t="s">
        <v>146</v>
      </c>
      <c r="C27" s="150">
        <v>55360</v>
      </c>
      <c r="D27" s="171"/>
      <c r="E27" s="150"/>
    </row>
    <row r="28" spans="1:5">
      <c r="A28" s="23" t="s">
        <v>147</v>
      </c>
      <c r="B28" s="9" t="s">
        <v>148</v>
      </c>
      <c r="C28" s="150"/>
      <c r="D28" s="171"/>
      <c r="E28" s="150"/>
    </row>
    <row r="29" spans="1:5">
      <c r="A29" s="23" t="s">
        <v>149</v>
      </c>
      <c r="B29" s="9" t="s">
        <v>150</v>
      </c>
      <c r="C29" s="150"/>
      <c r="D29" s="171"/>
      <c r="E29" s="150"/>
    </row>
    <row r="30" spans="1:5">
      <c r="A30" s="23" t="s">
        <v>151</v>
      </c>
      <c r="B30" s="9" t="s">
        <v>152</v>
      </c>
      <c r="C30" s="150"/>
      <c r="D30" s="171"/>
      <c r="E30" s="150">
        <f>'2,1kiadások .ÖSSZES'!C64</f>
        <v>0</v>
      </c>
    </row>
    <row r="31" spans="1:5">
      <c r="A31" s="23" t="s">
        <v>153</v>
      </c>
      <c r="B31" s="9" t="s">
        <v>154</v>
      </c>
      <c r="C31" s="150">
        <v>844540</v>
      </c>
      <c r="D31" s="171">
        <v>1485816</v>
      </c>
      <c r="E31" s="150">
        <v>875478</v>
      </c>
    </row>
    <row r="32" spans="1:5">
      <c r="A32" s="23" t="s">
        <v>155</v>
      </c>
      <c r="B32" s="9" t="s">
        <v>156</v>
      </c>
      <c r="C32" s="150"/>
      <c r="D32" s="171"/>
      <c r="E32" s="150"/>
    </row>
    <row r="33" spans="1:5">
      <c r="A33" s="23" t="s">
        <v>163</v>
      </c>
      <c r="B33" s="9" t="s">
        <v>165</v>
      </c>
      <c r="C33" s="150">
        <v>1453300</v>
      </c>
      <c r="D33" s="171">
        <v>2657300</v>
      </c>
      <c r="E33" s="150">
        <v>46400</v>
      </c>
    </row>
    <row r="34" spans="1:5">
      <c r="A34" s="23" t="s">
        <v>159</v>
      </c>
      <c r="B34" s="9" t="s">
        <v>160</v>
      </c>
      <c r="C34" s="150"/>
      <c r="D34" s="171"/>
      <c r="E34" s="150"/>
    </row>
    <row r="35" spans="1:5">
      <c r="A35" s="24" t="s">
        <v>161</v>
      </c>
      <c r="B35" s="9" t="s">
        <v>162</v>
      </c>
      <c r="C35" s="150"/>
      <c r="D35" s="171"/>
      <c r="E35" s="150"/>
    </row>
    <row r="36" spans="1:5">
      <c r="A36" s="23" t="s">
        <v>157</v>
      </c>
      <c r="B36" s="9" t="s">
        <v>158</v>
      </c>
      <c r="C36" s="150"/>
      <c r="D36" s="171"/>
      <c r="E36" s="150"/>
    </row>
    <row r="37" spans="1:5">
      <c r="A37" s="24" t="s">
        <v>164</v>
      </c>
      <c r="B37" s="9" t="s">
        <v>706</v>
      </c>
      <c r="C37" s="150"/>
      <c r="D37" s="171"/>
      <c r="E37" s="150">
        <v>10207404</v>
      </c>
    </row>
    <row r="38" spans="1:5">
      <c r="A38" s="24" t="s">
        <v>166</v>
      </c>
      <c r="B38" s="9" t="s">
        <v>706</v>
      </c>
      <c r="C38" s="150"/>
      <c r="D38" s="171"/>
      <c r="E38" s="150"/>
    </row>
    <row r="39" spans="1:5">
      <c r="A39" s="22" t="s">
        <v>167</v>
      </c>
      <c r="B39" s="17" t="s">
        <v>168</v>
      </c>
      <c r="C39" s="151">
        <f>SUM(C26:C38)</f>
        <v>2353200</v>
      </c>
      <c r="D39" s="172">
        <f>SUM(D26:D38)</f>
        <v>4143116</v>
      </c>
      <c r="E39" s="151">
        <f>SUM(E26:E38)</f>
        <v>11129282</v>
      </c>
    </row>
    <row r="40" spans="1:5" ht="15.75">
      <c r="A40" s="25" t="s">
        <v>169</v>
      </c>
      <c r="B40" s="55"/>
      <c r="C40" s="152">
        <f>C9+C10+C16+C25+C39</f>
        <v>22257222</v>
      </c>
      <c r="D40" s="152">
        <f>D9+D10+D16+D25+D39</f>
        <v>29959392</v>
      </c>
      <c r="E40" s="152">
        <f>E9+E10+E16+E25+E39</f>
        <v>33744826</v>
      </c>
    </row>
    <row r="41" spans="1:5">
      <c r="A41" s="26" t="s">
        <v>170</v>
      </c>
      <c r="B41" s="9" t="s">
        <v>171</v>
      </c>
      <c r="C41" s="150"/>
      <c r="D41" s="171"/>
      <c r="E41" s="150"/>
    </row>
    <row r="42" spans="1:5">
      <c r="A42" s="26" t="s">
        <v>172</v>
      </c>
      <c r="B42" s="9" t="s">
        <v>173</v>
      </c>
      <c r="C42" s="150"/>
      <c r="D42" s="171"/>
      <c r="E42" s="150"/>
    </row>
    <row r="43" spans="1:5">
      <c r="A43" s="26" t="s">
        <v>174</v>
      </c>
      <c r="B43" s="9" t="s">
        <v>175</v>
      </c>
      <c r="C43" s="150"/>
      <c r="D43" s="171">
        <v>426677</v>
      </c>
      <c r="E43" s="150"/>
    </row>
    <row r="44" spans="1:5">
      <c r="A44" s="26" t="s">
        <v>176</v>
      </c>
      <c r="B44" s="9" t="s">
        <v>177</v>
      </c>
      <c r="C44" s="150">
        <v>668504</v>
      </c>
      <c r="D44" s="171">
        <v>1260252</v>
      </c>
      <c r="E44" s="150"/>
    </row>
    <row r="45" spans="1:5">
      <c r="A45" s="14" t="s">
        <v>178</v>
      </c>
      <c r="B45" s="9" t="s">
        <v>179</v>
      </c>
      <c r="C45" s="150"/>
      <c r="D45" s="171"/>
      <c r="E45" s="150"/>
    </row>
    <row r="46" spans="1:5">
      <c r="A46" s="14" t="s">
        <v>180</v>
      </c>
      <c r="B46" s="9" t="s">
        <v>181</v>
      </c>
      <c r="C46" s="150"/>
      <c r="D46" s="171"/>
      <c r="E46" s="150"/>
    </row>
    <row r="47" spans="1:5">
      <c r="A47" s="14" t="s">
        <v>182</v>
      </c>
      <c r="B47" s="9" t="s">
        <v>183</v>
      </c>
      <c r="C47" s="150">
        <v>180496</v>
      </c>
      <c r="D47" s="171">
        <v>455471</v>
      </c>
      <c r="E47" s="150"/>
    </row>
    <row r="48" spans="1:5">
      <c r="A48" s="27" t="s">
        <v>184</v>
      </c>
      <c r="B48" s="17" t="s">
        <v>185</v>
      </c>
      <c r="C48" s="151">
        <f>SUM(C41:C47)</f>
        <v>849000</v>
      </c>
      <c r="D48" s="172">
        <f>SUM(D41:D47)</f>
        <v>2142400</v>
      </c>
      <c r="E48" s="151">
        <f>SUM(E41:E47)</f>
        <v>0</v>
      </c>
    </row>
    <row r="49" spans="1:5">
      <c r="A49" s="20" t="s">
        <v>186</v>
      </c>
      <c r="B49" s="9" t="s">
        <v>187</v>
      </c>
      <c r="C49" s="150">
        <v>4910848</v>
      </c>
      <c r="D49" s="171"/>
      <c r="E49" s="150"/>
    </row>
    <row r="50" spans="1:5">
      <c r="A50" s="20" t="s">
        <v>188</v>
      </c>
      <c r="B50" s="9" t="s">
        <v>189</v>
      </c>
      <c r="C50" s="150"/>
      <c r="D50" s="171"/>
      <c r="E50" s="150"/>
    </row>
    <row r="51" spans="1:5">
      <c r="A51" s="20" t="s">
        <v>190</v>
      </c>
      <c r="B51" s="9" t="s">
        <v>191</v>
      </c>
      <c r="C51" s="150">
        <v>134862</v>
      </c>
      <c r="D51" s="171"/>
      <c r="E51" s="150">
        <v>543663</v>
      </c>
    </row>
    <row r="52" spans="1:5">
      <c r="A52" s="20" t="s">
        <v>192</v>
      </c>
      <c r="B52" s="9" t="s">
        <v>193</v>
      </c>
      <c r="C52" s="150">
        <v>1362342</v>
      </c>
      <c r="D52" s="171"/>
      <c r="E52" s="150">
        <v>146789</v>
      </c>
    </row>
    <row r="53" spans="1:5">
      <c r="A53" s="22" t="s">
        <v>194</v>
      </c>
      <c r="B53" s="17" t="s">
        <v>195</v>
      </c>
      <c r="C53" s="153">
        <f>SUM(C49:C52)</f>
        <v>6408052</v>
      </c>
      <c r="D53" s="174">
        <f>SUM(D49:D52)</f>
        <v>0</v>
      </c>
      <c r="E53" s="153">
        <f>SUM(E49:E52)</f>
        <v>690452</v>
      </c>
    </row>
    <row r="54" spans="1:5">
      <c r="A54" s="20" t="s">
        <v>196</v>
      </c>
      <c r="B54" s="9" t="s">
        <v>197</v>
      </c>
      <c r="C54" s="150"/>
      <c r="D54" s="171"/>
      <c r="E54" s="150"/>
    </row>
    <row r="55" spans="1:5">
      <c r="A55" s="20" t="s">
        <v>198</v>
      </c>
      <c r="B55" s="9" t="s">
        <v>199</v>
      </c>
      <c r="C55" s="150"/>
      <c r="D55" s="171"/>
      <c r="E55" s="150"/>
    </row>
    <row r="56" spans="1:5">
      <c r="A56" s="20" t="s">
        <v>200</v>
      </c>
      <c r="B56" s="9" t="s">
        <v>201</v>
      </c>
      <c r="C56" s="150"/>
      <c r="D56" s="171"/>
      <c r="E56" s="150"/>
    </row>
    <row r="57" spans="1:5">
      <c r="A57" s="20" t="s">
        <v>202</v>
      </c>
      <c r="B57" s="9" t="s">
        <v>203</v>
      </c>
      <c r="C57" s="150"/>
      <c r="D57" s="171"/>
      <c r="E57" s="150"/>
    </row>
    <row r="58" spans="1:5">
      <c r="A58" s="20" t="s">
        <v>204</v>
      </c>
      <c r="B58" s="9" t="s">
        <v>205</v>
      </c>
      <c r="C58" s="150"/>
      <c r="D58" s="171"/>
      <c r="E58" s="150"/>
    </row>
    <row r="59" spans="1:5">
      <c r="A59" s="20" t="s">
        <v>206</v>
      </c>
      <c r="B59" s="9" t="s">
        <v>207</v>
      </c>
      <c r="C59" s="150"/>
      <c r="D59" s="171"/>
      <c r="E59" s="150"/>
    </row>
    <row r="60" spans="1:5">
      <c r="A60" s="20" t="s">
        <v>208</v>
      </c>
      <c r="B60" s="9" t="s">
        <v>209</v>
      </c>
      <c r="C60" s="150"/>
      <c r="D60" s="171"/>
      <c r="E60" s="150"/>
    </row>
    <row r="61" spans="1:5">
      <c r="A61" s="20" t="s">
        <v>210</v>
      </c>
      <c r="B61" s="9" t="s">
        <v>211</v>
      </c>
      <c r="C61" s="150"/>
      <c r="D61" s="171"/>
      <c r="E61" s="150"/>
    </row>
    <row r="62" spans="1:5">
      <c r="A62" s="22" t="s">
        <v>212</v>
      </c>
      <c r="B62" s="17" t="s">
        <v>213</v>
      </c>
      <c r="C62" s="150">
        <f>SUM(C54:C61)</f>
        <v>0</v>
      </c>
      <c r="D62" s="150">
        <f>SUM(D54:D61)</f>
        <v>0</v>
      </c>
      <c r="E62" s="150">
        <f>SUM(E54:E61)</f>
        <v>0</v>
      </c>
    </row>
    <row r="63" spans="1:5" ht="15.75">
      <c r="A63" s="25" t="s">
        <v>214</v>
      </c>
      <c r="B63" s="55"/>
      <c r="C63" s="154">
        <f>C48+C53</f>
        <v>7257052</v>
      </c>
      <c r="D63" s="154">
        <f>D48+D53</f>
        <v>2142400</v>
      </c>
      <c r="E63" s="154">
        <f>E48+E53</f>
        <v>690452</v>
      </c>
    </row>
    <row r="64" spans="1:5" ht="15.75">
      <c r="A64" s="28" t="s">
        <v>215</v>
      </c>
      <c r="B64" s="29" t="s">
        <v>216</v>
      </c>
      <c r="C64" s="151">
        <f>C40+C48+C53+C62</f>
        <v>29514274</v>
      </c>
      <c r="D64" s="172">
        <f>D40+D63+D62</f>
        <v>32101792</v>
      </c>
      <c r="E64" s="151">
        <f>E40+E48+E53+E62</f>
        <v>34435278</v>
      </c>
    </row>
    <row r="65" spans="1:5">
      <c r="A65" s="31" t="s">
        <v>223</v>
      </c>
      <c r="B65" s="15" t="s">
        <v>224</v>
      </c>
      <c r="C65" s="155"/>
      <c r="D65" s="175"/>
      <c r="E65" s="156">
        <f>'2,1kiadások .ÖSSZES'!F102</f>
        <v>0</v>
      </c>
    </row>
    <row r="66" spans="1:5">
      <c r="A66" s="35" t="s">
        <v>233</v>
      </c>
      <c r="B66" s="15" t="s">
        <v>234</v>
      </c>
      <c r="C66" s="157"/>
      <c r="D66" s="176"/>
      <c r="E66" s="157"/>
    </row>
    <row r="67" spans="1:5">
      <c r="A67" s="33" t="s">
        <v>235</v>
      </c>
      <c r="B67" s="11" t="s">
        <v>236</v>
      </c>
      <c r="C67" s="158"/>
      <c r="D67" s="177"/>
      <c r="E67" s="158"/>
    </row>
    <row r="68" spans="1:5">
      <c r="A68" s="33" t="s">
        <v>237</v>
      </c>
      <c r="B68" s="11" t="s">
        <v>238</v>
      </c>
      <c r="C68" s="158">
        <v>769577</v>
      </c>
      <c r="D68" s="177">
        <v>866390</v>
      </c>
      <c r="E68" s="158">
        <v>875405</v>
      </c>
    </row>
    <row r="69" spans="1:5">
      <c r="A69" s="35" t="s">
        <v>239</v>
      </c>
      <c r="B69" s="15" t="s">
        <v>240</v>
      </c>
      <c r="C69" s="158"/>
      <c r="D69" s="177"/>
      <c r="E69" s="158"/>
    </row>
    <row r="70" spans="1:5">
      <c r="A70" s="33" t="s">
        <v>241</v>
      </c>
      <c r="B70" s="11" t="s">
        <v>242</v>
      </c>
      <c r="C70" s="158"/>
      <c r="D70" s="177"/>
      <c r="E70" s="158"/>
    </row>
    <row r="71" spans="1:5">
      <c r="A71" s="33" t="s">
        <v>243</v>
      </c>
      <c r="B71" s="11" t="s">
        <v>244</v>
      </c>
      <c r="C71" s="158"/>
      <c r="D71" s="177"/>
      <c r="E71" s="158"/>
    </row>
    <row r="72" spans="1:5">
      <c r="A72" s="33" t="s">
        <v>245</v>
      </c>
      <c r="B72" s="11" t="s">
        <v>246</v>
      </c>
      <c r="C72" s="158"/>
      <c r="D72" s="177"/>
      <c r="E72" s="158"/>
    </row>
    <row r="73" spans="1:5">
      <c r="A73" s="37" t="s">
        <v>247</v>
      </c>
      <c r="B73" s="18" t="s">
        <v>248</v>
      </c>
      <c r="C73" s="159">
        <f>C65+C66+C69+C70+C71+C72+C68</f>
        <v>769577</v>
      </c>
      <c r="D73" s="178">
        <f>D65+D66+D69+D70+D71+D72+D68</f>
        <v>866390</v>
      </c>
      <c r="E73" s="159">
        <f>E65+E66+E69+E70+E71+E72+E68</f>
        <v>875405</v>
      </c>
    </row>
    <row r="74" spans="1:5">
      <c r="A74" s="33" t="s">
        <v>249</v>
      </c>
      <c r="B74" s="11" t="s">
        <v>250</v>
      </c>
      <c r="C74" s="158"/>
      <c r="D74" s="177"/>
      <c r="E74" s="158"/>
    </row>
    <row r="75" spans="1:5">
      <c r="A75" s="20" t="s">
        <v>251</v>
      </c>
      <c r="B75" s="11" t="s">
        <v>252</v>
      </c>
      <c r="C75" s="160"/>
      <c r="D75" s="179"/>
      <c r="E75" s="160"/>
    </row>
    <row r="76" spans="1:5">
      <c r="A76" s="33" t="s">
        <v>253</v>
      </c>
      <c r="B76" s="11" t="s">
        <v>254</v>
      </c>
      <c r="C76" s="158"/>
      <c r="D76" s="177"/>
      <c r="E76" s="158"/>
    </row>
    <row r="77" spans="1:5">
      <c r="A77" s="33" t="s">
        <v>255</v>
      </c>
      <c r="B77" s="11" t="s">
        <v>256</v>
      </c>
      <c r="C77" s="158"/>
      <c r="D77" s="177"/>
      <c r="E77" s="158"/>
    </row>
    <row r="78" spans="1:5">
      <c r="A78" s="37" t="s">
        <v>257</v>
      </c>
      <c r="B78" s="18" t="s">
        <v>258</v>
      </c>
      <c r="C78" s="159"/>
      <c r="D78" s="178"/>
      <c r="E78" s="159"/>
    </row>
    <row r="79" spans="1:5">
      <c r="A79" s="20" t="s">
        <v>259</v>
      </c>
      <c r="B79" s="11" t="s">
        <v>260</v>
      </c>
      <c r="C79" s="160"/>
      <c r="D79" s="179"/>
      <c r="E79" s="160"/>
    </row>
    <row r="80" spans="1:5" ht="15.75">
      <c r="A80" s="38" t="s">
        <v>261</v>
      </c>
      <c r="B80" s="39" t="s">
        <v>262</v>
      </c>
      <c r="C80" s="161">
        <f>C73+C78+C79</f>
        <v>769577</v>
      </c>
      <c r="D80" s="180">
        <f>D73+D78+D79</f>
        <v>866390</v>
      </c>
      <c r="E80" s="161">
        <f>E73+E78+E79</f>
        <v>875405</v>
      </c>
    </row>
    <row r="81" spans="1:5" ht="20.25" customHeight="1">
      <c r="A81" s="182" t="s">
        <v>17</v>
      </c>
      <c r="B81" s="183"/>
      <c r="C81" s="184">
        <f>C64+C80</f>
        <v>30283851</v>
      </c>
      <c r="D81" s="185">
        <f>D64+D80</f>
        <v>32968182</v>
      </c>
      <c r="E81" s="184">
        <f>E64+E80</f>
        <v>35310683</v>
      </c>
    </row>
    <row r="82" spans="1:5" ht="45">
      <c r="A82" s="189" t="s">
        <v>29</v>
      </c>
      <c r="B82" s="190" t="s">
        <v>337</v>
      </c>
      <c r="C82" s="330" t="s">
        <v>755</v>
      </c>
      <c r="D82" s="333" t="s">
        <v>753</v>
      </c>
      <c r="E82" s="330" t="s">
        <v>754</v>
      </c>
    </row>
    <row r="83" spans="1:5">
      <c r="A83" s="186" t="s">
        <v>350</v>
      </c>
      <c r="B83" s="61" t="s">
        <v>351</v>
      </c>
      <c r="C83" s="187">
        <v>21598300</v>
      </c>
      <c r="D83" s="188">
        <v>23912641</v>
      </c>
      <c r="E83" s="187">
        <v>21885107</v>
      </c>
    </row>
    <row r="84" spans="1:5">
      <c r="A84" s="11" t="s">
        <v>352</v>
      </c>
      <c r="B84" s="14" t="s">
        <v>353</v>
      </c>
      <c r="C84" s="150"/>
      <c r="D84" s="171"/>
      <c r="E84" s="150"/>
    </row>
    <row r="85" spans="1:5">
      <c r="A85" s="11" t="s">
        <v>354</v>
      </c>
      <c r="B85" s="14" t="s">
        <v>355</v>
      </c>
      <c r="C85" s="150"/>
      <c r="D85" s="171"/>
      <c r="E85" s="150"/>
    </row>
    <row r="86" spans="1:5">
      <c r="A86" s="11" t="s">
        <v>356</v>
      </c>
      <c r="B86" s="14" t="s">
        <v>357</v>
      </c>
      <c r="C86" s="150"/>
      <c r="D86" s="171"/>
      <c r="E86" s="150"/>
    </row>
    <row r="87" spans="1:5">
      <c r="A87" s="11" t="s">
        <v>358</v>
      </c>
      <c r="B87" s="14" t="s">
        <v>359</v>
      </c>
      <c r="C87" s="150"/>
      <c r="D87" s="171"/>
      <c r="E87" s="150"/>
    </row>
    <row r="88" spans="1:5">
      <c r="A88" s="11" t="s">
        <v>360</v>
      </c>
      <c r="B88" s="14" t="s">
        <v>361</v>
      </c>
      <c r="C88" s="150">
        <v>1857967</v>
      </c>
      <c r="D88" s="171">
        <v>1594808</v>
      </c>
      <c r="E88" s="150">
        <v>474350</v>
      </c>
    </row>
    <row r="89" spans="1:5">
      <c r="A89" s="18" t="s">
        <v>362</v>
      </c>
      <c r="B89" s="27" t="s">
        <v>363</v>
      </c>
      <c r="C89" s="151">
        <f>SUM(C83:C88)</f>
        <v>23456267</v>
      </c>
      <c r="D89" s="172">
        <f>SUM(D83:D88)</f>
        <v>25507449</v>
      </c>
      <c r="E89" s="151">
        <f>SUM(E83:E88)</f>
        <v>22359457</v>
      </c>
    </row>
    <row r="90" spans="1:5">
      <c r="A90" s="11" t="s">
        <v>380</v>
      </c>
      <c r="B90" s="14" t="s">
        <v>381</v>
      </c>
      <c r="C90" s="150"/>
      <c r="D90" s="171"/>
      <c r="E90" s="150"/>
    </row>
    <row r="91" spans="1:5">
      <c r="A91" s="11" t="s">
        <v>382</v>
      </c>
      <c r="B91" s="14" t="s">
        <v>383</v>
      </c>
      <c r="C91" s="150"/>
      <c r="D91" s="171"/>
      <c r="E91" s="150"/>
    </row>
    <row r="92" spans="1:5">
      <c r="A92" s="11" t="s">
        <v>384</v>
      </c>
      <c r="B92" s="14" t="s">
        <v>385</v>
      </c>
      <c r="C92" s="150"/>
      <c r="D92" s="171"/>
      <c r="E92" s="150"/>
    </row>
    <row r="93" spans="1:5">
      <c r="A93" s="11" t="s">
        <v>386</v>
      </c>
      <c r="B93" s="14" t="s">
        <v>387</v>
      </c>
      <c r="C93" s="150">
        <v>1242833</v>
      </c>
      <c r="D93" s="171">
        <v>1216875</v>
      </c>
      <c r="E93" s="150">
        <v>1250000</v>
      </c>
    </row>
    <row r="94" spans="1:5">
      <c r="A94" s="11" t="s">
        <v>398</v>
      </c>
      <c r="B94" s="14" t="s">
        <v>399</v>
      </c>
      <c r="C94" s="150">
        <v>2062677</v>
      </c>
      <c r="D94" s="171">
        <v>1407528</v>
      </c>
      <c r="E94" s="150">
        <v>1550000</v>
      </c>
    </row>
    <row r="95" spans="1:5">
      <c r="A95" s="11" t="s">
        <v>400</v>
      </c>
      <c r="B95" s="14" t="s">
        <v>401</v>
      </c>
      <c r="C95" s="150">
        <v>115181</v>
      </c>
      <c r="D95" s="171">
        <v>205189</v>
      </c>
      <c r="E95" s="150">
        <v>105000</v>
      </c>
    </row>
    <row r="96" spans="1:5">
      <c r="A96" s="18" t="s">
        <v>402</v>
      </c>
      <c r="B96" s="27" t="s">
        <v>403</v>
      </c>
      <c r="C96" s="151">
        <f>SUM(C90:C95)</f>
        <v>3420691</v>
      </c>
      <c r="D96" s="172">
        <f>SUM(D90:D95)</f>
        <v>2829592</v>
      </c>
      <c r="E96" s="151">
        <f>SUM(E90:E95)</f>
        <v>2905000</v>
      </c>
    </row>
    <row r="97" spans="1:5">
      <c r="A97" s="20" t="s">
        <v>404</v>
      </c>
      <c r="B97" s="14" t="s">
        <v>405</v>
      </c>
      <c r="C97" s="150"/>
      <c r="D97" s="171">
        <v>975200</v>
      </c>
      <c r="E97" s="150"/>
    </row>
    <row r="98" spans="1:5">
      <c r="A98" s="20" t="s">
        <v>406</v>
      </c>
      <c r="B98" s="14" t="s">
        <v>407</v>
      </c>
      <c r="C98" s="150">
        <v>5000</v>
      </c>
      <c r="D98" s="171">
        <v>15000</v>
      </c>
      <c r="E98" s="150">
        <v>15000</v>
      </c>
    </row>
    <row r="99" spans="1:5">
      <c r="A99" s="20" t="s">
        <v>408</v>
      </c>
      <c r="B99" s="14" t="s">
        <v>409</v>
      </c>
      <c r="C99" s="150"/>
      <c r="D99" s="171"/>
      <c r="E99" s="150"/>
    </row>
    <row r="100" spans="1:5">
      <c r="A100" s="20" t="s">
        <v>410</v>
      </c>
      <c r="B100" s="14" t="s">
        <v>411</v>
      </c>
      <c r="C100" s="150">
        <v>194380</v>
      </c>
      <c r="D100" s="171">
        <v>204452</v>
      </c>
      <c r="E100" s="150">
        <v>205000</v>
      </c>
    </row>
    <row r="101" spans="1:5">
      <c r="A101" s="20" t="s">
        <v>412</v>
      </c>
      <c r="B101" s="14" t="s">
        <v>413</v>
      </c>
      <c r="C101" s="150">
        <v>1676290</v>
      </c>
      <c r="D101" s="171">
        <v>1809840</v>
      </c>
      <c r="E101" s="150">
        <v>1718346</v>
      </c>
    </row>
    <row r="102" spans="1:5">
      <c r="A102" s="20" t="s">
        <v>414</v>
      </c>
      <c r="B102" s="14" t="s">
        <v>415</v>
      </c>
      <c r="C102" s="150"/>
      <c r="D102" s="171"/>
      <c r="E102" s="150"/>
    </row>
    <row r="103" spans="1:5">
      <c r="A103" s="20" t="s">
        <v>416</v>
      </c>
      <c r="B103" s="14" t="s">
        <v>417</v>
      </c>
      <c r="C103" s="150"/>
      <c r="D103" s="171"/>
      <c r="E103" s="150"/>
    </row>
    <row r="104" spans="1:5">
      <c r="A104" s="20" t="s">
        <v>418</v>
      </c>
      <c r="B104" s="14" t="s">
        <v>419</v>
      </c>
      <c r="C104" s="150">
        <v>164</v>
      </c>
      <c r="D104" s="171">
        <v>94</v>
      </c>
      <c r="E104" s="150">
        <v>5000</v>
      </c>
    </row>
    <row r="105" spans="1:5">
      <c r="A105" s="20" t="s">
        <v>420</v>
      </c>
      <c r="B105" s="14" t="s">
        <v>421</v>
      </c>
      <c r="C105" s="150"/>
      <c r="D105" s="171"/>
      <c r="E105" s="150"/>
    </row>
    <row r="106" spans="1:5">
      <c r="A106" s="20" t="s">
        <v>720</v>
      </c>
      <c r="B106" s="14" t="s">
        <v>423</v>
      </c>
      <c r="C106" s="150">
        <v>58580</v>
      </c>
      <c r="D106" s="171"/>
      <c r="E106" s="150"/>
    </row>
    <row r="107" spans="1:5">
      <c r="A107" s="20" t="s">
        <v>422</v>
      </c>
      <c r="B107" s="14" t="s">
        <v>2</v>
      </c>
      <c r="E107" s="150"/>
    </row>
    <row r="108" spans="1:5">
      <c r="A108" s="22" t="s">
        <v>424</v>
      </c>
      <c r="B108" s="27" t="s">
        <v>425</v>
      </c>
      <c r="C108" s="151">
        <f>SUM(C97:C107)</f>
        <v>1934414</v>
      </c>
      <c r="D108" s="172">
        <f>SUM(D97:D107)</f>
        <v>3004586</v>
      </c>
      <c r="E108" s="151">
        <f>SUM(E97:E107)</f>
        <v>1943346</v>
      </c>
    </row>
    <row r="109" spans="1:5">
      <c r="A109" s="20" t="s">
        <v>438</v>
      </c>
      <c r="B109" s="14" t="s">
        <v>439</v>
      </c>
      <c r="C109" s="150"/>
      <c r="D109" s="171"/>
      <c r="E109" s="150"/>
    </row>
    <row r="110" spans="1:5">
      <c r="A110" s="11" t="s">
        <v>440</v>
      </c>
      <c r="B110" s="14" t="s">
        <v>441</v>
      </c>
      <c r="C110" s="150"/>
      <c r="D110" s="171"/>
      <c r="E110" s="150"/>
    </row>
    <row r="111" spans="1:5">
      <c r="A111" s="20" t="s">
        <v>442</v>
      </c>
      <c r="B111" s="14" t="s">
        <v>443</v>
      </c>
      <c r="C111" s="150"/>
      <c r="D111" s="171"/>
      <c r="E111" s="150"/>
    </row>
    <row r="112" spans="1:5">
      <c r="A112" s="18" t="s">
        <v>444</v>
      </c>
      <c r="B112" s="27" t="s">
        <v>445</v>
      </c>
      <c r="C112" s="150"/>
      <c r="D112" s="171"/>
      <c r="E112" s="150"/>
    </row>
    <row r="113" spans="1:5" ht="15.75">
      <c r="A113" s="25" t="s">
        <v>169</v>
      </c>
      <c r="B113" s="48"/>
      <c r="C113" s="152">
        <f>C89+C96+C108+C112</f>
        <v>28811372</v>
      </c>
      <c r="D113" s="173">
        <f>D89+D96+D108+D112</f>
        <v>31341627</v>
      </c>
      <c r="E113" s="152">
        <f>E89+E96+E108+E112</f>
        <v>27207803</v>
      </c>
    </row>
    <row r="114" spans="1:5">
      <c r="A114" s="11" t="s">
        <v>364</v>
      </c>
      <c r="B114" s="14" t="s">
        <v>365</v>
      </c>
      <c r="C114" s="150"/>
      <c r="D114" s="171"/>
      <c r="E114" s="150"/>
    </row>
    <row r="115" spans="1:5">
      <c r="A115" s="11" t="s">
        <v>366</v>
      </c>
      <c r="B115" s="14" t="s">
        <v>367</v>
      </c>
      <c r="C115" s="150"/>
      <c r="D115" s="171"/>
      <c r="E115" s="150"/>
    </row>
    <row r="116" spans="1:5">
      <c r="A116" s="11" t="s">
        <v>368</v>
      </c>
      <c r="B116" s="14" t="s">
        <v>369</v>
      </c>
      <c r="C116" s="150"/>
      <c r="D116" s="171"/>
      <c r="E116" s="150"/>
    </row>
    <row r="117" spans="1:5">
      <c r="A117" s="11" t="s">
        <v>370</v>
      </c>
      <c r="B117" s="14" t="s">
        <v>371</v>
      </c>
      <c r="C117" s="150"/>
      <c r="D117" s="171"/>
      <c r="E117" s="150"/>
    </row>
    <row r="118" spans="1:5">
      <c r="A118" s="11" t="s">
        <v>372</v>
      </c>
      <c r="B118" s="14" t="s">
        <v>373</v>
      </c>
      <c r="C118" s="150"/>
      <c r="D118" s="171"/>
      <c r="E118" s="150"/>
    </row>
    <row r="119" spans="1:5">
      <c r="A119" s="18" t="s">
        <v>374</v>
      </c>
      <c r="B119" s="27" t="s">
        <v>375</v>
      </c>
      <c r="C119" s="151">
        <f>SUM(C114:C118)</f>
        <v>0</v>
      </c>
      <c r="D119" s="172">
        <f>SUM(D114:D118)</f>
        <v>0</v>
      </c>
      <c r="E119" s="151">
        <f>SUM(E114:E118)</f>
        <v>0</v>
      </c>
    </row>
    <row r="120" spans="1:5">
      <c r="A120" s="20" t="s">
        <v>426</v>
      </c>
      <c r="B120" s="14" t="s">
        <v>427</v>
      </c>
      <c r="C120" s="150"/>
      <c r="D120" s="171"/>
      <c r="E120" s="150"/>
    </row>
    <row r="121" spans="1:5">
      <c r="A121" s="20" t="s">
        <v>428</v>
      </c>
      <c r="B121" s="14" t="s">
        <v>429</v>
      </c>
      <c r="C121" s="150"/>
      <c r="D121" s="171"/>
      <c r="E121" s="150"/>
    </row>
    <row r="122" spans="1:5">
      <c r="A122" s="20" t="s">
        <v>430</v>
      </c>
      <c r="B122" s="14" t="s">
        <v>431</v>
      </c>
      <c r="C122" s="150"/>
      <c r="D122" s="171"/>
      <c r="E122" s="150"/>
    </row>
    <row r="123" spans="1:5">
      <c r="A123" s="20" t="s">
        <v>432</v>
      </c>
      <c r="B123" s="14" t="s">
        <v>433</v>
      </c>
      <c r="C123" s="150"/>
      <c r="D123" s="171"/>
      <c r="E123" s="150"/>
    </row>
    <row r="124" spans="1:5">
      <c r="A124" s="20" t="s">
        <v>434</v>
      </c>
      <c r="B124" s="14" t="s">
        <v>435</v>
      </c>
      <c r="C124" s="150"/>
      <c r="D124" s="171"/>
      <c r="E124" s="150"/>
    </row>
    <row r="125" spans="1:5">
      <c r="A125" s="18" t="s">
        <v>436</v>
      </c>
      <c r="B125" s="27" t="s">
        <v>437</v>
      </c>
      <c r="C125" s="151">
        <f>SUM(C120:C124)</f>
        <v>0</v>
      </c>
      <c r="D125" s="172">
        <f>SUM(D120:D124)</f>
        <v>0</v>
      </c>
      <c r="E125" s="151">
        <f>SUM(E120:E124)</f>
        <v>0</v>
      </c>
    </row>
    <row r="126" spans="1:5">
      <c r="A126" s="20" t="s">
        <v>446</v>
      </c>
      <c r="B126" s="14" t="s">
        <v>447</v>
      </c>
      <c r="C126" s="150"/>
      <c r="D126" s="171"/>
      <c r="E126" s="150"/>
    </row>
    <row r="127" spans="1:5">
      <c r="A127" s="11" t="s">
        <v>448</v>
      </c>
      <c r="B127" s="14" t="s">
        <v>449</v>
      </c>
      <c r="C127" s="150"/>
      <c r="D127" s="171"/>
      <c r="E127" s="150"/>
    </row>
    <row r="128" spans="1:5">
      <c r="A128" s="20" t="s">
        <v>450</v>
      </c>
      <c r="B128" s="14" t="s">
        <v>724</v>
      </c>
      <c r="C128" s="150"/>
      <c r="D128" s="171"/>
      <c r="E128" s="150"/>
    </row>
    <row r="129" spans="1:5">
      <c r="A129" s="18" t="s">
        <v>452</v>
      </c>
      <c r="B129" s="27" t="s">
        <v>453</v>
      </c>
      <c r="C129" s="151">
        <f>SUM(C126:C128)</f>
        <v>0</v>
      </c>
      <c r="D129" s="172">
        <f>SUM(D126:D128)</f>
        <v>0</v>
      </c>
      <c r="E129" s="151">
        <f>SUM(E126:E128)</f>
        <v>0</v>
      </c>
    </row>
    <row r="130" spans="1:5" ht="15.75">
      <c r="A130" s="25" t="s">
        <v>214</v>
      </c>
      <c r="B130" s="48"/>
      <c r="C130" s="152">
        <f>C119+C125+C129</f>
        <v>0</v>
      </c>
      <c r="D130" s="173">
        <f>D119+D125+D129</f>
        <v>0</v>
      </c>
      <c r="E130" s="152">
        <f>E119+E125+E129</f>
        <v>0</v>
      </c>
    </row>
    <row r="131" spans="1:5" ht="15.75">
      <c r="A131" s="45" t="s">
        <v>454</v>
      </c>
      <c r="B131" s="28" t="s">
        <v>455</v>
      </c>
      <c r="C131" s="151">
        <f>C113+C130</f>
        <v>28811372</v>
      </c>
      <c r="D131" s="172">
        <f>D113+D130</f>
        <v>31341627</v>
      </c>
      <c r="E131" s="151">
        <f>E113+E130</f>
        <v>27207803</v>
      </c>
    </row>
    <row r="132" spans="1:5" ht="15.75">
      <c r="A132" s="46" t="s">
        <v>456</v>
      </c>
      <c r="B132" s="47"/>
      <c r="C132" s="150"/>
      <c r="D132" s="171"/>
      <c r="E132" s="150"/>
    </row>
    <row r="133" spans="1:5" ht="15.75">
      <c r="A133" s="46" t="s">
        <v>457</v>
      </c>
      <c r="B133" s="47"/>
      <c r="C133" s="150"/>
      <c r="D133" s="171"/>
      <c r="E133" s="150"/>
    </row>
    <row r="134" spans="1:5">
      <c r="A134" s="31" t="s">
        <v>464</v>
      </c>
      <c r="B134" s="15" t="s">
        <v>465</v>
      </c>
      <c r="C134" s="150">
        <f>'3,1bevételek.Összesen'!D70</f>
        <v>0</v>
      </c>
      <c r="D134" s="171">
        <f>'3,1bevételek.Összesen'!E70</f>
        <v>0</v>
      </c>
      <c r="E134" s="150">
        <v>0</v>
      </c>
    </row>
    <row r="135" spans="1:5">
      <c r="A135" s="35" t="s">
        <v>474</v>
      </c>
      <c r="B135" s="15" t="s">
        <v>475</v>
      </c>
      <c r="C135" s="150">
        <f>'3,1bevételek.Összesen'!D75</f>
        <v>0</v>
      </c>
      <c r="D135" s="171">
        <f>'3,1bevételek.Összesen'!E75</f>
        <v>0</v>
      </c>
      <c r="E135" s="150">
        <f>'3,1bevételek.Összesen'!F75</f>
        <v>0</v>
      </c>
    </row>
    <row r="136" spans="1:5">
      <c r="A136" s="11" t="s">
        <v>476</v>
      </c>
      <c r="B136" s="11" t="s">
        <v>477</v>
      </c>
      <c r="C136" s="150">
        <v>9594466</v>
      </c>
      <c r="D136" s="171">
        <v>8901955</v>
      </c>
      <c r="E136" s="150">
        <v>8102880</v>
      </c>
    </row>
    <row r="137" spans="1:5">
      <c r="A137" s="11" t="s">
        <v>478</v>
      </c>
      <c r="B137" s="11" t="s">
        <v>477</v>
      </c>
      <c r="C137" s="150"/>
      <c r="D137" s="171">
        <v>0</v>
      </c>
      <c r="E137" s="150">
        <v>0</v>
      </c>
    </row>
    <row r="138" spans="1:5">
      <c r="A138" s="11" t="s">
        <v>479</v>
      </c>
      <c r="B138" s="11" t="s">
        <v>480</v>
      </c>
      <c r="C138" s="150"/>
      <c r="D138" s="171"/>
      <c r="E138" s="150">
        <f>'3,1bevételek.Összesen'!F78</f>
        <v>0</v>
      </c>
    </row>
    <row r="139" spans="1:5">
      <c r="A139" s="11" t="s">
        <v>481</v>
      </c>
      <c r="B139" s="11" t="s">
        <v>480</v>
      </c>
      <c r="C139" s="150">
        <f>'3,1bevételek.Összesen'!D79</f>
        <v>0</v>
      </c>
      <c r="D139" s="171">
        <f>'3,1bevételek.Összesen'!E79</f>
        <v>0</v>
      </c>
      <c r="E139" s="150">
        <f>'3,1bevételek.Összesen'!F79</f>
        <v>0</v>
      </c>
    </row>
    <row r="140" spans="1:5">
      <c r="A140" s="15" t="s">
        <v>482</v>
      </c>
      <c r="B140" s="15" t="s">
        <v>483</v>
      </c>
      <c r="C140" s="150">
        <f>SUM(C136:C139)</f>
        <v>9594466</v>
      </c>
      <c r="D140" s="171">
        <f>SUM(D136:D139)</f>
        <v>8901955</v>
      </c>
      <c r="E140" s="150">
        <f>SUM(E136:E139)</f>
        <v>8102880</v>
      </c>
    </row>
    <row r="141" spans="1:5">
      <c r="A141" s="33" t="s">
        <v>484</v>
      </c>
      <c r="B141" s="11" t="s">
        <v>485</v>
      </c>
      <c r="C141" s="150">
        <v>779968</v>
      </c>
      <c r="D141" s="171">
        <v>961827</v>
      </c>
      <c r="E141" s="150">
        <f>'3,1bevételek.Összesen'!F81</f>
        <v>0</v>
      </c>
    </row>
    <row r="142" spans="1:5">
      <c r="A142" s="33" t="s">
        <v>486</v>
      </c>
      <c r="B142" s="11" t="s">
        <v>487</v>
      </c>
      <c r="C142" s="150">
        <f>'3,1bevételek.Összesen'!D82</f>
        <v>0</v>
      </c>
      <c r="D142" s="171"/>
      <c r="E142" s="150"/>
    </row>
    <row r="143" spans="1:5">
      <c r="A143" s="33" t="s">
        <v>488</v>
      </c>
      <c r="B143" s="11" t="s">
        <v>489</v>
      </c>
      <c r="C143" s="150"/>
      <c r="D143" s="171"/>
      <c r="E143" s="150"/>
    </row>
    <row r="144" spans="1:5">
      <c r="A144" s="33" t="s">
        <v>490</v>
      </c>
      <c r="B144" s="11" t="s">
        <v>491</v>
      </c>
      <c r="C144" s="150">
        <f>'3,1bevételek.Összesen'!D84</f>
        <v>0</v>
      </c>
      <c r="D144" s="171"/>
      <c r="E144" s="150"/>
    </row>
    <row r="145" spans="1:5">
      <c r="A145" s="20" t="s">
        <v>492</v>
      </c>
      <c r="B145" s="11" t="s">
        <v>493</v>
      </c>
      <c r="C145" s="150">
        <f>'3,1bevételek.Összesen'!D85</f>
        <v>0</v>
      </c>
      <c r="D145" s="171"/>
      <c r="E145" s="150"/>
    </row>
    <row r="146" spans="1:5">
      <c r="A146" s="31" t="s">
        <v>494</v>
      </c>
      <c r="B146" s="15" t="s">
        <v>495</v>
      </c>
      <c r="C146" s="150">
        <f>C140+C141+C143+C144+C145+C135+C134</f>
        <v>10374434</v>
      </c>
      <c r="D146" s="171">
        <f>D140+D141+D143+D144+D145+D135+D134</f>
        <v>9863782</v>
      </c>
      <c r="E146" s="150">
        <f>E140+E141+E143+E144+E145+E135+E134</f>
        <v>8102880</v>
      </c>
    </row>
    <row r="147" spans="1:5">
      <c r="A147" s="20" t="s">
        <v>496</v>
      </c>
      <c r="B147" s="11" t="s">
        <v>497</v>
      </c>
      <c r="C147" s="150">
        <f>'3,1bevételek.Összesen'!D87</f>
        <v>0</v>
      </c>
      <c r="D147" s="171">
        <f>'3,1bevételek.Összesen'!E87</f>
        <v>0</v>
      </c>
      <c r="E147" s="150">
        <f>'3,1bevételek.Összesen'!F87</f>
        <v>0</v>
      </c>
    </row>
    <row r="148" spans="1:5">
      <c r="A148" s="20" t="s">
        <v>498</v>
      </c>
      <c r="B148" s="11" t="s">
        <v>499</v>
      </c>
      <c r="C148" s="150">
        <f>'3,1bevételek.Összesen'!D88</f>
        <v>0</v>
      </c>
      <c r="D148" s="171">
        <f>'3,1bevételek.Összesen'!E88</f>
        <v>0</v>
      </c>
      <c r="E148" s="150">
        <f>'3,1bevételek.Összesen'!F88</f>
        <v>0</v>
      </c>
    </row>
    <row r="149" spans="1:5">
      <c r="A149" s="33" t="s">
        <v>500</v>
      </c>
      <c r="B149" s="11" t="s">
        <v>501</v>
      </c>
      <c r="C149" s="150">
        <f>'3,1bevételek.Összesen'!D89</f>
        <v>0</v>
      </c>
      <c r="D149" s="171">
        <f>'3,1bevételek.Összesen'!E89</f>
        <v>0</v>
      </c>
      <c r="E149" s="150">
        <f>'3,1bevételek.Összesen'!F89</f>
        <v>0</v>
      </c>
    </row>
    <row r="150" spans="1:5">
      <c r="A150" s="33" t="s">
        <v>502</v>
      </c>
      <c r="B150" s="11" t="s">
        <v>503</v>
      </c>
      <c r="C150" s="150">
        <f>'3,1bevételek.Összesen'!D90</f>
        <v>0</v>
      </c>
      <c r="D150" s="171">
        <f>'3,1bevételek.Összesen'!E90</f>
        <v>0</v>
      </c>
      <c r="E150" s="150">
        <f>'3,1bevételek.Összesen'!F90</f>
        <v>0</v>
      </c>
    </row>
    <row r="151" spans="1:5">
      <c r="A151" s="35" t="s">
        <v>504</v>
      </c>
      <c r="B151" s="15" t="s">
        <v>505</v>
      </c>
      <c r="C151" s="162">
        <f>'3,1bevételek.Összesen'!D91</f>
        <v>0</v>
      </c>
      <c r="D151" s="181">
        <f>'3,1bevételek.Összesen'!E91</f>
        <v>0</v>
      </c>
      <c r="E151" s="162">
        <f>'3,1bevételek.Összesen'!F91</f>
        <v>0</v>
      </c>
    </row>
    <row r="152" spans="1:5">
      <c r="A152" s="31" t="s">
        <v>506</v>
      </c>
      <c r="B152" s="15" t="s">
        <v>507</v>
      </c>
      <c r="C152" s="162">
        <f>'3,1bevételek.Összesen'!D92</f>
        <v>0</v>
      </c>
      <c r="D152" s="181">
        <f>'3,1bevételek.Összesen'!E92</f>
        <v>0</v>
      </c>
      <c r="E152" s="162">
        <f>'3,1bevételek.Összesen'!F92</f>
        <v>0</v>
      </c>
    </row>
    <row r="153" spans="1:5" ht="15.75">
      <c r="A153" s="38" t="s">
        <v>508</v>
      </c>
      <c r="B153" s="39" t="s">
        <v>509</v>
      </c>
      <c r="C153" s="152">
        <f>C146+C151+C152</f>
        <v>10374434</v>
      </c>
      <c r="D153" s="173">
        <f>D146+D151+D152</f>
        <v>9863782</v>
      </c>
      <c r="E153" s="152">
        <f>E146+E151+E152</f>
        <v>8102880</v>
      </c>
    </row>
    <row r="154" spans="1:5" ht="20.25" customHeight="1">
      <c r="A154" s="40" t="s">
        <v>27</v>
      </c>
      <c r="B154" s="41"/>
      <c r="C154" s="151">
        <f>C131+C153</f>
        <v>39185806</v>
      </c>
      <c r="D154" s="172">
        <f>D131+D153</f>
        <v>41205409</v>
      </c>
      <c r="E154" s="151">
        <f>E131+E153</f>
        <v>35310683</v>
      </c>
    </row>
  </sheetData>
  <sheetProtection selectLockedCells="1" selectUnlockedCells="1"/>
  <mergeCells count="2">
    <mergeCell ref="A2:E2"/>
    <mergeCell ref="A3:E3"/>
  </mergeCells>
  <phoneticPr fontId="49" type="noConversion"/>
  <pageMargins left="0.25" right="0.25" top="0.75" bottom="0.75" header="0.3" footer="0.3"/>
  <pageSetup paperSize="8" scale="85" firstPageNumber="0" orientation="portrait" r:id="rId1"/>
  <headerFooter alignWithMargins="0"/>
  <rowBreaks count="1" manualBreakCount="1">
    <brk id="81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3" zoomScaleNormal="100" zoomScaleSheetLayoutView="72" zoomScalePageLayoutView="80" workbookViewId="0">
      <selection activeCell="A3" sqref="A3:O3"/>
    </sheetView>
  </sheetViews>
  <sheetFormatPr defaultRowHeight="15"/>
  <cols>
    <col min="1" max="1" width="80.140625" customWidth="1"/>
    <col min="3" max="14" width="16.42578125" style="109" customWidth="1"/>
    <col min="15" max="15" width="20.7109375" style="109" bestFit="1" customWidth="1"/>
  </cols>
  <sheetData>
    <row r="1" spans="1:17">
      <c r="A1" s="62"/>
      <c r="B1" s="63"/>
      <c r="C1" s="164"/>
      <c r="D1" s="164"/>
      <c r="E1" s="164"/>
      <c r="F1" s="164"/>
      <c r="G1" s="111"/>
    </row>
    <row r="2" spans="1:17" ht="28.5" customHeight="1">
      <c r="A2" s="405" t="s">
        <v>752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1:17" ht="26.25" customHeight="1">
      <c r="A3" s="406" t="s">
        <v>710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</row>
    <row r="4" spans="1:17">
      <c r="O4" s="109" t="s">
        <v>779</v>
      </c>
    </row>
    <row r="5" spans="1:17">
      <c r="A5" s="2" t="s">
        <v>28</v>
      </c>
    </row>
    <row r="6" spans="1:17" ht="25.5">
      <c r="A6" s="5" t="s">
        <v>29</v>
      </c>
      <c r="B6" s="6" t="s">
        <v>30</v>
      </c>
      <c r="C6" s="323" t="s">
        <v>638</v>
      </c>
      <c r="D6" s="323" t="s">
        <v>639</v>
      </c>
      <c r="E6" s="323" t="s">
        <v>640</v>
      </c>
      <c r="F6" s="323" t="s">
        <v>641</v>
      </c>
      <c r="G6" s="323" t="s">
        <v>642</v>
      </c>
      <c r="H6" s="323" t="s">
        <v>643</v>
      </c>
      <c r="I6" s="323" t="s">
        <v>644</v>
      </c>
      <c r="J6" s="323" t="s">
        <v>645</v>
      </c>
      <c r="K6" s="323" t="s">
        <v>646</v>
      </c>
      <c r="L6" s="323" t="s">
        <v>647</v>
      </c>
      <c r="M6" s="323" t="s">
        <v>648</v>
      </c>
      <c r="N6" s="323" t="s">
        <v>649</v>
      </c>
      <c r="O6" s="324" t="s">
        <v>570</v>
      </c>
      <c r="P6" s="2"/>
      <c r="Q6" s="2"/>
    </row>
    <row r="7" spans="1:17">
      <c r="A7" s="7" t="s">
        <v>35</v>
      </c>
      <c r="B7" s="7" t="s">
        <v>36</v>
      </c>
      <c r="C7" s="128">
        <f>$O7/12</f>
        <v>263256</v>
      </c>
      <c r="D7" s="128">
        <f t="shared" ref="D7:N7" si="0">$O7/12</f>
        <v>263256</v>
      </c>
      <c r="E7" s="128">
        <f t="shared" si="0"/>
        <v>263256</v>
      </c>
      <c r="F7" s="128">
        <f t="shared" si="0"/>
        <v>263256</v>
      </c>
      <c r="G7" s="128">
        <f t="shared" si="0"/>
        <v>263256</v>
      </c>
      <c r="H7" s="128">
        <f t="shared" si="0"/>
        <v>263256</v>
      </c>
      <c r="I7" s="128">
        <f t="shared" si="0"/>
        <v>263256</v>
      </c>
      <c r="J7" s="128">
        <f t="shared" si="0"/>
        <v>263256</v>
      </c>
      <c r="K7" s="128">
        <f t="shared" si="0"/>
        <v>263256</v>
      </c>
      <c r="L7" s="128">
        <f t="shared" si="0"/>
        <v>263256</v>
      </c>
      <c r="M7" s="128">
        <f t="shared" si="0"/>
        <v>263256</v>
      </c>
      <c r="N7" s="128">
        <f t="shared" si="0"/>
        <v>263256</v>
      </c>
      <c r="O7" s="128">
        <f>'2,1kiadások .ÖSSZES'!F6</f>
        <v>3159072</v>
      </c>
      <c r="P7" s="2"/>
      <c r="Q7" s="2"/>
    </row>
    <row r="8" spans="1:17">
      <c r="A8" s="7" t="s">
        <v>37</v>
      </c>
      <c r="B8" s="9" t="s">
        <v>38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>
        <f>'2,1kiadások .ÖSSZES'!F7</f>
        <v>0</v>
      </c>
      <c r="P8" s="2"/>
      <c r="Q8" s="2"/>
    </row>
    <row r="9" spans="1:17">
      <c r="A9" s="7" t="s">
        <v>39</v>
      </c>
      <c r="B9" s="9" t="s">
        <v>40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>
        <f>'2,1kiadások .ÖSSZES'!F8</f>
        <v>0</v>
      </c>
      <c r="P9" s="2"/>
      <c r="Q9" s="2"/>
    </row>
    <row r="10" spans="1:17">
      <c r="A10" s="10" t="s">
        <v>41</v>
      </c>
      <c r="B10" s="9" t="s">
        <v>42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>
        <f>'2,1kiadások .ÖSSZES'!F9</f>
        <v>0</v>
      </c>
      <c r="P10" s="2"/>
      <c r="Q10" s="2"/>
    </row>
    <row r="11" spans="1:17">
      <c r="A11" s="10" t="s">
        <v>43</v>
      </c>
      <c r="B11" s="9" t="s">
        <v>44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>
        <f>'2,1kiadások .ÖSSZES'!F10</f>
        <v>0</v>
      </c>
      <c r="P11" s="2"/>
      <c r="Q11" s="2"/>
    </row>
    <row r="12" spans="1:17">
      <c r="A12" s="10" t="s">
        <v>45</v>
      </c>
      <c r="B12" s="9" t="s">
        <v>46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>
        <v>421200</v>
      </c>
      <c r="O12" s="128">
        <f>'2,1kiadások .ÖSSZES'!F11</f>
        <v>421200</v>
      </c>
      <c r="P12" s="2"/>
      <c r="Q12" s="2"/>
    </row>
    <row r="13" spans="1:17">
      <c r="A13" s="10" t="s">
        <v>47</v>
      </c>
      <c r="B13" s="9" t="s">
        <v>48</v>
      </c>
      <c r="C13" s="128">
        <f>$O$13/12</f>
        <v>0</v>
      </c>
      <c r="D13" s="128">
        <f>$O$13/12</f>
        <v>0</v>
      </c>
      <c r="E13" s="128">
        <f>$O$13/12</f>
        <v>0</v>
      </c>
      <c r="F13" s="128">
        <f>$O$13/12</f>
        <v>0</v>
      </c>
      <c r="G13" s="128">
        <f t="shared" ref="G13:M13" si="1">$O$13/12</f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28">
        <f t="shared" si="1"/>
        <v>0</v>
      </c>
      <c r="N13" s="128">
        <f>$O$13/12</f>
        <v>0</v>
      </c>
      <c r="O13" s="128">
        <f>'2,1kiadások .ÖSSZES'!F12</f>
        <v>0</v>
      </c>
      <c r="P13" s="2"/>
      <c r="Q13" s="2"/>
    </row>
    <row r="14" spans="1:17">
      <c r="A14" s="10" t="s">
        <v>49</v>
      </c>
      <c r="B14" s="9" t="s">
        <v>50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>
        <f>'2,1kiadások .ÖSSZES'!F13</f>
        <v>0</v>
      </c>
      <c r="P14" s="2"/>
      <c r="Q14" s="2"/>
    </row>
    <row r="15" spans="1:17">
      <c r="A15" s="11" t="s">
        <v>51</v>
      </c>
      <c r="B15" s="9" t="s">
        <v>52</v>
      </c>
      <c r="C15" s="128">
        <f t="shared" ref="C15:M15" si="2">$O$15/12</f>
        <v>0</v>
      </c>
      <c r="D15" s="128">
        <f t="shared" si="2"/>
        <v>0</v>
      </c>
      <c r="E15" s="128">
        <f t="shared" si="2"/>
        <v>0</v>
      </c>
      <c r="F15" s="128">
        <f t="shared" si="2"/>
        <v>0</v>
      </c>
      <c r="G15" s="128">
        <f t="shared" si="2"/>
        <v>0</v>
      </c>
      <c r="H15" s="128">
        <f t="shared" si="2"/>
        <v>0</v>
      </c>
      <c r="I15" s="128">
        <f t="shared" si="2"/>
        <v>0</v>
      </c>
      <c r="J15" s="128">
        <f t="shared" si="2"/>
        <v>0</v>
      </c>
      <c r="K15" s="128">
        <f t="shared" si="2"/>
        <v>0</v>
      </c>
      <c r="L15" s="128">
        <f t="shared" si="2"/>
        <v>0</v>
      </c>
      <c r="M15" s="128">
        <f t="shared" si="2"/>
        <v>0</v>
      </c>
      <c r="N15" s="128">
        <f>$O$15/12</f>
        <v>0</v>
      </c>
      <c r="O15" s="128">
        <f>'2,1kiadások .ÖSSZES'!F14</f>
        <v>0</v>
      </c>
      <c r="P15" s="2"/>
      <c r="Q15" s="2"/>
    </row>
    <row r="16" spans="1:17">
      <c r="A16" s="11" t="s">
        <v>53</v>
      </c>
      <c r="B16" s="9" t="s">
        <v>54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>
        <f>'2,1kiadások .ÖSSZES'!F15</f>
        <v>0</v>
      </c>
      <c r="P16" s="2"/>
      <c r="Q16" s="2"/>
    </row>
    <row r="17" spans="1:17">
      <c r="A17" s="11" t="s">
        <v>55</v>
      </c>
      <c r="B17" s="9" t="s">
        <v>56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>
        <f>'2,1kiadások .ÖSSZES'!F16</f>
        <v>0</v>
      </c>
      <c r="P17" s="2"/>
      <c r="Q17" s="2"/>
    </row>
    <row r="18" spans="1:17">
      <c r="A18" s="11" t="s">
        <v>57</v>
      </c>
      <c r="B18" s="9" t="s">
        <v>58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>
        <f>'2,1kiadások .ÖSSZES'!F17</f>
        <v>0</v>
      </c>
      <c r="P18" s="2"/>
      <c r="Q18" s="2"/>
    </row>
    <row r="19" spans="1:17">
      <c r="A19" s="11" t="s">
        <v>59</v>
      </c>
      <c r="B19" s="9" t="s">
        <v>60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>
        <f>'2,1kiadások .ÖSSZES'!F18</f>
        <v>0</v>
      </c>
      <c r="P19" s="2"/>
      <c r="Q19" s="2"/>
    </row>
    <row r="20" spans="1:17">
      <c r="A20" s="12" t="s">
        <v>61</v>
      </c>
      <c r="B20" s="13" t="s">
        <v>62</v>
      </c>
      <c r="C20" s="128">
        <f>SUM(C7:C19)</f>
        <v>263256</v>
      </c>
      <c r="D20" s="128">
        <f t="shared" ref="D20:N20" si="3">SUM(D7:D19)</f>
        <v>263256</v>
      </c>
      <c r="E20" s="128">
        <f t="shared" si="3"/>
        <v>263256</v>
      </c>
      <c r="F20" s="128">
        <f t="shared" si="3"/>
        <v>263256</v>
      </c>
      <c r="G20" s="128">
        <f t="shared" si="3"/>
        <v>263256</v>
      </c>
      <c r="H20" s="128">
        <f t="shared" si="3"/>
        <v>263256</v>
      </c>
      <c r="I20" s="128">
        <f t="shared" si="3"/>
        <v>263256</v>
      </c>
      <c r="J20" s="128">
        <f t="shared" si="3"/>
        <v>263256</v>
      </c>
      <c r="K20" s="128">
        <f t="shared" si="3"/>
        <v>263256</v>
      </c>
      <c r="L20" s="128">
        <f t="shared" si="3"/>
        <v>263256</v>
      </c>
      <c r="M20" s="128">
        <f t="shared" si="3"/>
        <v>263256</v>
      </c>
      <c r="N20" s="128">
        <f t="shared" si="3"/>
        <v>684456</v>
      </c>
      <c r="O20" s="128">
        <f>'2,1kiadások .ÖSSZES'!F19</f>
        <v>3580272</v>
      </c>
      <c r="P20" s="2"/>
      <c r="Q20" s="2"/>
    </row>
    <row r="21" spans="1:17">
      <c r="A21" s="11" t="s">
        <v>63</v>
      </c>
      <c r="B21" s="9" t="s">
        <v>64</v>
      </c>
      <c r="C21" s="128">
        <f t="shared" ref="C21:H21" si="4">$O$21/12</f>
        <v>252015</v>
      </c>
      <c r="D21" s="128">
        <f t="shared" si="4"/>
        <v>252015</v>
      </c>
      <c r="E21" s="128">
        <f t="shared" si="4"/>
        <v>252015</v>
      </c>
      <c r="F21" s="128">
        <f t="shared" si="4"/>
        <v>252015</v>
      </c>
      <c r="G21" s="128">
        <f t="shared" si="4"/>
        <v>252015</v>
      </c>
      <c r="H21" s="128">
        <f t="shared" si="4"/>
        <v>252015</v>
      </c>
      <c r="I21" s="128">
        <f t="shared" ref="I21:N21" si="5">$O$21/12</f>
        <v>252015</v>
      </c>
      <c r="J21" s="128">
        <f t="shared" si="5"/>
        <v>252015</v>
      </c>
      <c r="K21" s="128">
        <f t="shared" si="5"/>
        <v>252015</v>
      </c>
      <c r="L21" s="128">
        <f t="shared" si="5"/>
        <v>252015</v>
      </c>
      <c r="M21" s="128">
        <f t="shared" si="5"/>
        <v>252015</v>
      </c>
      <c r="N21" s="128">
        <f t="shared" si="5"/>
        <v>252015</v>
      </c>
      <c r="O21" s="128">
        <f>'2,1kiadások .ÖSSZES'!F20</f>
        <v>3024180</v>
      </c>
      <c r="P21" s="2"/>
      <c r="Q21" s="2"/>
    </row>
    <row r="22" spans="1:17" ht="30">
      <c r="A22" s="11" t="s">
        <v>65</v>
      </c>
      <c r="B22" s="9" t="s">
        <v>66</v>
      </c>
      <c r="C22" s="128">
        <f t="shared" ref="C22:M22" si="6">$O$22/12</f>
        <v>57666.666666666664</v>
      </c>
      <c r="D22" s="128">
        <f t="shared" si="6"/>
        <v>57666.666666666664</v>
      </c>
      <c r="E22" s="128">
        <f t="shared" si="6"/>
        <v>57666.666666666664</v>
      </c>
      <c r="F22" s="128">
        <f t="shared" si="6"/>
        <v>57666.666666666664</v>
      </c>
      <c r="G22" s="128">
        <f t="shared" si="6"/>
        <v>57666.666666666664</v>
      </c>
      <c r="H22" s="128">
        <f t="shared" si="6"/>
        <v>57666.666666666664</v>
      </c>
      <c r="I22" s="128">
        <f t="shared" si="6"/>
        <v>57666.666666666664</v>
      </c>
      <c r="J22" s="128">
        <f t="shared" si="6"/>
        <v>57666.666666666664</v>
      </c>
      <c r="K22" s="128">
        <f t="shared" si="6"/>
        <v>57666.666666666664</v>
      </c>
      <c r="L22" s="128">
        <f t="shared" si="6"/>
        <v>57666.666666666664</v>
      </c>
      <c r="M22" s="128">
        <f t="shared" si="6"/>
        <v>57666.666666666664</v>
      </c>
      <c r="N22" s="128">
        <f>$O$22/12</f>
        <v>57666.666666666664</v>
      </c>
      <c r="O22" s="128">
        <f>'2,1kiadások .ÖSSZES'!F21</f>
        <v>692000</v>
      </c>
      <c r="P22" s="2"/>
      <c r="Q22" s="2"/>
    </row>
    <row r="23" spans="1:17">
      <c r="A23" s="14" t="s">
        <v>67</v>
      </c>
      <c r="B23" s="9" t="s">
        <v>68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>
        <f>'2,1kiadások .ÖSSZES'!F22</f>
        <v>0</v>
      </c>
      <c r="P23" s="2"/>
      <c r="Q23" s="2"/>
    </row>
    <row r="24" spans="1:17">
      <c r="A24" s="15" t="s">
        <v>69</v>
      </c>
      <c r="B24" s="13" t="s">
        <v>70</v>
      </c>
      <c r="C24" s="165">
        <f>SUM(C21:C23)</f>
        <v>309681.66666666669</v>
      </c>
      <c r="D24" s="165">
        <f>SUM(D21:D23)</f>
        <v>309681.66666666669</v>
      </c>
      <c r="E24" s="165">
        <f>SUM(E21:E23)</f>
        <v>309681.66666666669</v>
      </c>
      <c r="F24" s="165">
        <f t="shared" ref="F24:N24" si="7">$O24/12</f>
        <v>309681.66666666669</v>
      </c>
      <c r="G24" s="165">
        <f t="shared" si="7"/>
        <v>309681.66666666669</v>
      </c>
      <c r="H24" s="165">
        <f t="shared" si="7"/>
        <v>309681.66666666669</v>
      </c>
      <c r="I24" s="165">
        <f t="shared" si="7"/>
        <v>309681.66666666669</v>
      </c>
      <c r="J24" s="165">
        <f t="shared" si="7"/>
        <v>309681.66666666669</v>
      </c>
      <c r="K24" s="165">
        <f t="shared" si="7"/>
        <v>309681.66666666669</v>
      </c>
      <c r="L24" s="165">
        <f t="shared" si="7"/>
        <v>309681.66666666669</v>
      </c>
      <c r="M24" s="165">
        <f t="shared" si="7"/>
        <v>309681.66666666669</v>
      </c>
      <c r="N24" s="165">
        <f t="shared" si="7"/>
        <v>309681.66666666669</v>
      </c>
      <c r="O24" s="128">
        <f>'2,1kiadások .ÖSSZES'!F23</f>
        <v>3716180</v>
      </c>
      <c r="P24" s="2"/>
      <c r="Q24" s="2"/>
    </row>
    <row r="25" spans="1:17">
      <c r="A25" s="16" t="s">
        <v>71</v>
      </c>
      <c r="B25" s="17" t="s">
        <v>72</v>
      </c>
      <c r="C25" s="166">
        <f>C20+C24</f>
        <v>572937.66666666674</v>
      </c>
      <c r="D25" s="166">
        <f t="shared" ref="D25:N25" si="8">D20+D24</f>
        <v>572937.66666666674</v>
      </c>
      <c r="E25" s="166">
        <f t="shared" si="8"/>
        <v>572937.66666666674</v>
      </c>
      <c r="F25" s="166">
        <f t="shared" si="8"/>
        <v>572937.66666666674</v>
      </c>
      <c r="G25" s="166">
        <f t="shared" si="8"/>
        <v>572937.66666666674</v>
      </c>
      <c r="H25" s="166">
        <f t="shared" si="8"/>
        <v>572937.66666666674</v>
      </c>
      <c r="I25" s="166">
        <f t="shared" si="8"/>
        <v>572937.66666666674</v>
      </c>
      <c r="J25" s="166">
        <f t="shared" si="8"/>
        <v>572937.66666666674</v>
      </c>
      <c r="K25" s="166">
        <f t="shared" si="8"/>
        <v>572937.66666666674</v>
      </c>
      <c r="L25" s="166">
        <f t="shared" si="8"/>
        <v>572937.66666666674</v>
      </c>
      <c r="M25" s="166">
        <f t="shared" si="8"/>
        <v>572937.66666666674</v>
      </c>
      <c r="N25" s="166">
        <f t="shared" si="8"/>
        <v>994137.66666666674</v>
      </c>
      <c r="O25" s="130">
        <f>'2,1kiadások .ÖSSZES'!F24</f>
        <v>7296452</v>
      </c>
      <c r="P25" s="2"/>
      <c r="Q25" s="2"/>
    </row>
    <row r="26" spans="1:17">
      <c r="A26" s="18" t="s">
        <v>73</v>
      </c>
      <c r="B26" s="17" t="s">
        <v>74</v>
      </c>
      <c r="C26" s="128">
        <f t="shared" ref="C26:M26" si="9">$O26/12</f>
        <v>102298.25</v>
      </c>
      <c r="D26" s="128">
        <f t="shared" si="9"/>
        <v>102298.25</v>
      </c>
      <c r="E26" s="128">
        <f t="shared" si="9"/>
        <v>102298.25</v>
      </c>
      <c r="F26" s="128">
        <f t="shared" si="9"/>
        <v>102298.25</v>
      </c>
      <c r="G26" s="128">
        <f t="shared" si="9"/>
        <v>102298.25</v>
      </c>
      <c r="H26" s="128">
        <f t="shared" si="9"/>
        <v>102298.25</v>
      </c>
      <c r="I26" s="128">
        <f t="shared" si="9"/>
        <v>102298.25</v>
      </c>
      <c r="J26" s="128">
        <f t="shared" si="9"/>
        <v>102298.25</v>
      </c>
      <c r="K26" s="128">
        <f t="shared" si="9"/>
        <v>102298.25</v>
      </c>
      <c r="L26" s="128">
        <f t="shared" si="9"/>
        <v>102298.25</v>
      </c>
      <c r="M26" s="128">
        <f t="shared" si="9"/>
        <v>102298.25</v>
      </c>
      <c r="N26" s="128">
        <f>$O26/12</f>
        <v>102298.25</v>
      </c>
      <c r="O26" s="130">
        <f>'2,1kiadások .ÖSSZES'!F25</f>
        <v>1227579</v>
      </c>
      <c r="P26" s="2"/>
      <c r="Q26" s="2"/>
    </row>
    <row r="27" spans="1:17">
      <c r="A27" s="11" t="s">
        <v>75</v>
      </c>
      <c r="B27" s="9" t="s">
        <v>76</v>
      </c>
      <c r="C27" s="128"/>
      <c r="D27" s="128">
        <v>100</v>
      </c>
      <c r="E27" s="128"/>
      <c r="F27" s="128">
        <v>50</v>
      </c>
      <c r="G27" s="128"/>
      <c r="H27" s="128"/>
      <c r="I27" s="128"/>
      <c r="J27" s="128"/>
      <c r="K27" s="128">
        <v>50</v>
      </c>
      <c r="L27" s="128"/>
      <c r="M27" s="128"/>
      <c r="N27" s="128"/>
      <c r="O27" s="128">
        <f>'2,1kiadások .ÖSSZES'!F26</f>
        <v>5000</v>
      </c>
      <c r="P27" s="2"/>
      <c r="Q27" s="2"/>
    </row>
    <row r="28" spans="1:17">
      <c r="A28" s="11" t="s">
        <v>77</v>
      </c>
      <c r="B28" s="9" t="s">
        <v>78</v>
      </c>
      <c r="C28" s="128">
        <f t="shared" ref="C28:M28" si="10">$O28/12</f>
        <v>132916.66666666666</v>
      </c>
      <c r="D28" s="128">
        <f t="shared" si="10"/>
        <v>132916.66666666666</v>
      </c>
      <c r="E28" s="128">
        <f t="shared" si="10"/>
        <v>132916.66666666666</v>
      </c>
      <c r="F28" s="128">
        <f t="shared" si="10"/>
        <v>132916.66666666666</v>
      </c>
      <c r="G28" s="128">
        <f t="shared" si="10"/>
        <v>132916.66666666666</v>
      </c>
      <c r="H28" s="128">
        <f t="shared" si="10"/>
        <v>132916.66666666666</v>
      </c>
      <c r="I28" s="128">
        <f t="shared" si="10"/>
        <v>132916.66666666666</v>
      </c>
      <c r="J28" s="128">
        <f t="shared" si="10"/>
        <v>132916.66666666666</v>
      </c>
      <c r="K28" s="128">
        <f t="shared" si="10"/>
        <v>132916.66666666666</v>
      </c>
      <c r="L28" s="128">
        <f t="shared" si="10"/>
        <v>132916.66666666666</v>
      </c>
      <c r="M28" s="128">
        <f t="shared" si="10"/>
        <v>132916.66666666666</v>
      </c>
      <c r="N28" s="128">
        <f>$O28/12</f>
        <v>132916.66666666666</v>
      </c>
      <c r="O28" s="128">
        <f>'2,1kiadások .ÖSSZES'!F27</f>
        <v>1595000</v>
      </c>
      <c r="P28" s="2"/>
      <c r="Q28" s="2"/>
    </row>
    <row r="29" spans="1:17">
      <c r="A29" s="11" t="s">
        <v>79</v>
      </c>
      <c r="B29" s="9" t="s">
        <v>80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>
        <f>'2,1kiadások .ÖSSZES'!F28</f>
        <v>0</v>
      </c>
      <c r="P29" s="2"/>
      <c r="Q29" s="2"/>
    </row>
    <row r="30" spans="1:17">
      <c r="A30" s="15" t="s">
        <v>81</v>
      </c>
      <c r="B30" s="13" t="s">
        <v>82</v>
      </c>
      <c r="C30" s="128">
        <f>SUM(C27:C29)</f>
        <v>132916.66666666666</v>
      </c>
      <c r="D30" s="128">
        <f t="shared" ref="D30:N30" si="11">SUM(D27:D29)</f>
        <v>133016.66666666666</v>
      </c>
      <c r="E30" s="128">
        <f t="shared" si="11"/>
        <v>132916.66666666666</v>
      </c>
      <c r="F30" s="128">
        <f t="shared" si="11"/>
        <v>132966.66666666666</v>
      </c>
      <c r="G30" s="128">
        <f t="shared" si="11"/>
        <v>132916.66666666666</v>
      </c>
      <c r="H30" s="128">
        <f t="shared" si="11"/>
        <v>132916.66666666666</v>
      </c>
      <c r="I30" s="128">
        <f t="shared" si="11"/>
        <v>132916.66666666666</v>
      </c>
      <c r="J30" s="128">
        <f t="shared" si="11"/>
        <v>132916.66666666666</v>
      </c>
      <c r="K30" s="128">
        <f t="shared" si="11"/>
        <v>132966.66666666666</v>
      </c>
      <c r="L30" s="128">
        <f t="shared" si="11"/>
        <v>132916.66666666666</v>
      </c>
      <c r="M30" s="128">
        <f t="shared" si="11"/>
        <v>132916.66666666666</v>
      </c>
      <c r="N30" s="128">
        <f t="shared" si="11"/>
        <v>132916.66666666666</v>
      </c>
      <c r="O30" s="128">
        <f>'2,1kiadások .ÖSSZES'!F29</f>
        <v>1600000</v>
      </c>
      <c r="P30" s="2"/>
      <c r="Q30" s="2"/>
    </row>
    <row r="31" spans="1:17">
      <c r="A31" s="11" t="s">
        <v>83</v>
      </c>
      <c r="B31" s="9" t="s">
        <v>84</v>
      </c>
      <c r="C31" s="128">
        <f t="shared" ref="C31:M32" si="12">$O31/12</f>
        <v>14166.666666666666</v>
      </c>
      <c r="D31" s="128">
        <f t="shared" si="12"/>
        <v>14166.666666666666</v>
      </c>
      <c r="E31" s="128">
        <f t="shared" si="12"/>
        <v>14166.666666666666</v>
      </c>
      <c r="F31" s="128">
        <f t="shared" si="12"/>
        <v>14166.666666666666</v>
      </c>
      <c r="G31" s="128">
        <f t="shared" si="12"/>
        <v>14166.666666666666</v>
      </c>
      <c r="H31" s="128">
        <f t="shared" si="12"/>
        <v>14166.666666666666</v>
      </c>
      <c r="I31" s="128">
        <f t="shared" si="12"/>
        <v>14166.666666666666</v>
      </c>
      <c r="J31" s="128">
        <f t="shared" si="12"/>
        <v>14166.666666666666</v>
      </c>
      <c r="K31" s="128">
        <f t="shared" si="12"/>
        <v>14166.666666666666</v>
      </c>
      <c r="L31" s="128">
        <f t="shared" si="12"/>
        <v>14166.666666666666</v>
      </c>
      <c r="M31" s="128">
        <f t="shared" si="12"/>
        <v>14166.666666666666</v>
      </c>
      <c r="N31" s="128">
        <f>$O31/12</f>
        <v>14166.666666666666</v>
      </c>
      <c r="O31" s="128">
        <f>'2,1kiadások .ÖSSZES'!F30</f>
        <v>170000</v>
      </c>
      <c r="P31" s="2"/>
      <c r="Q31" s="2"/>
    </row>
    <row r="32" spans="1:17">
      <c r="A32" s="11" t="s">
        <v>85</v>
      </c>
      <c r="B32" s="9" t="s">
        <v>86</v>
      </c>
      <c r="C32" s="128">
        <f t="shared" si="12"/>
        <v>3333.3333333333335</v>
      </c>
      <c r="D32" s="128">
        <f t="shared" si="12"/>
        <v>3333.3333333333335</v>
      </c>
      <c r="E32" s="128">
        <f t="shared" si="12"/>
        <v>3333.3333333333335</v>
      </c>
      <c r="F32" s="128">
        <f t="shared" si="12"/>
        <v>3333.3333333333335</v>
      </c>
      <c r="G32" s="128">
        <f t="shared" si="12"/>
        <v>3333.3333333333335</v>
      </c>
      <c r="H32" s="128">
        <f t="shared" si="12"/>
        <v>3333.3333333333335</v>
      </c>
      <c r="I32" s="128">
        <f t="shared" si="12"/>
        <v>3333.3333333333335</v>
      </c>
      <c r="J32" s="128">
        <f t="shared" si="12"/>
        <v>3333.3333333333335</v>
      </c>
      <c r="K32" s="128">
        <f t="shared" si="12"/>
        <v>3333.3333333333335</v>
      </c>
      <c r="L32" s="128">
        <f t="shared" si="12"/>
        <v>3333.3333333333335</v>
      </c>
      <c r="M32" s="128">
        <f t="shared" si="12"/>
        <v>3333.3333333333335</v>
      </c>
      <c r="N32" s="128">
        <f>$O32/12</f>
        <v>3333.3333333333335</v>
      </c>
      <c r="O32" s="128">
        <f>'2,1kiadások .ÖSSZES'!F31</f>
        <v>40000</v>
      </c>
      <c r="P32" s="2"/>
      <c r="Q32" s="2"/>
    </row>
    <row r="33" spans="1:17">
      <c r="A33" s="15" t="s">
        <v>87</v>
      </c>
      <c r="B33" s="13" t="s">
        <v>88</v>
      </c>
      <c r="C33" s="128">
        <f>SUM(C31:C32)</f>
        <v>17500</v>
      </c>
      <c r="D33" s="128">
        <f t="shared" ref="D33:N33" si="13">SUM(D31:D32)</f>
        <v>17500</v>
      </c>
      <c r="E33" s="128">
        <f t="shared" si="13"/>
        <v>17500</v>
      </c>
      <c r="F33" s="128">
        <f t="shared" si="13"/>
        <v>17500</v>
      </c>
      <c r="G33" s="128">
        <f t="shared" si="13"/>
        <v>17500</v>
      </c>
      <c r="H33" s="128">
        <f t="shared" si="13"/>
        <v>17500</v>
      </c>
      <c r="I33" s="128">
        <f t="shared" si="13"/>
        <v>17500</v>
      </c>
      <c r="J33" s="128">
        <f t="shared" si="13"/>
        <v>17500</v>
      </c>
      <c r="K33" s="128">
        <f t="shared" si="13"/>
        <v>17500</v>
      </c>
      <c r="L33" s="128">
        <f t="shared" si="13"/>
        <v>17500</v>
      </c>
      <c r="M33" s="128">
        <f t="shared" si="13"/>
        <v>17500</v>
      </c>
      <c r="N33" s="128">
        <f t="shared" si="13"/>
        <v>17500</v>
      </c>
      <c r="O33" s="128">
        <f>'2,1kiadások .ÖSSZES'!F32</f>
        <v>210000</v>
      </c>
      <c r="P33" s="2"/>
      <c r="Q33" s="2"/>
    </row>
    <row r="34" spans="1:17">
      <c r="A34" s="11" t="s">
        <v>89</v>
      </c>
      <c r="B34" s="9" t="s">
        <v>90</v>
      </c>
      <c r="C34" s="128">
        <f t="shared" ref="C34:M35" si="14">$O34/12</f>
        <v>75000</v>
      </c>
      <c r="D34" s="128">
        <f t="shared" si="14"/>
        <v>75000</v>
      </c>
      <c r="E34" s="128">
        <f t="shared" si="14"/>
        <v>75000</v>
      </c>
      <c r="F34" s="128">
        <f t="shared" si="14"/>
        <v>75000</v>
      </c>
      <c r="G34" s="128">
        <f t="shared" si="14"/>
        <v>75000</v>
      </c>
      <c r="H34" s="128">
        <f t="shared" si="14"/>
        <v>75000</v>
      </c>
      <c r="I34" s="128">
        <f t="shared" si="14"/>
        <v>75000</v>
      </c>
      <c r="J34" s="128">
        <f t="shared" si="14"/>
        <v>75000</v>
      </c>
      <c r="K34" s="128">
        <f t="shared" si="14"/>
        <v>75000</v>
      </c>
      <c r="L34" s="128">
        <f t="shared" si="14"/>
        <v>75000</v>
      </c>
      <c r="M34" s="128">
        <f t="shared" si="14"/>
        <v>75000</v>
      </c>
      <c r="N34" s="128">
        <f>$O34/12</f>
        <v>75000</v>
      </c>
      <c r="O34" s="128">
        <f>'2,1kiadások .ÖSSZES'!F33</f>
        <v>900000</v>
      </c>
      <c r="P34" s="2"/>
      <c r="Q34" s="2"/>
    </row>
    <row r="35" spans="1:17">
      <c r="A35" s="11" t="s">
        <v>91</v>
      </c>
      <c r="B35" s="9" t="s">
        <v>92</v>
      </c>
      <c r="C35" s="128">
        <f t="shared" si="14"/>
        <v>173110.5</v>
      </c>
      <c r="D35" s="128">
        <f t="shared" si="14"/>
        <v>173110.5</v>
      </c>
      <c r="E35" s="128">
        <f t="shared" si="14"/>
        <v>173110.5</v>
      </c>
      <c r="F35" s="128">
        <f t="shared" si="14"/>
        <v>173110.5</v>
      </c>
      <c r="G35" s="128">
        <f t="shared" si="14"/>
        <v>173110.5</v>
      </c>
      <c r="H35" s="128">
        <f t="shared" si="14"/>
        <v>173110.5</v>
      </c>
      <c r="I35" s="128">
        <f t="shared" si="14"/>
        <v>173110.5</v>
      </c>
      <c r="J35" s="128">
        <f t="shared" si="14"/>
        <v>173110.5</v>
      </c>
      <c r="K35" s="128">
        <f t="shared" si="14"/>
        <v>173110.5</v>
      </c>
      <c r="L35" s="128">
        <f t="shared" si="14"/>
        <v>173110.5</v>
      </c>
      <c r="M35" s="128">
        <f t="shared" si="14"/>
        <v>173110.5</v>
      </c>
      <c r="N35" s="128">
        <f t="shared" ref="N35:N40" si="15">$O35/12</f>
        <v>173110.5</v>
      </c>
      <c r="O35" s="128">
        <f>'2,1kiadások .ÖSSZES'!F34</f>
        <v>2077326</v>
      </c>
      <c r="P35" s="2"/>
      <c r="Q35" s="2"/>
    </row>
    <row r="36" spans="1:17">
      <c r="A36" s="11" t="s">
        <v>93</v>
      </c>
      <c r="B36" s="9" t="s">
        <v>94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>
        <f>O36</f>
        <v>120000</v>
      </c>
      <c r="O36" s="128">
        <f>'2,1kiadások .ÖSSZES'!F35</f>
        <v>120000</v>
      </c>
      <c r="P36" s="2"/>
      <c r="Q36" s="2"/>
    </row>
    <row r="37" spans="1:17">
      <c r="A37" s="11" t="s">
        <v>95</v>
      </c>
      <c r="B37" s="9" t="s">
        <v>96</v>
      </c>
      <c r="C37" s="128">
        <f t="shared" ref="C37:M40" si="16">$O37/12</f>
        <v>131507.25</v>
      </c>
      <c r="D37" s="128">
        <f t="shared" si="16"/>
        <v>131507.25</v>
      </c>
      <c r="E37" s="128">
        <f t="shared" si="16"/>
        <v>131507.25</v>
      </c>
      <c r="F37" s="128">
        <f t="shared" si="16"/>
        <v>131507.25</v>
      </c>
      <c r="G37" s="128">
        <f t="shared" si="16"/>
        <v>131507.25</v>
      </c>
      <c r="H37" s="128">
        <f t="shared" si="16"/>
        <v>131507.25</v>
      </c>
      <c r="I37" s="128">
        <f t="shared" si="16"/>
        <v>131507.25</v>
      </c>
      <c r="J37" s="128">
        <f t="shared" si="16"/>
        <v>131507.25</v>
      </c>
      <c r="K37" s="128">
        <f t="shared" si="16"/>
        <v>131507.25</v>
      </c>
      <c r="L37" s="128">
        <f t="shared" si="16"/>
        <v>131507.25</v>
      </c>
      <c r="M37" s="128">
        <f t="shared" si="16"/>
        <v>131507.25</v>
      </c>
      <c r="N37" s="128">
        <f t="shared" si="15"/>
        <v>131507.25</v>
      </c>
      <c r="O37" s="128">
        <f>'2,1kiadások .ÖSSZES'!F36</f>
        <v>1578087</v>
      </c>
      <c r="P37" s="2"/>
      <c r="Q37" s="2"/>
    </row>
    <row r="38" spans="1:17">
      <c r="A38" s="19" t="s">
        <v>97</v>
      </c>
      <c r="B38" s="9" t="s">
        <v>98</v>
      </c>
      <c r="C38" s="128">
        <f t="shared" si="16"/>
        <v>0</v>
      </c>
      <c r="D38" s="128">
        <f t="shared" si="16"/>
        <v>0</v>
      </c>
      <c r="E38" s="128">
        <f t="shared" si="16"/>
        <v>0</v>
      </c>
      <c r="F38" s="128">
        <f t="shared" si="16"/>
        <v>0</v>
      </c>
      <c r="G38" s="128">
        <f t="shared" si="16"/>
        <v>0</v>
      </c>
      <c r="H38" s="128">
        <f t="shared" si="16"/>
        <v>0</v>
      </c>
      <c r="I38" s="128">
        <f t="shared" si="16"/>
        <v>0</v>
      </c>
      <c r="J38" s="128">
        <f t="shared" si="16"/>
        <v>0</v>
      </c>
      <c r="K38" s="128">
        <f t="shared" si="16"/>
        <v>0</v>
      </c>
      <c r="L38" s="128">
        <f t="shared" si="16"/>
        <v>0</v>
      </c>
      <c r="M38" s="128">
        <f t="shared" si="16"/>
        <v>0</v>
      </c>
      <c r="N38" s="128">
        <f t="shared" si="15"/>
        <v>0</v>
      </c>
      <c r="O38" s="128">
        <f>'2,1kiadások .ÖSSZES'!F37</f>
        <v>0</v>
      </c>
      <c r="P38" s="2"/>
      <c r="Q38" s="2"/>
    </row>
    <row r="39" spans="1:17">
      <c r="A39" s="14" t="s">
        <v>99</v>
      </c>
      <c r="B39" s="9" t="s">
        <v>100</v>
      </c>
      <c r="C39" s="128">
        <f t="shared" si="16"/>
        <v>87623.916666666672</v>
      </c>
      <c r="D39" s="128">
        <f t="shared" si="16"/>
        <v>87623.916666666672</v>
      </c>
      <c r="E39" s="128">
        <f t="shared" si="16"/>
        <v>87623.916666666672</v>
      </c>
      <c r="F39" s="128">
        <f t="shared" si="16"/>
        <v>87623.916666666672</v>
      </c>
      <c r="G39" s="128">
        <f t="shared" si="16"/>
        <v>87623.916666666672</v>
      </c>
      <c r="H39" s="128">
        <f t="shared" si="16"/>
        <v>87623.916666666672</v>
      </c>
      <c r="I39" s="128">
        <f t="shared" si="16"/>
        <v>87623.916666666672</v>
      </c>
      <c r="J39" s="128">
        <f t="shared" si="16"/>
        <v>87623.916666666672</v>
      </c>
      <c r="K39" s="128">
        <f t="shared" si="16"/>
        <v>87623.916666666672</v>
      </c>
      <c r="L39" s="128">
        <f t="shared" si="16"/>
        <v>87623.916666666672</v>
      </c>
      <c r="M39" s="128">
        <f t="shared" si="16"/>
        <v>87623.916666666672</v>
      </c>
      <c r="N39" s="128">
        <f t="shared" si="15"/>
        <v>87623.916666666672</v>
      </c>
      <c r="O39" s="128">
        <f>'2,1kiadások .ÖSSZES'!F38</f>
        <v>1051487</v>
      </c>
      <c r="P39" s="2"/>
      <c r="Q39" s="2"/>
    </row>
    <row r="40" spans="1:17">
      <c r="A40" s="11" t="s">
        <v>101</v>
      </c>
      <c r="B40" s="9" t="s">
        <v>102</v>
      </c>
      <c r="C40" s="128">
        <f t="shared" si="16"/>
        <v>66387</v>
      </c>
      <c r="D40" s="128">
        <f t="shared" si="16"/>
        <v>66387</v>
      </c>
      <c r="E40" s="128">
        <f t="shared" si="16"/>
        <v>66387</v>
      </c>
      <c r="F40" s="128">
        <f t="shared" si="16"/>
        <v>66387</v>
      </c>
      <c r="G40" s="128">
        <f t="shared" si="16"/>
        <v>66387</v>
      </c>
      <c r="H40" s="128">
        <f t="shared" si="16"/>
        <v>66387</v>
      </c>
      <c r="I40" s="128">
        <f t="shared" si="16"/>
        <v>66387</v>
      </c>
      <c r="J40" s="128">
        <f t="shared" si="16"/>
        <v>66387</v>
      </c>
      <c r="K40" s="128">
        <f t="shared" si="16"/>
        <v>66387</v>
      </c>
      <c r="L40" s="128">
        <f t="shared" si="16"/>
        <v>66387</v>
      </c>
      <c r="M40" s="128">
        <f t="shared" si="16"/>
        <v>66387</v>
      </c>
      <c r="N40" s="128">
        <f t="shared" si="15"/>
        <v>66387</v>
      </c>
      <c r="O40" s="128">
        <f>'2,1kiadások .ÖSSZES'!F39</f>
        <v>796644</v>
      </c>
      <c r="P40" s="2"/>
      <c r="Q40" s="2"/>
    </row>
    <row r="41" spans="1:17">
      <c r="A41" s="15" t="s">
        <v>103</v>
      </c>
      <c r="B41" s="13" t="s">
        <v>104</v>
      </c>
      <c r="C41" s="128">
        <f>SUM(C34:C40)</f>
        <v>533628.66666666674</v>
      </c>
      <c r="D41" s="128">
        <f t="shared" ref="D41:N41" si="17">SUM(D34:D40)</f>
        <v>533628.66666666674</v>
      </c>
      <c r="E41" s="128">
        <f t="shared" si="17"/>
        <v>533628.66666666674</v>
      </c>
      <c r="F41" s="128">
        <f t="shared" si="17"/>
        <v>533628.66666666674</v>
      </c>
      <c r="G41" s="128">
        <f t="shared" si="17"/>
        <v>533628.66666666674</v>
      </c>
      <c r="H41" s="128">
        <f t="shared" si="17"/>
        <v>533628.66666666674</v>
      </c>
      <c r="I41" s="128">
        <f t="shared" si="17"/>
        <v>533628.66666666674</v>
      </c>
      <c r="J41" s="128">
        <f t="shared" si="17"/>
        <v>533628.66666666674</v>
      </c>
      <c r="K41" s="128">
        <f t="shared" si="17"/>
        <v>533628.66666666674</v>
      </c>
      <c r="L41" s="128">
        <f t="shared" si="17"/>
        <v>533628.66666666674</v>
      </c>
      <c r="M41" s="128">
        <f t="shared" si="17"/>
        <v>533628.66666666674</v>
      </c>
      <c r="N41" s="128">
        <f t="shared" si="17"/>
        <v>653628.66666666663</v>
      </c>
      <c r="O41" s="128">
        <f>'2,1kiadások .ÖSSZES'!F40</f>
        <v>6523544</v>
      </c>
      <c r="P41" s="2"/>
      <c r="Q41" s="2"/>
    </row>
    <row r="42" spans="1:17">
      <c r="A42" s="11" t="s">
        <v>105</v>
      </c>
      <c r="B42" s="9" t="s">
        <v>106</v>
      </c>
      <c r="C42" s="128">
        <f t="shared" ref="C42:M42" si="18">$O42/12</f>
        <v>416.66666666666669</v>
      </c>
      <c r="D42" s="128">
        <f t="shared" si="18"/>
        <v>416.66666666666669</v>
      </c>
      <c r="E42" s="128">
        <f t="shared" si="18"/>
        <v>416.66666666666669</v>
      </c>
      <c r="F42" s="128">
        <f t="shared" si="18"/>
        <v>416.66666666666669</v>
      </c>
      <c r="G42" s="128">
        <f t="shared" si="18"/>
        <v>416.66666666666669</v>
      </c>
      <c r="H42" s="128">
        <f t="shared" si="18"/>
        <v>416.66666666666669</v>
      </c>
      <c r="I42" s="128">
        <f t="shared" si="18"/>
        <v>416.66666666666669</v>
      </c>
      <c r="J42" s="128">
        <f t="shared" si="18"/>
        <v>416.66666666666669</v>
      </c>
      <c r="K42" s="128">
        <f t="shared" si="18"/>
        <v>416.66666666666669</v>
      </c>
      <c r="L42" s="128">
        <f t="shared" si="18"/>
        <v>416.66666666666669</v>
      </c>
      <c r="M42" s="128">
        <f t="shared" si="18"/>
        <v>416.66666666666669</v>
      </c>
      <c r="N42" s="128">
        <f>$O42/12</f>
        <v>416.66666666666669</v>
      </c>
      <c r="O42" s="128">
        <f>'2,1kiadások .ÖSSZES'!F41</f>
        <v>5000</v>
      </c>
      <c r="P42" s="2"/>
      <c r="Q42" s="2"/>
    </row>
    <row r="43" spans="1:17">
      <c r="A43" s="11" t="s">
        <v>107</v>
      </c>
      <c r="B43" s="9" t="s">
        <v>108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>
        <f>'2,1kiadások .ÖSSZES'!F42</f>
        <v>345000</v>
      </c>
      <c r="P43" s="2"/>
      <c r="Q43" s="2"/>
    </row>
    <row r="44" spans="1:17">
      <c r="A44" s="15" t="s">
        <v>109</v>
      </c>
      <c r="B44" s="13" t="s">
        <v>110</v>
      </c>
      <c r="C44" s="128">
        <f>SUM(C42:C43)</f>
        <v>416.66666666666669</v>
      </c>
      <c r="D44" s="128">
        <f t="shared" ref="D44:N44" si="19">SUM(D42:D43)</f>
        <v>416.66666666666669</v>
      </c>
      <c r="E44" s="128">
        <f t="shared" si="19"/>
        <v>416.66666666666669</v>
      </c>
      <c r="F44" s="128">
        <f t="shared" si="19"/>
        <v>416.66666666666669</v>
      </c>
      <c r="G44" s="128">
        <f t="shared" si="19"/>
        <v>416.66666666666669</v>
      </c>
      <c r="H44" s="128">
        <f t="shared" si="19"/>
        <v>416.66666666666669</v>
      </c>
      <c r="I44" s="128">
        <f t="shared" si="19"/>
        <v>416.66666666666669</v>
      </c>
      <c r="J44" s="128">
        <f t="shared" si="19"/>
        <v>416.66666666666669</v>
      </c>
      <c r="K44" s="128">
        <f t="shared" si="19"/>
        <v>416.66666666666669</v>
      </c>
      <c r="L44" s="128">
        <f t="shared" si="19"/>
        <v>416.66666666666669</v>
      </c>
      <c r="M44" s="128">
        <f t="shared" si="19"/>
        <v>416.66666666666669</v>
      </c>
      <c r="N44" s="128">
        <f t="shared" si="19"/>
        <v>416.66666666666669</v>
      </c>
      <c r="O44" s="128">
        <f>'2,1kiadások .ÖSSZES'!F43</f>
        <v>350000</v>
      </c>
      <c r="P44" s="2"/>
      <c r="Q44" s="2"/>
    </row>
    <row r="45" spans="1:17">
      <c r="A45" s="11" t="s">
        <v>111</v>
      </c>
      <c r="B45" s="9" t="s">
        <v>112</v>
      </c>
      <c r="C45" s="128">
        <f t="shared" ref="C45:M45" si="20">$O45/12</f>
        <v>176664.08333333334</v>
      </c>
      <c r="D45" s="128">
        <f t="shared" si="20"/>
        <v>176664.08333333334</v>
      </c>
      <c r="E45" s="128">
        <f t="shared" si="20"/>
        <v>176664.08333333334</v>
      </c>
      <c r="F45" s="128">
        <f t="shared" si="20"/>
        <v>176664.08333333334</v>
      </c>
      <c r="G45" s="128">
        <f t="shared" si="20"/>
        <v>176664.08333333334</v>
      </c>
      <c r="H45" s="128">
        <f t="shared" si="20"/>
        <v>176664.08333333334</v>
      </c>
      <c r="I45" s="128">
        <f t="shared" si="20"/>
        <v>176664.08333333334</v>
      </c>
      <c r="J45" s="128">
        <f t="shared" si="20"/>
        <v>176664.08333333334</v>
      </c>
      <c r="K45" s="128">
        <f t="shared" si="20"/>
        <v>176664.08333333334</v>
      </c>
      <c r="L45" s="128">
        <f t="shared" si="20"/>
        <v>176664.08333333334</v>
      </c>
      <c r="M45" s="128">
        <f t="shared" si="20"/>
        <v>176664.08333333334</v>
      </c>
      <c r="N45" s="128">
        <f>$O45/12</f>
        <v>176664.08333333334</v>
      </c>
      <c r="O45" s="128">
        <f>'2,1kiadások .ÖSSZES'!F44</f>
        <v>2119969</v>
      </c>
      <c r="P45" s="2"/>
      <c r="Q45" s="2"/>
    </row>
    <row r="46" spans="1:17">
      <c r="A46" s="11" t="s">
        <v>113</v>
      </c>
      <c r="B46" s="9" t="s">
        <v>114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>
        <f>'2,1kiadások .ÖSSZES'!F45</f>
        <v>0</v>
      </c>
      <c r="P46" s="2"/>
      <c r="Q46" s="2"/>
    </row>
    <row r="47" spans="1:17">
      <c r="A47" s="11" t="s">
        <v>115</v>
      </c>
      <c r="B47" s="9" t="s">
        <v>116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>
        <f>'2,1kiadások .ÖSSZES'!F46</f>
        <v>0</v>
      </c>
      <c r="P47" s="2"/>
      <c r="Q47" s="2"/>
    </row>
    <row r="48" spans="1:17">
      <c r="A48" s="11" t="s">
        <v>117</v>
      </c>
      <c r="B48" s="9" t="s">
        <v>118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>
        <f>'2,1kiadások .ÖSSZES'!F47</f>
        <v>0</v>
      </c>
      <c r="P48" s="2"/>
      <c r="Q48" s="2"/>
    </row>
    <row r="49" spans="1:17">
      <c r="A49" s="11" t="s">
        <v>119</v>
      </c>
      <c r="B49" s="9" t="s">
        <v>120</v>
      </c>
      <c r="C49" s="128">
        <f t="shared" ref="C49:M49" si="21">$O49/12</f>
        <v>35000</v>
      </c>
      <c r="D49" s="128">
        <f t="shared" si="21"/>
        <v>35000</v>
      </c>
      <c r="E49" s="128">
        <f t="shared" si="21"/>
        <v>35000</v>
      </c>
      <c r="F49" s="128">
        <f t="shared" si="21"/>
        <v>35000</v>
      </c>
      <c r="G49" s="128">
        <f t="shared" si="21"/>
        <v>35000</v>
      </c>
      <c r="H49" s="128">
        <f t="shared" si="21"/>
        <v>35000</v>
      </c>
      <c r="I49" s="128">
        <f t="shared" si="21"/>
        <v>35000</v>
      </c>
      <c r="J49" s="128">
        <f t="shared" si="21"/>
        <v>35000</v>
      </c>
      <c r="K49" s="128">
        <f t="shared" si="21"/>
        <v>35000</v>
      </c>
      <c r="L49" s="128">
        <f t="shared" si="21"/>
        <v>35000</v>
      </c>
      <c r="M49" s="128">
        <f t="shared" si="21"/>
        <v>35000</v>
      </c>
      <c r="N49" s="128">
        <f>$O49/12</f>
        <v>35000</v>
      </c>
      <c r="O49" s="128">
        <f>'2,1kiadások .ÖSSZES'!F48</f>
        <v>420000</v>
      </c>
      <c r="P49" s="2"/>
      <c r="Q49" s="2"/>
    </row>
    <row r="50" spans="1:17">
      <c r="A50" s="15" t="s">
        <v>121</v>
      </c>
      <c r="B50" s="13" t="s">
        <v>122</v>
      </c>
      <c r="C50" s="128">
        <f>SUM(C45:C49)</f>
        <v>211664.08333333334</v>
      </c>
      <c r="D50" s="128">
        <f t="shared" ref="D50:N50" si="22">SUM(D45:D49)</f>
        <v>211664.08333333334</v>
      </c>
      <c r="E50" s="128">
        <f t="shared" si="22"/>
        <v>211664.08333333334</v>
      </c>
      <c r="F50" s="128">
        <f t="shared" si="22"/>
        <v>211664.08333333334</v>
      </c>
      <c r="G50" s="128">
        <f t="shared" si="22"/>
        <v>211664.08333333334</v>
      </c>
      <c r="H50" s="128">
        <f t="shared" si="22"/>
        <v>211664.08333333334</v>
      </c>
      <c r="I50" s="128">
        <f t="shared" si="22"/>
        <v>211664.08333333334</v>
      </c>
      <c r="J50" s="128">
        <f t="shared" si="22"/>
        <v>211664.08333333334</v>
      </c>
      <c r="K50" s="128">
        <f t="shared" si="22"/>
        <v>211664.08333333334</v>
      </c>
      <c r="L50" s="128">
        <f t="shared" si="22"/>
        <v>211664.08333333334</v>
      </c>
      <c r="M50" s="128">
        <f t="shared" si="22"/>
        <v>211664.08333333334</v>
      </c>
      <c r="N50" s="128">
        <f t="shared" si="22"/>
        <v>211664.08333333334</v>
      </c>
      <c r="O50" s="128">
        <f>'2,1kiadások .ÖSSZES'!F49</f>
        <v>2539969</v>
      </c>
      <c r="P50" s="2"/>
      <c r="Q50" s="2"/>
    </row>
    <row r="51" spans="1:17">
      <c r="A51" s="18" t="s">
        <v>123</v>
      </c>
      <c r="B51" s="17" t="s">
        <v>124</v>
      </c>
      <c r="C51" s="128">
        <f>C30+C33+C41+C44+C50</f>
        <v>896126.08333333337</v>
      </c>
      <c r="D51" s="128">
        <f t="shared" ref="D51:N51" si="23">D30+D33+D41+D44+D50</f>
        <v>896226.08333333337</v>
      </c>
      <c r="E51" s="128">
        <f t="shared" si="23"/>
        <v>896126.08333333337</v>
      </c>
      <c r="F51" s="128">
        <f t="shared" si="23"/>
        <v>896176.08333333337</v>
      </c>
      <c r="G51" s="128">
        <f t="shared" si="23"/>
        <v>896126.08333333337</v>
      </c>
      <c r="H51" s="128">
        <f t="shared" si="23"/>
        <v>896126.08333333337</v>
      </c>
      <c r="I51" s="128">
        <f t="shared" si="23"/>
        <v>896126.08333333337</v>
      </c>
      <c r="J51" s="128">
        <f t="shared" si="23"/>
        <v>896126.08333333337</v>
      </c>
      <c r="K51" s="128">
        <f t="shared" si="23"/>
        <v>896176.08333333337</v>
      </c>
      <c r="L51" s="128">
        <f t="shared" si="23"/>
        <v>896126.08333333337</v>
      </c>
      <c r="M51" s="128">
        <f t="shared" si="23"/>
        <v>896126.08333333337</v>
      </c>
      <c r="N51" s="128">
        <f t="shared" si="23"/>
        <v>1016126.0833333333</v>
      </c>
      <c r="O51" s="130">
        <f>'2,1kiadások .ÖSSZES'!F50</f>
        <v>11223513</v>
      </c>
      <c r="P51" s="2"/>
      <c r="Q51" s="2"/>
    </row>
    <row r="52" spans="1:17">
      <c r="A52" s="20" t="s">
        <v>125</v>
      </c>
      <c r="B52" s="9" t="s">
        <v>126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>
        <f>'2,1kiadások .ÖSSZES'!F51</f>
        <v>0</v>
      </c>
      <c r="P52" s="2"/>
      <c r="Q52" s="2"/>
    </row>
    <row r="53" spans="1:17">
      <c r="A53" s="20" t="s">
        <v>127</v>
      </c>
      <c r="B53" s="9" t="s">
        <v>128</v>
      </c>
      <c r="C53" s="128">
        <f t="shared" ref="C53:M53" si="24">$O53/12</f>
        <v>6000</v>
      </c>
      <c r="D53" s="128">
        <f t="shared" si="24"/>
        <v>6000</v>
      </c>
      <c r="E53" s="128">
        <f t="shared" si="24"/>
        <v>6000</v>
      </c>
      <c r="F53" s="128">
        <f t="shared" si="24"/>
        <v>6000</v>
      </c>
      <c r="G53" s="128">
        <f t="shared" si="24"/>
        <v>6000</v>
      </c>
      <c r="H53" s="128">
        <f t="shared" si="24"/>
        <v>6000</v>
      </c>
      <c r="I53" s="128">
        <f t="shared" si="24"/>
        <v>6000</v>
      </c>
      <c r="J53" s="128">
        <f t="shared" si="24"/>
        <v>6000</v>
      </c>
      <c r="K53" s="128">
        <f t="shared" si="24"/>
        <v>6000</v>
      </c>
      <c r="L53" s="128">
        <f t="shared" si="24"/>
        <v>6000</v>
      </c>
      <c r="M53" s="128">
        <f t="shared" si="24"/>
        <v>6000</v>
      </c>
      <c r="N53" s="128">
        <f>$O53/12</f>
        <v>6000</v>
      </c>
      <c r="O53" s="128">
        <f>'2,1kiadások .ÖSSZES'!F52</f>
        <v>72000</v>
      </c>
      <c r="P53" s="2"/>
      <c r="Q53" s="2"/>
    </row>
    <row r="54" spans="1:17">
      <c r="A54" s="21" t="s">
        <v>129</v>
      </c>
      <c r="B54" s="9" t="s">
        <v>130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>
        <f>'2,1kiadások .ÖSSZES'!F53</f>
        <v>0</v>
      </c>
      <c r="P54" s="2"/>
      <c r="Q54" s="2"/>
    </row>
    <row r="55" spans="1:17">
      <c r="A55" s="21" t="s">
        <v>131</v>
      </c>
      <c r="B55" s="9" t="s">
        <v>132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>
        <f>'2,1kiadások .ÖSSZES'!F54</f>
        <v>0</v>
      </c>
      <c r="P55" s="2"/>
      <c r="Q55" s="2"/>
    </row>
    <row r="56" spans="1:17">
      <c r="A56" s="21" t="s">
        <v>133</v>
      </c>
      <c r="B56" s="9" t="s">
        <v>134</v>
      </c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>
        <f>'2,1kiadások .ÖSSZES'!F55</f>
        <v>0</v>
      </c>
      <c r="P56" s="2"/>
      <c r="Q56" s="2"/>
    </row>
    <row r="57" spans="1:17">
      <c r="A57" s="20" t="s">
        <v>135</v>
      </c>
      <c r="B57" s="9" t="s">
        <v>136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>
        <f>'2,1kiadások .ÖSSZES'!F56</f>
        <v>0</v>
      </c>
      <c r="P57" s="2"/>
      <c r="Q57" s="2"/>
    </row>
    <row r="58" spans="1:17">
      <c r="A58" s="20" t="s">
        <v>137</v>
      </c>
      <c r="B58" s="9" t="s">
        <v>138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>
        <f>'2,1kiadások .ÖSSZES'!F57</f>
        <v>0</v>
      </c>
      <c r="P58" s="2"/>
      <c r="Q58" s="2"/>
    </row>
    <row r="59" spans="1:17">
      <c r="A59" s="20" t="s">
        <v>139</v>
      </c>
      <c r="B59" s="9" t="s">
        <v>140</v>
      </c>
      <c r="C59" s="128">
        <f t="shared" ref="C59:M59" si="25">$O59/12</f>
        <v>233000</v>
      </c>
      <c r="D59" s="128">
        <f t="shared" si="25"/>
        <v>233000</v>
      </c>
      <c r="E59" s="128">
        <f t="shared" si="25"/>
        <v>233000</v>
      </c>
      <c r="F59" s="128">
        <f t="shared" si="25"/>
        <v>233000</v>
      </c>
      <c r="G59" s="128">
        <f t="shared" si="25"/>
        <v>233000</v>
      </c>
      <c r="H59" s="128">
        <f t="shared" si="25"/>
        <v>233000</v>
      </c>
      <c r="I59" s="128">
        <f t="shared" si="25"/>
        <v>233000</v>
      </c>
      <c r="J59" s="128">
        <f t="shared" si="25"/>
        <v>233000</v>
      </c>
      <c r="K59" s="128">
        <f t="shared" si="25"/>
        <v>233000</v>
      </c>
      <c r="L59" s="128">
        <f t="shared" si="25"/>
        <v>233000</v>
      </c>
      <c r="M59" s="128">
        <f t="shared" si="25"/>
        <v>233000</v>
      </c>
      <c r="N59" s="128">
        <f>$O59/12</f>
        <v>233000</v>
      </c>
      <c r="O59" s="128">
        <f>'2,1kiadások .ÖSSZES'!F58</f>
        <v>2796000</v>
      </c>
      <c r="P59" s="2"/>
      <c r="Q59" s="2"/>
    </row>
    <row r="60" spans="1:17">
      <c r="A60" s="22" t="s">
        <v>141</v>
      </c>
      <c r="B60" s="17" t="s">
        <v>142</v>
      </c>
      <c r="C60" s="128">
        <f>SUM(C52:C59)</f>
        <v>239000</v>
      </c>
      <c r="D60" s="128">
        <f t="shared" ref="D60:N60" si="26">SUM(D52:D59)</f>
        <v>239000</v>
      </c>
      <c r="E60" s="128">
        <f t="shared" si="26"/>
        <v>239000</v>
      </c>
      <c r="F60" s="128">
        <f t="shared" si="26"/>
        <v>239000</v>
      </c>
      <c r="G60" s="128">
        <f t="shared" si="26"/>
        <v>239000</v>
      </c>
      <c r="H60" s="128">
        <f t="shared" si="26"/>
        <v>239000</v>
      </c>
      <c r="I60" s="128">
        <f t="shared" si="26"/>
        <v>239000</v>
      </c>
      <c r="J60" s="128">
        <f t="shared" si="26"/>
        <v>239000</v>
      </c>
      <c r="K60" s="128">
        <f t="shared" si="26"/>
        <v>239000</v>
      </c>
      <c r="L60" s="128">
        <f t="shared" si="26"/>
        <v>239000</v>
      </c>
      <c r="M60" s="128">
        <f t="shared" si="26"/>
        <v>239000</v>
      </c>
      <c r="N60" s="128">
        <f t="shared" si="26"/>
        <v>239000</v>
      </c>
      <c r="O60" s="130">
        <f>'2,1kiadások .ÖSSZES'!F59</f>
        <v>2868000</v>
      </c>
      <c r="P60" s="2"/>
      <c r="Q60" s="2"/>
    </row>
    <row r="61" spans="1:17">
      <c r="A61" s="23" t="s">
        <v>143</v>
      </c>
      <c r="B61" s="9" t="s">
        <v>144</v>
      </c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>
        <f>'2,1kiadások .ÖSSZES'!F60</f>
        <v>0</v>
      </c>
      <c r="P61" s="2"/>
      <c r="Q61" s="2"/>
    </row>
    <row r="62" spans="1:17">
      <c r="A62" s="23" t="s">
        <v>145</v>
      </c>
      <c r="B62" s="9" t="s">
        <v>146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>
        <f>'2,1kiadások .ÖSSZES'!F61</f>
        <v>0</v>
      </c>
      <c r="P62" s="2"/>
      <c r="Q62" s="2"/>
    </row>
    <row r="63" spans="1:17" ht="30">
      <c r="A63" s="23" t="s">
        <v>147</v>
      </c>
      <c r="B63" s="9" t="s">
        <v>148</v>
      </c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>
        <f>'2,1kiadások .ÖSSZES'!F62</f>
        <v>0</v>
      </c>
      <c r="P63" s="2"/>
      <c r="Q63" s="2"/>
    </row>
    <row r="64" spans="1:17" ht="30">
      <c r="A64" s="23" t="s">
        <v>149</v>
      </c>
      <c r="B64" s="9" t="s">
        <v>150</v>
      </c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>
        <f>'2,1kiadások .ÖSSZES'!F63</f>
        <v>0</v>
      </c>
      <c r="P64" s="2"/>
      <c r="Q64" s="2"/>
    </row>
    <row r="65" spans="1:17" ht="30">
      <c r="A65" s="23" t="s">
        <v>151</v>
      </c>
      <c r="B65" s="9" t="s">
        <v>152</v>
      </c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>
        <f>'2,1kiadások .ÖSSZES'!F64</f>
        <v>0</v>
      </c>
      <c r="P65" s="2"/>
      <c r="Q65" s="2"/>
    </row>
    <row r="66" spans="1:17">
      <c r="A66" s="23" t="s">
        <v>153</v>
      </c>
      <c r="B66" s="9" t="s">
        <v>154</v>
      </c>
      <c r="C66" s="128">
        <f t="shared" ref="C66:M66" si="27">$O66/12</f>
        <v>72956.5</v>
      </c>
      <c r="D66" s="128">
        <f t="shared" si="27"/>
        <v>72956.5</v>
      </c>
      <c r="E66" s="128">
        <f t="shared" si="27"/>
        <v>72956.5</v>
      </c>
      <c r="F66" s="128">
        <f t="shared" si="27"/>
        <v>72956.5</v>
      </c>
      <c r="G66" s="128">
        <f t="shared" si="27"/>
        <v>72956.5</v>
      </c>
      <c r="H66" s="128">
        <f t="shared" si="27"/>
        <v>72956.5</v>
      </c>
      <c r="I66" s="128">
        <f t="shared" si="27"/>
        <v>72956.5</v>
      </c>
      <c r="J66" s="128">
        <f t="shared" si="27"/>
        <v>72956.5</v>
      </c>
      <c r="K66" s="128">
        <f t="shared" si="27"/>
        <v>72956.5</v>
      </c>
      <c r="L66" s="128">
        <f t="shared" si="27"/>
        <v>72956.5</v>
      </c>
      <c r="M66" s="128">
        <f t="shared" si="27"/>
        <v>72956.5</v>
      </c>
      <c r="N66" s="128">
        <f>$O66/12</f>
        <v>72956.5</v>
      </c>
      <c r="O66" s="128">
        <f>'2,1kiadások .ÖSSZES'!F65</f>
        <v>875478</v>
      </c>
      <c r="P66" s="2"/>
      <c r="Q66" s="2"/>
    </row>
    <row r="67" spans="1:17" ht="30">
      <c r="A67" s="23" t="s">
        <v>155</v>
      </c>
      <c r="B67" s="9" t="s">
        <v>156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>
        <f>'2,1kiadások .ÖSSZES'!F66</f>
        <v>0</v>
      </c>
      <c r="P67" s="2"/>
      <c r="Q67" s="2"/>
    </row>
    <row r="68" spans="1:17" ht="30">
      <c r="A68" s="23" t="s">
        <v>157</v>
      </c>
      <c r="B68" s="9" t="s">
        <v>158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>
        <f>'2,1kiadások .ÖSSZES'!F67</f>
        <v>0</v>
      </c>
      <c r="P68" s="2"/>
      <c r="Q68" s="2"/>
    </row>
    <row r="69" spans="1:17">
      <c r="A69" s="23" t="s">
        <v>159</v>
      </c>
      <c r="B69" s="9" t="s">
        <v>160</v>
      </c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>
        <f>'2,1kiadások .ÖSSZES'!F68</f>
        <v>0</v>
      </c>
      <c r="P69" s="2"/>
      <c r="Q69" s="2"/>
    </row>
    <row r="70" spans="1:17">
      <c r="A70" s="24" t="s">
        <v>161</v>
      </c>
      <c r="B70" s="9" t="s">
        <v>162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>
        <f>'2,1kiadások .ÖSSZES'!F69</f>
        <v>0</v>
      </c>
      <c r="P70" s="2"/>
      <c r="Q70" s="2"/>
    </row>
    <row r="71" spans="1:17">
      <c r="A71" s="23" t="s">
        <v>163</v>
      </c>
      <c r="B71" s="9" t="s">
        <v>165</v>
      </c>
      <c r="C71" s="128">
        <f t="shared" ref="C71:M72" si="28">$O71/12</f>
        <v>3866.6666666666665</v>
      </c>
      <c r="D71" s="128">
        <f t="shared" si="28"/>
        <v>3866.6666666666665</v>
      </c>
      <c r="E71" s="128">
        <f t="shared" si="28"/>
        <v>3866.6666666666665</v>
      </c>
      <c r="F71" s="128">
        <f t="shared" si="28"/>
        <v>3866.6666666666665</v>
      </c>
      <c r="G71" s="128">
        <f t="shared" si="28"/>
        <v>3866.6666666666665</v>
      </c>
      <c r="H71" s="128">
        <f t="shared" si="28"/>
        <v>3866.6666666666665</v>
      </c>
      <c r="I71" s="128">
        <f t="shared" si="28"/>
        <v>3866.6666666666665</v>
      </c>
      <c r="J71" s="128">
        <f t="shared" si="28"/>
        <v>3866.6666666666665</v>
      </c>
      <c r="K71" s="128">
        <f t="shared" si="28"/>
        <v>3866.6666666666665</v>
      </c>
      <c r="L71" s="128">
        <f t="shared" si="28"/>
        <v>3866.6666666666665</v>
      </c>
      <c r="M71" s="128">
        <f t="shared" si="28"/>
        <v>3866.6666666666665</v>
      </c>
      <c r="N71" s="128">
        <f>$O71/12</f>
        <v>3866.6666666666665</v>
      </c>
      <c r="O71" s="128">
        <f>'2,1kiadások .ÖSSZES'!F70</f>
        <v>46400</v>
      </c>
      <c r="P71" s="2"/>
      <c r="Q71" s="2"/>
    </row>
    <row r="72" spans="1:17">
      <c r="A72" s="24" t="s">
        <v>164</v>
      </c>
      <c r="B72" s="9" t="s">
        <v>706</v>
      </c>
      <c r="C72" s="128">
        <f t="shared" si="28"/>
        <v>850617</v>
      </c>
      <c r="D72" s="128">
        <f t="shared" si="28"/>
        <v>850617</v>
      </c>
      <c r="E72" s="128">
        <f t="shared" si="28"/>
        <v>850617</v>
      </c>
      <c r="F72" s="128">
        <f t="shared" si="28"/>
        <v>850617</v>
      </c>
      <c r="G72" s="128">
        <f t="shared" si="28"/>
        <v>850617</v>
      </c>
      <c r="H72" s="128">
        <f t="shared" si="28"/>
        <v>850617</v>
      </c>
      <c r="I72" s="128">
        <f t="shared" si="28"/>
        <v>850617</v>
      </c>
      <c r="J72" s="128">
        <f t="shared" si="28"/>
        <v>850617</v>
      </c>
      <c r="K72" s="128">
        <f t="shared" si="28"/>
        <v>850617</v>
      </c>
      <c r="L72" s="128">
        <f t="shared" si="28"/>
        <v>850617</v>
      </c>
      <c r="M72" s="128">
        <f t="shared" si="28"/>
        <v>850617</v>
      </c>
      <c r="N72" s="128">
        <f>$O72/12</f>
        <v>850617</v>
      </c>
      <c r="O72" s="128">
        <f>'2,1kiadások .ÖSSZES'!F71</f>
        <v>10207404</v>
      </c>
      <c r="P72" s="2"/>
      <c r="Q72" s="2"/>
    </row>
    <row r="73" spans="1:17">
      <c r="A73" s="24" t="s">
        <v>166</v>
      </c>
      <c r="B73" s="9" t="s">
        <v>706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>
        <f>'2,1kiadások .ÖSSZES'!F72</f>
        <v>0</v>
      </c>
      <c r="P73" s="2"/>
      <c r="Q73" s="2"/>
    </row>
    <row r="74" spans="1:17">
      <c r="A74" s="22" t="s">
        <v>167</v>
      </c>
      <c r="B74" s="17" t="s">
        <v>168</v>
      </c>
      <c r="C74" s="128">
        <f>SUM(C61:C73)</f>
        <v>927440.16666666663</v>
      </c>
      <c r="D74" s="128">
        <f t="shared" ref="D74:N74" si="29">SUM(D61:D73)</f>
        <v>927440.16666666663</v>
      </c>
      <c r="E74" s="128">
        <f t="shared" si="29"/>
        <v>927440.16666666663</v>
      </c>
      <c r="F74" s="128">
        <f t="shared" si="29"/>
        <v>927440.16666666663</v>
      </c>
      <c r="G74" s="128">
        <f t="shared" si="29"/>
        <v>927440.16666666663</v>
      </c>
      <c r="H74" s="128">
        <f t="shared" si="29"/>
        <v>927440.16666666663</v>
      </c>
      <c r="I74" s="128">
        <f t="shared" si="29"/>
        <v>927440.16666666663</v>
      </c>
      <c r="J74" s="128">
        <f t="shared" si="29"/>
        <v>927440.16666666663</v>
      </c>
      <c r="K74" s="128">
        <f t="shared" si="29"/>
        <v>927440.16666666663</v>
      </c>
      <c r="L74" s="128">
        <f t="shared" si="29"/>
        <v>927440.16666666663</v>
      </c>
      <c r="M74" s="128">
        <f t="shared" si="29"/>
        <v>927440.16666666663</v>
      </c>
      <c r="N74" s="128">
        <f t="shared" si="29"/>
        <v>927440.16666666663</v>
      </c>
      <c r="O74" s="130">
        <f>'2,1kiadások .ÖSSZES'!F73</f>
        <v>11129282</v>
      </c>
      <c r="P74" s="2"/>
      <c r="Q74" s="2"/>
    </row>
    <row r="75" spans="1:17" ht="15.75">
      <c r="A75" s="25" t="s">
        <v>169</v>
      </c>
      <c r="B75" s="17"/>
      <c r="C75" s="128">
        <f>C25+C26+C51+C60+C74</f>
        <v>2737802.1666666665</v>
      </c>
      <c r="D75" s="128">
        <f t="shared" ref="D75:N75" si="30">D25+D26+D51+D60+D74</f>
        <v>2737902.1666666665</v>
      </c>
      <c r="E75" s="128">
        <f t="shared" si="30"/>
        <v>2737802.1666666665</v>
      </c>
      <c r="F75" s="128">
        <f t="shared" si="30"/>
        <v>2737852.1666666665</v>
      </c>
      <c r="G75" s="128">
        <f t="shared" si="30"/>
        <v>2737802.1666666665</v>
      </c>
      <c r="H75" s="128">
        <f t="shared" si="30"/>
        <v>2737802.1666666665</v>
      </c>
      <c r="I75" s="128">
        <f t="shared" si="30"/>
        <v>2737802.1666666665</v>
      </c>
      <c r="J75" s="128">
        <f t="shared" si="30"/>
        <v>2737802.1666666665</v>
      </c>
      <c r="K75" s="128">
        <f t="shared" si="30"/>
        <v>2737852.1666666665</v>
      </c>
      <c r="L75" s="128">
        <f t="shared" si="30"/>
        <v>2737802.1666666665</v>
      </c>
      <c r="M75" s="128">
        <f t="shared" si="30"/>
        <v>2737802.1666666665</v>
      </c>
      <c r="N75" s="128">
        <f t="shared" si="30"/>
        <v>3279002.1666666665</v>
      </c>
      <c r="O75" s="130">
        <f>'2,1kiadások .ÖSSZES'!F74</f>
        <v>33744826</v>
      </c>
      <c r="P75" s="2"/>
      <c r="Q75" s="2"/>
    </row>
    <row r="76" spans="1:17">
      <c r="A76" s="26" t="s">
        <v>170</v>
      </c>
      <c r="B76" s="9" t="s">
        <v>171</v>
      </c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>
        <f>'2,1kiadások .ÖSSZES'!F75</f>
        <v>0</v>
      </c>
      <c r="P76" s="2"/>
      <c r="Q76" s="2"/>
    </row>
    <row r="77" spans="1:17">
      <c r="A77" s="26" t="s">
        <v>172</v>
      </c>
      <c r="B77" s="9" t="s">
        <v>173</v>
      </c>
      <c r="C77" s="128"/>
      <c r="D77" s="128"/>
      <c r="E77" s="128"/>
      <c r="F77" s="128"/>
      <c r="G77" s="128"/>
      <c r="H77" s="128"/>
      <c r="I77" s="128"/>
      <c r="K77" s="128"/>
      <c r="L77" s="128"/>
      <c r="M77" s="128"/>
      <c r="N77" s="128"/>
      <c r="O77" s="128">
        <f>'2,1kiadások .ÖSSZES'!F76</f>
        <v>0</v>
      </c>
      <c r="P77" s="2"/>
      <c r="Q77" s="2"/>
    </row>
    <row r="78" spans="1:17">
      <c r="A78" s="26" t="s">
        <v>174</v>
      </c>
      <c r="B78" s="9" t="s">
        <v>175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>
        <f>'2,1kiadások .ÖSSZES'!F77</f>
        <v>0</v>
      </c>
      <c r="P78" s="2"/>
      <c r="Q78" s="2"/>
    </row>
    <row r="79" spans="1:17">
      <c r="A79" s="26" t="s">
        <v>176</v>
      </c>
      <c r="B79" s="9" t="s">
        <v>177</v>
      </c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>
        <f>'2,1kiadások .ÖSSZES'!F78</f>
        <v>0</v>
      </c>
      <c r="P79" s="2"/>
      <c r="Q79" s="2"/>
    </row>
    <row r="80" spans="1:17">
      <c r="A80" s="14" t="s">
        <v>178</v>
      </c>
      <c r="B80" s="9" t="s">
        <v>179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>
        <f>'2,1kiadások .ÖSSZES'!F79</f>
        <v>0</v>
      </c>
      <c r="P80" s="2"/>
      <c r="Q80" s="2"/>
    </row>
    <row r="81" spans="1:17">
      <c r="A81" s="14" t="s">
        <v>180</v>
      </c>
      <c r="B81" s="9" t="s">
        <v>181</v>
      </c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>
        <f>'2,1kiadások .ÖSSZES'!F80</f>
        <v>0</v>
      </c>
      <c r="P81" s="2"/>
      <c r="Q81" s="2"/>
    </row>
    <row r="82" spans="1:17">
      <c r="A82" s="14" t="s">
        <v>182</v>
      </c>
      <c r="B82" s="9" t="s">
        <v>183</v>
      </c>
      <c r="C82" s="128"/>
      <c r="D82" s="128"/>
      <c r="E82" s="128"/>
      <c r="F82" s="128"/>
      <c r="G82" s="128"/>
      <c r="H82" s="128"/>
      <c r="I82" s="128"/>
      <c r="K82" s="128"/>
      <c r="L82" s="128"/>
      <c r="M82" s="128"/>
      <c r="N82" s="128"/>
      <c r="O82" s="128">
        <f>'2,1kiadások .ÖSSZES'!F81</f>
        <v>0</v>
      </c>
      <c r="P82" s="2"/>
      <c r="Q82" s="2"/>
    </row>
    <row r="83" spans="1:17">
      <c r="A83" s="27" t="s">
        <v>184</v>
      </c>
      <c r="B83" s="17" t="s">
        <v>185</v>
      </c>
      <c r="C83" s="128">
        <f>SUM(C76:C82)</f>
        <v>0</v>
      </c>
      <c r="D83" s="128">
        <f t="shared" ref="D83:N83" si="31">SUM(D76:D82)</f>
        <v>0</v>
      </c>
      <c r="E83" s="128">
        <f t="shared" si="31"/>
        <v>0</v>
      </c>
      <c r="F83" s="128">
        <f t="shared" si="31"/>
        <v>0</v>
      </c>
      <c r="G83" s="128">
        <f t="shared" si="31"/>
        <v>0</v>
      </c>
      <c r="H83" s="128">
        <f t="shared" si="31"/>
        <v>0</v>
      </c>
      <c r="I83" s="128">
        <f t="shared" si="31"/>
        <v>0</v>
      </c>
      <c r="J83" s="128">
        <f t="shared" si="31"/>
        <v>0</v>
      </c>
      <c r="K83" s="128">
        <f>SUM(K76:K82)</f>
        <v>0</v>
      </c>
      <c r="L83" s="128">
        <f t="shared" si="31"/>
        <v>0</v>
      </c>
      <c r="M83" s="128">
        <f t="shared" si="31"/>
        <v>0</v>
      </c>
      <c r="N83" s="128">
        <f t="shared" si="31"/>
        <v>0</v>
      </c>
      <c r="O83" s="130">
        <f>'2,1kiadások .ÖSSZES'!F82</f>
        <v>0</v>
      </c>
      <c r="P83" s="2"/>
      <c r="Q83" s="2"/>
    </row>
    <row r="84" spans="1:17">
      <c r="A84" s="20" t="s">
        <v>186</v>
      </c>
      <c r="B84" s="9" t="s">
        <v>187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>
        <f>'2,1kiadások .ÖSSZES'!F83</f>
        <v>0</v>
      </c>
      <c r="P84" s="2"/>
      <c r="Q84" s="2"/>
    </row>
    <row r="85" spans="1:17">
      <c r="A85" s="20" t="s">
        <v>188</v>
      </c>
      <c r="B85" s="9" t="s">
        <v>189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>
        <f>'2,1kiadások .ÖSSZES'!F84</f>
        <v>0</v>
      </c>
      <c r="P85" s="2"/>
      <c r="Q85" s="2"/>
    </row>
    <row r="86" spans="1:17">
      <c r="A86" s="20" t="s">
        <v>190</v>
      </c>
      <c r="B86" s="9" t="s">
        <v>191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>
        <v>543663</v>
      </c>
      <c r="O86" s="128">
        <f>'2,1kiadások .ÖSSZES'!F85</f>
        <v>543663</v>
      </c>
      <c r="P86" s="2"/>
      <c r="Q86" s="2"/>
    </row>
    <row r="87" spans="1:17">
      <c r="A87" s="20" t="s">
        <v>192</v>
      </c>
      <c r="B87" s="9" t="s">
        <v>193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>
        <v>146789</v>
      </c>
      <c r="O87" s="128">
        <f>'2,1kiadások .ÖSSZES'!F86</f>
        <v>146789</v>
      </c>
      <c r="P87" s="2"/>
      <c r="Q87" s="2"/>
    </row>
    <row r="88" spans="1:17">
      <c r="A88" s="22" t="s">
        <v>194</v>
      </c>
      <c r="B88" s="17" t="s">
        <v>195</v>
      </c>
      <c r="C88" s="128">
        <f>SUM(C84:C87)</f>
        <v>0</v>
      </c>
      <c r="D88" s="128">
        <f t="shared" ref="D88:N88" si="32">SUM(D84:D87)</f>
        <v>0</v>
      </c>
      <c r="E88" s="128">
        <f t="shared" si="32"/>
        <v>0</v>
      </c>
      <c r="F88" s="128">
        <f t="shared" si="32"/>
        <v>0</v>
      </c>
      <c r="G88" s="128">
        <f t="shared" si="32"/>
        <v>0</v>
      </c>
      <c r="H88" s="128">
        <f t="shared" si="32"/>
        <v>0</v>
      </c>
      <c r="I88" s="128">
        <f t="shared" si="32"/>
        <v>0</v>
      </c>
      <c r="J88" s="128">
        <f t="shared" si="32"/>
        <v>0</v>
      </c>
      <c r="K88" s="128">
        <f t="shared" si="32"/>
        <v>0</v>
      </c>
      <c r="L88" s="128">
        <f t="shared" si="32"/>
        <v>0</v>
      </c>
      <c r="M88" s="128">
        <f t="shared" si="32"/>
        <v>0</v>
      </c>
      <c r="N88" s="128">
        <f t="shared" si="32"/>
        <v>690452</v>
      </c>
      <c r="O88" s="130">
        <f>'2,1kiadások .ÖSSZES'!F87</f>
        <v>690452</v>
      </c>
      <c r="P88" s="2"/>
      <c r="Q88" s="2"/>
    </row>
    <row r="89" spans="1:17" ht="30">
      <c r="A89" s="20" t="s">
        <v>196</v>
      </c>
      <c r="B89" s="9" t="s">
        <v>197</v>
      </c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>
        <f>'2,1kiadások .ÖSSZES'!F88</f>
        <v>0</v>
      </c>
      <c r="P89" s="2"/>
      <c r="Q89" s="2"/>
    </row>
    <row r="90" spans="1:17" ht="30">
      <c r="A90" s="20" t="s">
        <v>198</v>
      </c>
      <c r="B90" s="9" t="s">
        <v>199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>
        <f>'2,1kiadások .ÖSSZES'!F89</f>
        <v>0</v>
      </c>
      <c r="P90" s="2"/>
      <c r="Q90" s="2"/>
    </row>
    <row r="91" spans="1:17" ht="30">
      <c r="A91" s="20" t="s">
        <v>200</v>
      </c>
      <c r="B91" s="9" t="s">
        <v>201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>
        <f>'2,1kiadások .ÖSSZES'!F90</f>
        <v>0</v>
      </c>
      <c r="P91" s="2"/>
      <c r="Q91" s="2"/>
    </row>
    <row r="92" spans="1:17">
      <c r="A92" s="20" t="s">
        <v>202</v>
      </c>
      <c r="B92" s="9" t="s">
        <v>203</v>
      </c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>
        <f>'2,1kiadások .ÖSSZES'!F91</f>
        <v>0</v>
      </c>
      <c r="P92" s="2"/>
      <c r="Q92" s="2"/>
    </row>
    <row r="93" spans="1:17" ht="30">
      <c r="A93" s="20" t="s">
        <v>204</v>
      </c>
      <c r="B93" s="9" t="s">
        <v>205</v>
      </c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>
        <f>'2,1kiadások .ÖSSZES'!F92</f>
        <v>0</v>
      </c>
      <c r="P93" s="2"/>
      <c r="Q93" s="2"/>
    </row>
    <row r="94" spans="1:17" ht="30">
      <c r="A94" s="20" t="s">
        <v>206</v>
      </c>
      <c r="B94" s="9" t="s">
        <v>207</v>
      </c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>
        <f>'2,1kiadások .ÖSSZES'!F93</f>
        <v>0</v>
      </c>
      <c r="P94" s="2"/>
      <c r="Q94" s="2"/>
    </row>
    <row r="95" spans="1:17">
      <c r="A95" s="20" t="s">
        <v>208</v>
      </c>
      <c r="B95" s="9" t="s">
        <v>209</v>
      </c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>
        <f>'2,1kiadások .ÖSSZES'!F94</f>
        <v>0</v>
      </c>
      <c r="P95" s="2"/>
      <c r="Q95" s="2"/>
    </row>
    <row r="96" spans="1:17">
      <c r="A96" s="20" t="s">
        <v>210</v>
      </c>
      <c r="B96" s="9" t="s">
        <v>211</v>
      </c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>
        <f>'2,1kiadások .ÖSSZES'!F95</f>
        <v>0</v>
      </c>
      <c r="P96" s="2"/>
      <c r="Q96" s="2"/>
    </row>
    <row r="97" spans="1:17">
      <c r="A97" s="22" t="s">
        <v>212</v>
      </c>
      <c r="B97" s="17" t="s">
        <v>213</v>
      </c>
      <c r="C97" s="128">
        <f>SUM(C89:C96)</f>
        <v>0</v>
      </c>
      <c r="D97" s="128">
        <f t="shared" ref="D97:N97" si="33">SUM(D89:D96)</f>
        <v>0</v>
      </c>
      <c r="E97" s="128">
        <f t="shared" si="33"/>
        <v>0</v>
      </c>
      <c r="F97" s="128">
        <f t="shared" si="33"/>
        <v>0</v>
      </c>
      <c r="G97" s="128">
        <f t="shared" si="33"/>
        <v>0</v>
      </c>
      <c r="H97" s="128">
        <f t="shared" si="33"/>
        <v>0</v>
      </c>
      <c r="I97" s="128">
        <f t="shared" si="33"/>
        <v>0</v>
      </c>
      <c r="J97" s="128">
        <f t="shared" si="33"/>
        <v>0</v>
      </c>
      <c r="K97" s="128">
        <f t="shared" si="33"/>
        <v>0</v>
      </c>
      <c r="L97" s="128">
        <f t="shared" si="33"/>
        <v>0</v>
      </c>
      <c r="M97" s="128">
        <f t="shared" si="33"/>
        <v>0</v>
      </c>
      <c r="N97" s="128">
        <f t="shared" si="33"/>
        <v>0</v>
      </c>
      <c r="O97" s="128">
        <f>'2,1kiadások .ÖSSZES'!F96</f>
        <v>0</v>
      </c>
      <c r="P97" s="2"/>
      <c r="Q97" s="2"/>
    </row>
    <row r="98" spans="1:17" ht="15.75">
      <c r="A98" s="25" t="s">
        <v>214</v>
      </c>
      <c r="B98" s="17"/>
      <c r="C98" s="128">
        <f>C83+C88+C97</f>
        <v>0</v>
      </c>
      <c r="D98" s="128">
        <f t="shared" ref="D98:N98" si="34">D83+D88+D97</f>
        <v>0</v>
      </c>
      <c r="E98" s="128">
        <f t="shared" si="34"/>
        <v>0</v>
      </c>
      <c r="F98" s="128"/>
      <c r="G98" s="128">
        <f t="shared" si="34"/>
        <v>0</v>
      </c>
      <c r="H98" s="128">
        <f t="shared" si="34"/>
        <v>0</v>
      </c>
      <c r="I98" s="128">
        <f t="shared" si="34"/>
        <v>0</v>
      </c>
      <c r="J98" s="128"/>
      <c r="K98" s="128"/>
      <c r="L98" s="128">
        <f t="shared" si="34"/>
        <v>0</v>
      </c>
      <c r="M98" s="128">
        <f t="shared" si="34"/>
        <v>0</v>
      </c>
      <c r="N98" s="128">
        <f t="shared" si="34"/>
        <v>690452</v>
      </c>
      <c r="O98" s="130">
        <f>'2,1kiadások .ÖSSZES'!F97</f>
        <v>690452</v>
      </c>
      <c r="P98" s="2"/>
      <c r="Q98" s="2"/>
    </row>
    <row r="99" spans="1:17" ht="15.75">
      <c r="A99" s="28" t="s">
        <v>215</v>
      </c>
      <c r="B99" s="29" t="s">
        <v>216</v>
      </c>
      <c r="C99" s="128">
        <f>C75+C98</f>
        <v>2737802.1666666665</v>
      </c>
      <c r="D99" s="128">
        <f t="shared" ref="D99:N99" si="35">D75+D98</f>
        <v>2737902.1666666665</v>
      </c>
      <c r="E99" s="128">
        <f t="shared" si="35"/>
        <v>2737802.1666666665</v>
      </c>
      <c r="F99" s="128">
        <f t="shared" si="35"/>
        <v>2737852.1666666665</v>
      </c>
      <c r="G99" s="128">
        <f t="shared" si="35"/>
        <v>2737802.1666666665</v>
      </c>
      <c r="H99" s="128">
        <f t="shared" si="35"/>
        <v>2737802.1666666665</v>
      </c>
      <c r="I99" s="128">
        <f t="shared" si="35"/>
        <v>2737802.1666666665</v>
      </c>
      <c r="J99" s="128">
        <f t="shared" si="35"/>
        <v>2737802.1666666665</v>
      </c>
      <c r="K99" s="128">
        <f t="shared" si="35"/>
        <v>2737852.1666666665</v>
      </c>
      <c r="L99" s="128">
        <f t="shared" si="35"/>
        <v>2737802.1666666665</v>
      </c>
      <c r="M99" s="128">
        <f t="shared" si="35"/>
        <v>2737802.1666666665</v>
      </c>
      <c r="N99" s="128">
        <f t="shared" si="35"/>
        <v>3969454.1666666665</v>
      </c>
      <c r="O99" s="130">
        <f>'2,1kiadások .ÖSSZES'!F98</f>
        <v>34435278</v>
      </c>
      <c r="P99" s="2"/>
      <c r="Q99" s="2"/>
    </row>
    <row r="100" spans="1:17">
      <c r="A100" s="20" t="s">
        <v>217</v>
      </c>
      <c r="B100" s="11" t="s">
        <v>218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>
        <f>'2,1kiadások .ÖSSZES'!F99</f>
        <v>0</v>
      </c>
      <c r="P100" s="2"/>
      <c r="Q100" s="2"/>
    </row>
    <row r="101" spans="1:17">
      <c r="A101" s="20" t="s">
        <v>219</v>
      </c>
      <c r="B101" s="11" t="s">
        <v>220</v>
      </c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>
        <f>'2,1kiadások .ÖSSZES'!F100</f>
        <v>0</v>
      </c>
      <c r="P101" s="2"/>
      <c r="Q101" s="2"/>
    </row>
    <row r="102" spans="1:17">
      <c r="A102" s="20" t="s">
        <v>221</v>
      </c>
      <c r="B102" s="11" t="s">
        <v>222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>
        <f>'2,1kiadások .ÖSSZES'!F101</f>
        <v>0</v>
      </c>
      <c r="P102" s="2"/>
      <c r="Q102" s="2"/>
    </row>
    <row r="103" spans="1:17">
      <c r="A103" s="31" t="s">
        <v>223</v>
      </c>
      <c r="B103" s="15" t="s">
        <v>224</v>
      </c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>
        <f>'2,1kiadások .ÖSSZES'!F102</f>
        <v>0</v>
      </c>
      <c r="P103" s="2"/>
      <c r="Q103" s="2"/>
    </row>
    <row r="104" spans="1:17">
      <c r="A104" s="33" t="s">
        <v>225</v>
      </c>
      <c r="B104" s="11" t="s">
        <v>226</v>
      </c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>
        <f>'2,1kiadások .ÖSSZES'!F103</f>
        <v>0</v>
      </c>
      <c r="P104" s="2"/>
      <c r="Q104" s="2"/>
    </row>
    <row r="105" spans="1:17">
      <c r="A105" s="33" t="s">
        <v>227</v>
      </c>
      <c r="B105" s="11" t="s">
        <v>228</v>
      </c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>
        <f>'2,1kiadások .ÖSSZES'!F104</f>
        <v>0</v>
      </c>
      <c r="P105" s="2"/>
      <c r="Q105" s="2"/>
    </row>
    <row r="106" spans="1:17">
      <c r="A106" s="20" t="s">
        <v>229</v>
      </c>
      <c r="B106" s="11" t="s">
        <v>230</v>
      </c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>
        <f>'2,1kiadások .ÖSSZES'!F105</f>
        <v>0</v>
      </c>
      <c r="P106" s="2"/>
      <c r="Q106" s="2"/>
    </row>
    <row r="107" spans="1:17">
      <c r="A107" s="20" t="s">
        <v>231</v>
      </c>
      <c r="B107" s="11" t="s">
        <v>232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>
        <f>'2,1kiadások .ÖSSZES'!F106</f>
        <v>0</v>
      </c>
      <c r="P107" s="2"/>
      <c r="Q107" s="2"/>
    </row>
    <row r="108" spans="1:17">
      <c r="A108" s="35" t="s">
        <v>233</v>
      </c>
      <c r="B108" s="15" t="s">
        <v>234</v>
      </c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>
        <f>'2,1kiadások .ÖSSZES'!F107</f>
        <v>0</v>
      </c>
      <c r="P108" s="2"/>
      <c r="Q108" s="2"/>
    </row>
    <row r="109" spans="1:17">
      <c r="A109" s="33" t="s">
        <v>235</v>
      </c>
      <c r="B109" s="11" t="s">
        <v>236</v>
      </c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>
        <f>'2,1kiadások .ÖSSZES'!F108</f>
        <v>0</v>
      </c>
      <c r="P109" s="2"/>
      <c r="Q109" s="2"/>
    </row>
    <row r="110" spans="1:17">
      <c r="A110" s="33" t="s">
        <v>237</v>
      </c>
      <c r="B110" s="11" t="s">
        <v>238</v>
      </c>
      <c r="C110" s="128">
        <v>875405</v>
      </c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>
        <f>'2,1kiadások .ÖSSZES'!F109</f>
        <v>875405</v>
      </c>
      <c r="P110" s="2"/>
      <c r="Q110" s="2"/>
    </row>
    <row r="111" spans="1:17">
      <c r="A111" s="35" t="s">
        <v>239</v>
      </c>
      <c r="B111" s="15" t="s">
        <v>240</v>
      </c>
      <c r="C111" s="128">
        <f t="shared" ref="C111:M111" si="36">$O111/12</f>
        <v>0</v>
      </c>
      <c r="D111" s="128">
        <f t="shared" si="36"/>
        <v>0</v>
      </c>
      <c r="E111" s="128">
        <f t="shared" si="36"/>
        <v>0</v>
      </c>
      <c r="F111" s="128">
        <f t="shared" si="36"/>
        <v>0</v>
      </c>
      <c r="G111" s="128">
        <f t="shared" si="36"/>
        <v>0</v>
      </c>
      <c r="H111" s="128">
        <f t="shared" si="36"/>
        <v>0</v>
      </c>
      <c r="I111" s="128">
        <f t="shared" si="36"/>
        <v>0</v>
      </c>
      <c r="J111" s="128">
        <f t="shared" si="36"/>
        <v>0</v>
      </c>
      <c r="K111" s="128">
        <f t="shared" si="36"/>
        <v>0</v>
      </c>
      <c r="L111" s="128">
        <f t="shared" si="36"/>
        <v>0</v>
      </c>
      <c r="M111" s="128">
        <f t="shared" si="36"/>
        <v>0</v>
      </c>
      <c r="N111" s="128">
        <f>$O111/12</f>
        <v>0</v>
      </c>
      <c r="O111" s="128">
        <f>'2,1kiadások .ÖSSZES'!F110</f>
        <v>0</v>
      </c>
      <c r="P111" s="2"/>
      <c r="Q111" s="2"/>
    </row>
    <row r="112" spans="1:17">
      <c r="A112" s="33" t="s">
        <v>241</v>
      </c>
      <c r="B112" s="11" t="s">
        <v>242</v>
      </c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>
        <f>'2,1kiadások .ÖSSZES'!F111</f>
        <v>0</v>
      </c>
      <c r="P112" s="2"/>
      <c r="Q112" s="2"/>
    </row>
    <row r="113" spans="1:17">
      <c r="A113" s="33" t="s">
        <v>243</v>
      </c>
      <c r="B113" s="11" t="s">
        <v>244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>
        <f>'2,1kiadások .ÖSSZES'!F112</f>
        <v>0</v>
      </c>
      <c r="P113" s="2"/>
      <c r="Q113" s="2"/>
    </row>
    <row r="114" spans="1:17">
      <c r="A114" s="33" t="s">
        <v>245</v>
      </c>
      <c r="B114" s="11" t="s">
        <v>246</v>
      </c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>
        <f>'2,1kiadások .ÖSSZES'!F113</f>
        <v>0</v>
      </c>
      <c r="P114" s="2"/>
      <c r="Q114" s="2"/>
    </row>
    <row r="115" spans="1:17">
      <c r="A115" s="37" t="s">
        <v>247</v>
      </c>
      <c r="B115" s="18" t="s">
        <v>248</v>
      </c>
      <c r="C115" s="128">
        <f>SUM(C103+C108+C109+C110+C111+C112+C113+C114)</f>
        <v>875405</v>
      </c>
      <c r="D115" s="128">
        <f t="shared" ref="D115:N115" si="37">SUM(D103+D108+D109+D110+D111+D112+D113+D114)</f>
        <v>0</v>
      </c>
      <c r="E115" s="128">
        <f t="shared" si="37"/>
        <v>0</v>
      </c>
      <c r="F115" s="128">
        <f t="shared" si="37"/>
        <v>0</v>
      </c>
      <c r="G115" s="128">
        <f t="shared" si="37"/>
        <v>0</v>
      </c>
      <c r="H115" s="128">
        <f t="shared" si="37"/>
        <v>0</v>
      </c>
      <c r="I115" s="128">
        <f t="shared" si="37"/>
        <v>0</v>
      </c>
      <c r="J115" s="128">
        <f t="shared" si="37"/>
        <v>0</v>
      </c>
      <c r="K115" s="128">
        <f t="shared" si="37"/>
        <v>0</v>
      </c>
      <c r="L115" s="128">
        <f t="shared" si="37"/>
        <v>0</v>
      </c>
      <c r="M115" s="128">
        <f t="shared" si="37"/>
        <v>0</v>
      </c>
      <c r="N115" s="128">
        <f t="shared" si="37"/>
        <v>0</v>
      </c>
      <c r="O115" s="128">
        <f>'2,1kiadások .ÖSSZES'!F114</f>
        <v>875405</v>
      </c>
      <c r="P115" s="2"/>
      <c r="Q115" s="2"/>
    </row>
    <row r="116" spans="1:17">
      <c r="A116" s="33" t="s">
        <v>249</v>
      </c>
      <c r="B116" s="11" t="s">
        <v>250</v>
      </c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>
        <f>'2,1kiadások .ÖSSZES'!F115</f>
        <v>0</v>
      </c>
      <c r="P116" s="2"/>
      <c r="Q116" s="2"/>
    </row>
    <row r="117" spans="1:17">
      <c r="A117" s="20" t="s">
        <v>251</v>
      </c>
      <c r="B117" s="11" t="s">
        <v>252</v>
      </c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>
        <f>'2,1kiadások .ÖSSZES'!F116</f>
        <v>0</v>
      </c>
      <c r="P117" s="2"/>
      <c r="Q117" s="2"/>
    </row>
    <row r="118" spans="1:17">
      <c r="A118" s="33" t="s">
        <v>253</v>
      </c>
      <c r="B118" s="11" t="s">
        <v>254</v>
      </c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>
        <f>'2,1kiadások .ÖSSZES'!F117</f>
        <v>0</v>
      </c>
      <c r="P118" s="2"/>
      <c r="Q118" s="2"/>
    </row>
    <row r="119" spans="1:17">
      <c r="A119" s="33" t="s">
        <v>255</v>
      </c>
      <c r="B119" s="11" t="s">
        <v>256</v>
      </c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>
        <f>'2,1kiadások .ÖSSZES'!F118</f>
        <v>0</v>
      </c>
      <c r="P119" s="2"/>
      <c r="Q119" s="2"/>
    </row>
    <row r="120" spans="1:17">
      <c r="A120" s="37" t="s">
        <v>257</v>
      </c>
      <c r="B120" s="18" t="s">
        <v>258</v>
      </c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>
        <f>'2,1kiadások .ÖSSZES'!F119</f>
        <v>0</v>
      </c>
      <c r="P120" s="2"/>
      <c r="Q120" s="2"/>
    </row>
    <row r="121" spans="1:17">
      <c r="A121" s="20" t="s">
        <v>259</v>
      </c>
      <c r="B121" s="11" t="s">
        <v>260</v>
      </c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>
        <f>'2,1kiadások .ÖSSZES'!F120</f>
        <v>0</v>
      </c>
      <c r="P121" s="2"/>
      <c r="Q121" s="2"/>
    </row>
    <row r="122" spans="1:17" ht="15.75">
      <c r="A122" s="38" t="s">
        <v>261</v>
      </c>
      <c r="B122" s="39" t="s">
        <v>262</v>
      </c>
      <c r="C122" s="128">
        <f>C115+C120+C121</f>
        <v>875405</v>
      </c>
      <c r="D122" s="128">
        <f t="shared" ref="D122:N122" si="38">D115+D120+D121</f>
        <v>0</v>
      </c>
      <c r="E122" s="128">
        <f t="shared" si="38"/>
        <v>0</v>
      </c>
      <c r="F122" s="128">
        <f t="shared" si="38"/>
        <v>0</v>
      </c>
      <c r="G122" s="128">
        <f t="shared" si="38"/>
        <v>0</v>
      </c>
      <c r="H122" s="128">
        <f t="shared" si="38"/>
        <v>0</v>
      </c>
      <c r="I122" s="128">
        <f t="shared" si="38"/>
        <v>0</v>
      </c>
      <c r="J122" s="128">
        <f t="shared" si="38"/>
        <v>0</v>
      </c>
      <c r="K122" s="128">
        <f t="shared" si="38"/>
        <v>0</v>
      </c>
      <c r="L122" s="128">
        <f t="shared" si="38"/>
        <v>0</v>
      </c>
      <c r="M122" s="128">
        <f t="shared" si="38"/>
        <v>0</v>
      </c>
      <c r="N122" s="128">
        <f t="shared" si="38"/>
        <v>0</v>
      </c>
      <c r="O122" s="130">
        <f>'2,1kiadások .ÖSSZES'!F121</f>
        <v>875405</v>
      </c>
      <c r="P122" s="2"/>
      <c r="Q122" s="2"/>
    </row>
    <row r="123" spans="1:17" ht="15.75">
      <c r="A123" s="40" t="s">
        <v>17</v>
      </c>
      <c r="B123" s="41"/>
      <c r="C123" s="167">
        <f>C122+C99</f>
        <v>3613207.1666666665</v>
      </c>
      <c r="D123" s="167">
        <f>D122+D99</f>
        <v>2737902.1666666665</v>
      </c>
      <c r="E123" s="167">
        <f t="shared" ref="E123:N123" si="39">E122+E99</f>
        <v>2737802.1666666665</v>
      </c>
      <c r="F123" s="167">
        <f t="shared" si="39"/>
        <v>2737852.1666666665</v>
      </c>
      <c r="G123" s="167">
        <f t="shared" si="39"/>
        <v>2737802.1666666665</v>
      </c>
      <c r="H123" s="167">
        <f t="shared" si="39"/>
        <v>2737802.1666666665</v>
      </c>
      <c r="I123" s="167">
        <f t="shared" si="39"/>
        <v>2737802.1666666665</v>
      </c>
      <c r="J123" s="167">
        <f t="shared" si="39"/>
        <v>2737802.1666666665</v>
      </c>
      <c r="K123" s="167">
        <f t="shared" si="39"/>
        <v>2737852.1666666665</v>
      </c>
      <c r="L123" s="167">
        <f t="shared" si="39"/>
        <v>2737802.1666666665</v>
      </c>
      <c r="M123" s="167">
        <f t="shared" si="39"/>
        <v>2737802.1666666665</v>
      </c>
      <c r="N123" s="167">
        <f t="shared" si="39"/>
        <v>3969454.1666666665</v>
      </c>
      <c r="O123" s="130">
        <f>'2,1kiadások .ÖSSZES'!F122</f>
        <v>35310683</v>
      </c>
      <c r="P123" s="2"/>
      <c r="Q123" s="2"/>
    </row>
    <row r="124" spans="1:17" ht="25.5">
      <c r="A124" s="5" t="s">
        <v>29</v>
      </c>
      <c r="B124" s="6" t="s">
        <v>650</v>
      </c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>
        <f>SUM(C124:N124)</f>
        <v>0</v>
      </c>
      <c r="P124" s="2"/>
      <c r="Q124" s="2"/>
    </row>
    <row r="125" spans="1:17">
      <c r="A125" s="10" t="s">
        <v>338</v>
      </c>
      <c r="B125" s="14" t="s">
        <v>339</v>
      </c>
      <c r="C125" s="128">
        <f t="shared" ref="C125:M128" si="40">$O125/12</f>
        <v>1010338.9166666666</v>
      </c>
      <c r="D125" s="128">
        <f t="shared" si="40"/>
        <v>1010338.9166666666</v>
      </c>
      <c r="E125" s="128">
        <f t="shared" si="40"/>
        <v>1010338.9166666666</v>
      </c>
      <c r="F125" s="128">
        <f t="shared" si="40"/>
        <v>1010338.9166666666</v>
      </c>
      <c r="G125" s="128">
        <f t="shared" si="40"/>
        <v>1010338.9166666666</v>
      </c>
      <c r="H125" s="128">
        <f t="shared" si="40"/>
        <v>1010338.9166666666</v>
      </c>
      <c r="I125" s="128">
        <f t="shared" si="40"/>
        <v>1010338.9166666666</v>
      </c>
      <c r="J125" s="128">
        <f t="shared" si="40"/>
        <v>1010338.9166666666</v>
      </c>
      <c r="K125" s="128">
        <f t="shared" si="40"/>
        <v>1010338.9166666666</v>
      </c>
      <c r="L125" s="128">
        <f t="shared" si="40"/>
        <v>1010338.9166666666</v>
      </c>
      <c r="M125" s="128">
        <f t="shared" si="40"/>
        <v>1010338.9166666666</v>
      </c>
      <c r="N125" s="128">
        <f>$O125/12</f>
        <v>1010338.9166666666</v>
      </c>
      <c r="O125" s="128">
        <f>'3,1bevételek.Összesen'!F6</f>
        <v>12124067</v>
      </c>
      <c r="P125" s="2"/>
      <c r="Q125" s="2"/>
    </row>
    <row r="126" spans="1:17">
      <c r="A126" s="11" t="s">
        <v>340</v>
      </c>
      <c r="B126" s="14" t="s">
        <v>341</v>
      </c>
      <c r="C126" s="128">
        <f t="shared" si="40"/>
        <v>0</v>
      </c>
      <c r="D126" s="128">
        <f t="shared" si="40"/>
        <v>0</v>
      </c>
      <c r="E126" s="128">
        <f t="shared" si="40"/>
        <v>0</v>
      </c>
      <c r="F126" s="128">
        <f t="shared" si="40"/>
        <v>0</v>
      </c>
      <c r="G126" s="128">
        <f t="shared" si="40"/>
        <v>0</v>
      </c>
      <c r="H126" s="128">
        <f t="shared" si="40"/>
        <v>0</v>
      </c>
      <c r="I126" s="128">
        <f t="shared" si="40"/>
        <v>0</v>
      </c>
      <c r="J126" s="128">
        <f t="shared" si="40"/>
        <v>0</v>
      </c>
      <c r="K126" s="128">
        <f t="shared" si="40"/>
        <v>0</v>
      </c>
      <c r="L126" s="128">
        <f t="shared" si="40"/>
        <v>0</v>
      </c>
      <c r="M126" s="128">
        <f t="shared" si="40"/>
        <v>0</v>
      </c>
      <c r="N126" s="128">
        <f>$O126/12</f>
        <v>0</v>
      </c>
      <c r="O126" s="128">
        <f>'3,1bevételek.Összesen'!F7</f>
        <v>0</v>
      </c>
      <c r="P126" s="2"/>
      <c r="Q126" s="2"/>
    </row>
    <row r="127" spans="1:17">
      <c r="A127" s="11" t="s">
        <v>342</v>
      </c>
      <c r="B127" s="14" t="s">
        <v>343</v>
      </c>
      <c r="C127" s="128">
        <f t="shared" si="40"/>
        <v>663420</v>
      </c>
      <c r="D127" s="128">
        <f t="shared" si="40"/>
        <v>663420</v>
      </c>
      <c r="E127" s="128">
        <f t="shared" si="40"/>
        <v>663420</v>
      </c>
      <c r="F127" s="128">
        <f t="shared" si="40"/>
        <v>663420</v>
      </c>
      <c r="G127" s="128">
        <f t="shared" si="40"/>
        <v>663420</v>
      </c>
      <c r="H127" s="128">
        <f t="shared" si="40"/>
        <v>663420</v>
      </c>
      <c r="I127" s="128">
        <f t="shared" si="40"/>
        <v>663420</v>
      </c>
      <c r="J127" s="128">
        <f t="shared" si="40"/>
        <v>663420</v>
      </c>
      <c r="K127" s="128">
        <f t="shared" si="40"/>
        <v>663420</v>
      </c>
      <c r="L127" s="128">
        <f t="shared" si="40"/>
        <v>663420</v>
      </c>
      <c r="M127" s="128">
        <f t="shared" si="40"/>
        <v>663420</v>
      </c>
      <c r="N127" s="128">
        <f>$O127/12</f>
        <v>663420</v>
      </c>
      <c r="O127" s="128">
        <f>'3,1bevételek.Összesen'!F8</f>
        <v>7961040</v>
      </c>
      <c r="P127" s="2"/>
      <c r="Q127" s="2"/>
    </row>
    <row r="128" spans="1:17">
      <c r="A128" s="11" t="s">
        <v>344</v>
      </c>
      <c r="B128" s="14" t="s">
        <v>345</v>
      </c>
      <c r="C128" s="128">
        <f t="shared" si="40"/>
        <v>150000</v>
      </c>
      <c r="D128" s="128">
        <f t="shared" si="40"/>
        <v>150000</v>
      </c>
      <c r="E128" s="128">
        <f t="shared" si="40"/>
        <v>150000</v>
      </c>
      <c r="F128" s="128">
        <f t="shared" si="40"/>
        <v>150000</v>
      </c>
      <c r="G128" s="128">
        <f t="shared" si="40"/>
        <v>150000</v>
      </c>
      <c r="H128" s="128">
        <f t="shared" si="40"/>
        <v>150000</v>
      </c>
      <c r="I128" s="128">
        <f t="shared" si="40"/>
        <v>150000</v>
      </c>
      <c r="J128" s="128">
        <f t="shared" si="40"/>
        <v>150000</v>
      </c>
      <c r="K128" s="128">
        <f t="shared" si="40"/>
        <v>150000</v>
      </c>
      <c r="L128" s="128">
        <f t="shared" si="40"/>
        <v>150000</v>
      </c>
      <c r="M128" s="128">
        <f t="shared" si="40"/>
        <v>150000</v>
      </c>
      <c r="N128" s="128">
        <f>$O128/12</f>
        <v>150000</v>
      </c>
      <c r="O128" s="128">
        <f>'3,1bevételek.Összesen'!F9</f>
        <v>1800000</v>
      </c>
      <c r="P128" s="2"/>
      <c r="Q128" s="2"/>
    </row>
    <row r="129" spans="1:17">
      <c r="A129" s="11" t="s">
        <v>346</v>
      </c>
      <c r="B129" s="14" t="s">
        <v>347</v>
      </c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>
        <f>'3,1bevételek.Összesen'!F10</f>
        <v>0</v>
      </c>
      <c r="P129" s="2"/>
      <c r="Q129" s="2"/>
    </row>
    <row r="130" spans="1:17">
      <c r="A130" s="11" t="s">
        <v>348</v>
      </c>
      <c r="B130" s="14" t="s">
        <v>349</v>
      </c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>
        <f>'3,1bevételek.Összesen'!F11</f>
        <v>0</v>
      </c>
      <c r="P130" s="2"/>
      <c r="Q130" s="2"/>
    </row>
    <row r="131" spans="1:17">
      <c r="A131" s="15" t="s">
        <v>350</v>
      </c>
      <c r="B131" s="42" t="s">
        <v>351</v>
      </c>
      <c r="C131" s="128">
        <f>SUM(C125:C130)</f>
        <v>1823758.9166666665</v>
      </c>
      <c r="D131" s="128">
        <f t="shared" ref="D131:N131" si="41">SUM(D125:D130)</f>
        <v>1823758.9166666665</v>
      </c>
      <c r="E131" s="128">
        <f t="shared" si="41"/>
        <v>1823758.9166666665</v>
      </c>
      <c r="F131" s="128">
        <f t="shared" si="41"/>
        <v>1823758.9166666665</v>
      </c>
      <c r="G131" s="128">
        <f t="shared" si="41"/>
        <v>1823758.9166666665</v>
      </c>
      <c r="H131" s="128">
        <f t="shared" si="41"/>
        <v>1823758.9166666665</v>
      </c>
      <c r="I131" s="128">
        <f t="shared" si="41"/>
        <v>1823758.9166666665</v>
      </c>
      <c r="J131" s="128">
        <f t="shared" si="41"/>
        <v>1823758.9166666665</v>
      </c>
      <c r="K131" s="128">
        <f t="shared" si="41"/>
        <v>1823758.9166666665</v>
      </c>
      <c r="L131" s="128">
        <f t="shared" si="41"/>
        <v>1823758.9166666665</v>
      </c>
      <c r="M131" s="128">
        <f t="shared" si="41"/>
        <v>1823758.9166666665</v>
      </c>
      <c r="N131" s="128">
        <f t="shared" si="41"/>
        <v>1823758.9166666665</v>
      </c>
      <c r="O131" s="128">
        <f>'3,1bevételek.Összesen'!F12</f>
        <v>21885107</v>
      </c>
      <c r="P131" s="2"/>
      <c r="Q131" s="2"/>
    </row>
    <row r="132" spans="1:17">
      <c r="A132" s="11" t="s">
        <v>352</v>
      </c>
      <c r="B132" s="14" t="s">
        <v>353</v>
      </c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>
        <f>'3,1bevételek.Összesen'!F13</f>
        <v>0</v>
      </c>
      <c r="P132" s="2"/>
      <c r="Q132" s="2"/>
    </row>
    <row r="133" spans="1:17" ht="30">
      <c r="A133" s="11" t="s">
        <v>354</v>
      </c>
      <c r="B133" s="14" t="s">
        <v>355</v>
      </c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>
        <f>'3,1bevételek.Összesen'!F14</f>
        <v>0</v>
      </c>
      <c r="P133" s="2"/>
      <c r="Q133" s="2"/>
    </row>
    <row r="134" spans="1:17" ht="30">
      <c r="A134" s="11" t="s">
        <v>356</v>
      </c>
      <c r="B134" s="14" t="s">
        <v>357</v>
      </c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>
        <f>'3,1bevételek.Összesen'!F15</f>
        <v>0</v>
      </c>
      <c r="P134" s="2"/>
      <c r="Q134" s="2"/>
    </row>
    <row r="135" spans="1:17" ht="30">
      <c r="A135" s="11" t="s">
        <v>358</v>
      </c>
      <c r="B135" s="14" t="s">
        <v>359</v>
      </c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>
        <f>'3,1bevételek.Összesen'!F16</f>
        <v>0</v>
      </c>
      <c r="P135" s="2"/>
      <c r="Q135" s="2"/>
    </row>
    <row r="136" spans="1:17">
      <c r="A136" s="11" t="s">
        <v>360</v>
      </c>
      <c r="B136" s="14" t="s">
        <v>361</v>
      </c>
      <c r="C136" s="128">
        <f t="shared" ref="C136:M136" si="42">$O136/12</f>
        <v>39529.166666666664</v>
      </c>
      <c r="D136" s="128">
        <f t="shared" si="42"/>
        <v>39529.166666666664</v>
      </c>
      <c r="E136" s="128">
        <f t="shared" si="42"/>
        <v>39529.166666666664</v>
      </c>
      <c r="F136" s="128">
        <f t="shared" si="42"/>
        <v>39529.166666666664</v>
      </c>
      <c r="G136" s="128">
        <f t="shared" si="42"/>
        <v>39529.166666666664</v>
      </c>
      <c r="H136" s="128">
        <f t="shared" si="42"/>
        <v>39529.166666666664</v>
      </c>
      <c r="I136" s="128">
        <f t="shared" si="42"/>
        <v>39529.166666666664</v>
      </c>
      <c r="J136" s="128">
        <f t="shared" si="42"/>
        <v>39529.166666666664</v>
      </c>
      <c r="K136" s="128">
        <f t="shared" si="42"/>
        <v>39529.166666666664</v>
      </c>
      <c r="L136" s="128">
        <f t="shared" si="42"/>
        <v>39529.166666666664</v>
      </c>
      <c r="M136" s="128">
        <f t="shared" si="42"/>
        <v>39529.166666666664</v>
      </c>
      <c r="N136" s="128">
        <f>$O136/12</f>
        <v>39529.166666666664</v>
      </c>
      <c r="O136" s="128">
        <f>'3,1bevételek.Összesen'!F17</f>
        <v>474350</v>
      </c>
      <c r="P136" s="2"/>
      <c r="Q136" s="2"/>
    </row>
    <row r="137" spans="1:17">
      <c r="A137" s="18" t="s">
        <v>362</v>
      </c>
      <c r="B137" s="27" t="s">
        <v>363</v>
      </c>
      <c r="C137" s="128">
        <f>C131+C132+C133+C134+C135+C136</f>
        <v>1863288.0833333333</v>
      </c>
      <c r="D137" s="128">
        <f t="shared" ref="D137:N137" si="43">D131+D132+D133+D134+D135+D136</f>
        <v>1863288.0833333333</v>
      </c>
      <c r="E137" s="128">
        <f t="shared" si="43"/>
        <v>1863288.0833333333</v>
      </c>
      <c r="F137" s="128">
        <f t="shared" si="43"/>
        <v>1863288.0833333333</v>
      </c>
      <c r="G137" s="128">
        <f t="shared" si="43"/>
        <v>1863288.0833333333</v>
      </c>
      <c r="H137" s="128">
        <f t="shared" si="43"/>
        <v>1863288.0833333333</v>
      </c>
      <c r="I137" s="128">
        <f t="shared" si="43"/>
        <v>1863288.0833333333</v>
      </c>
      <c r="J137" s="128">
        <f t="shared" si="43"/>
        <v>1863288.0833333333</v>
      </c>
      <c r="K137" s="128">
        <f t="shared" si="43"/>
        <v>1863288.0833333333</v>
      </c>
      <c r="L137" s="128">
        <f t="shared" si="43"/>
        <v>1863288.0833333333</v>
      </c>
      <c r="M137" s="128">
        <f t="shared" si="43"/>
        <v>1863288.0833333333</v>
      </c>
      <c r="N137" s="128">
        <f t="shared" si="43"/>
        <v>1863288.0833333333</v>
      </c>
      <c r="O137" s="128">
        <f>'3,1bevételek.Összesen'!F18</f>
        <v>22359457</v>
      </c>
      <c r="P137" s="2"/>
      <c r="Q137" s="2"/>
    </row>
    <row r="138" spans="1:17">
      <c r="A138" s="11" t="s">
        <v>376</v>
      </c>
      <c r="B138" s="14" t="s">
        <v>377</v>
      </c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>
        <f>'3,1bevételek.Összesen'!F25</f>
        <v>0</v>
      </c>
      <c r="P138" s="2"/>
      <c r="Q138" s="2"/>
    </row>
    <row r="139" spans="1:17">
      <c r="A139" s="11" t="s">
        <v>378</v>
      </c>
      <c r="B139" s="14" t="s">
        <v>379</v>
      </c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>
        <f>'3,1bevételek.Összesen'!F26</f>
        <v>0</v>
      </c>
      <c r="P139" s="2"/>
      <c r="Q139" s="2"/>
    </row>
    <row r="140" spans="1:17">
      <c r="A140" s="15" t="s">
        <v>380</v>
      </c>
      <c r="B140" s="42" t="s">
        <v>381</v>
      </c>
      <c r="C140" s="128"/>
      <c r="D140" s="128"/>
      <c r="E140" s="128">
        <f>SUM(E138:E139)</f>
        <v>0</v>
      </c>
      <c r="F140" s="128">
        <f t="shared" ref="F140:N140" si="44">SUM(F138:F139)</f>
        <v>0</v>
      </c>
      <c r="G140" s="128">
        <f t="shared" si="44"/>
        <v>0</v>
      </c>
      <c r="H140" s="128">
        <f t="shared" si="44"/>
        <v>0</v>
      </c>
      <c r="I140" s="128">
        <f t="shared" si="44"/>
        <v>0</v>
      </c>
      <c r="J140" s="128">
        <f t="shared" si="44"/>
        <v>0</v>
      </c>
      <c r="K140" s="128">
        <f t="shared" si="44"/>
        <v>0</v>
      </c>
      <c r="L140" s="128">
        <f t="shared" si="44"/>
        <v>0</v>
      </c>
      <c r="M140" s="128">
        <f t="shared" si="44"/>
        <v>0</v>
      </c>
      <c r="N140" s="128">
        <f t="shared" si="44"/>
        <v>0</v>
      </c>
      <c r="O140" s="128">
        <f>'3,1bevételek.Összesen'!F27</f>
        <v>0</v>
      </c>
      <c r="P140" s="2"/>
      <c r="Q140" s="2"/>
    </row>
    <row r="141" spans="1:17">
      <c r="A141" s="11" t="s">
        <v>382</v>
      </c>
      <c r="B141" s="14" t="s">
        <v>383</v>
      </c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>
        <f>'3,1bevételek.Összesen'!F28</f>
        <v>0</v>
      </c>
      <c r="P141" s="2"/>
      <c r="Q141" s="2"/>
    </row>
    <row r="142" spans="1:17">
      <c r="A142" s="11" t="s">
        <v>384</v>
      </c>
      <c r="B142" s="14" t="s">
        <v>385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>
        <f>'3,1bevételek.Összesen'!F29</f>
        <v>0</v>
      </c>
      <c r="P142" s="2"/>
      <c r="Q142" s="2"/>
    </row>
    <row r="143" spans="1:17">
      <c r="A143" s="11" t="s">
        <v>386</v>
      </c>
      <c r="B143" s="14" t="s">
        <v>387</v>
      </c>
      <c r="C143" s="128"/>
      <c r="D143" s="128"/>
      <c r="E143" s="128">
        <f>O143/2</f>
        <v>625000</v>
      </c>
      <c r="F143" s="128"/>
      <c r="G143" s="128"/>
      <c r="H143" s="128"/>
      <c r="I143" s="128"/>
      <c r="J143" s="128"/>
      <c r="K143" s="128">
        <f>O143/2</f>
        <v>625000</v>
      </c>
      <c r="L143" s="128"/>
      <c r="M143" s="128"/>
      <c r="N143" s="128"/>
      <c r="O143" s="128">
        <f>'3,1bevételek.Összesen'!F30</f>
        <v>1250000</v>
      </c>
      <c r="P143" s="2"/>
      <c r="Q143" s="2"/>
    </row>
    <row r="144" spans="1:17">
      <c r="A144" s="11" t="s">
        <v>388</v>
      </c>
      <c r="B144" s="14" t="s">
        <v>389</v>
      </c>
      <c r="C144" s="128"/>
      <c r="D144" s="128"/>
      <c r="E144" s="128">
        <f>O144/2</f>
        <v>400000</v>
      </c>
      <c r="F144" s="128"/>
      <c r="G144" s="128"/>
      <c r="H144" s="128"/>
      <c r="I144" s="128"/>
      <c r="J144" s="128"/>
      <c r="K144" s="128">
        <f>O144/2</f>
        <v>400000</v>
      </c>
      <c r="L144" s="128"/>
      <c r="M144" s="128"/>
      <c r="N144" s="128"/>
      <c r="O144" s="128">
        <f>'3,1bevételek.Összesen'!F31</f>
        <v>800000</v>
      </c>
      <c r="P144" s="2"/>
      <c r="Q144" s="2"/>
    </row>
    <row r="145" spans="1:17">
      <c r="A145" s="11" t="s">
        <v>390</v>
      </c>
      <c r="B145" s="14" t="s">
        <v>391</v>
      </c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>
        <f>'3,1bevételek.Összesen'!F32</f>
        <v>0</v>
      </c>
      <c r="P145" s="2"/>
      <c r="Q145" s="2"/>
    </row>
    <row r="146" spans="1:17">
      <c r="A146" s="11" t="s">
        <v>392</v>
      </c>
      <c r="B146" s="14" t="s">
        <v>393</v>
      </c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>
        <f>'3,1bevételek.Összesen'!F33</f>
        <v>0</v>
      </c>
      <c r="P146" s="2"/>
      <c r="Q146" s="2"/>
    </row>
    <row r="147" spans="1:17">
      <c r="A147" s="11" t="s">
        <v>394</v>
      </c>
      <c r="B147" s="14" t="s">
        <v>395</v>
      </c>
      <c r="C147" s="128"/>
      <c r="D147" s="128"/>
      <c r="E147" s="128">
        <f>O147/2</f>
        <v>375000</v>
      </c>
      <c r="F147" s="128"/>
      <c r="G147" s="128"/>
      <c r="H147" s="128"/>
      <c r="I147" s="128"/>
      <c r="J147" s="128"/>
      <c r="K147" s="128">
        <f>O147/2</f>
        <v>375000</v>
      </c>
      <c r="L147" s="128"/>
      <c r="M147" s="128"/>
      <c r="N147" s="128"/>
      <c r="O147" s="128">
        <f>'3,1bevételek.Összesen'!F34</f>
        <v>750000</v>
      </c>
      <c r="P147" s="2"/>
      <c r="Q147" s="2"/>
    </row>
    <row r="148" spans="1:17">
      <c r="A148" s="11" t="s">
        <v>396</v>
      </c>
      <c r="B148" s="14" t="s">
        <v>397</v>
      </c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>
        <f>'3,1bevételek.Összesen'!F35</f>
        <v>0</v>
      </c>
      <c r="P148" s="2"/>
      <c r="Q148" s="2"/>
    </row>
    <row r="149" spans="1:17">
      <c r="A149" s="15" t="s">
        <v>398</v>
      </c>
      <c r="B149" s="42" t="s">
        <v>399</v>
      </c>
      <c r="C149" s="128">
        <f>SUM(C144:C148)</f>
        <v>0</v>
      </c>
      <c r="D149" s="128">
        <f t="shared" ref="D149:N149" si="45">SUM(D144:D148)</f>
        <v>0</v>
      </c>
      <c r="E149" s="128">
        <f t="shared" si="45"/>
        <v>775000</v>
      </c>
      <c r="F149" s="128">
        <f t="shared" si="45"/>
        <v>0</v>
      </c>
      <c r="G149" s="128">
        <f t="shared" si="45"/>
        <v>0</v>
      </c>
      <c r="H149" s="128">
        <f t="shared" si="45"/>
        <v>0</v>
      </c>
      <c r="I149" s="128">
        <f t="shared" si="45"/>
        <v>0</v>
      </c>
      <c r="J149" s="128">
        <f t="shared" si="45"/>
        <v>0</v>
      </c>
      <c r="K149" s="128">
        <f t="shared" si="45"/>
        <v>775000</v>
      </c>
      <c r="L149" s="128">
        <f t="shared" si="45"/>
        <v>0</v>
      </c>
      <c r="M149" s="128">
        <f t="shared" si="45"/>
        <v>0</v>
      </c>
      <c r="N149" s="128">
        <f t="shared" si="45"/>
        <v>0</v>
      </c>
      <c r="O149" s="128">
        <f>'3,1bevételek.Összesen'!F36</f>
        <v>1550000</v>
      </c>
      <c r="P149" s="2"/>
      <c r="Q149" s="2"/>
    </row>
    <row r="150" spans="1:17">
      <c r="A150" s="11" t="s">
        <v>400</v>
      </c>
      <c r="B150" s="14" t="s">
        <v>401</v>
      </c>
      <c r="C150" s="128"/>
      <c r="D150" s="128"/>
      <c r="E150" s="128">
        <v>220000</v>
      </c>
      <c r="F150" s="128"/>
      <c r="G150" s="128"/>
      <c r="H150" s="128"/>
      <c r="I150" s="128"/>
      <c r="J150" s="128"/>
      <c r="K150" s="128">
        <v>220000</v>
      </c>
      <c r="L150" s="128"/>
      <c r="M150" s="128"/>
      <c r="N150" s="128"/>
      <c r="O150" s="128">
        <f>'3,1bevételek.Összesen'!F37</f>
        <v>105000</v>
      </c>
      <c r="P150" s="2"/>
      <c r="Q150" s="2"/>
    </row>
    <row r="151" spans="1:17">
      <c r="A151" s="18" t="s">
        <v>402</v>
      </c>
      <c r="B151" s="27" t="s">
        <v>403</v>
      </c>
      <c r="C151" s="128">
        <f>C140+C141+C142+C143+C149+C150</f>
        <v>0</v>
      </c>
      <c r="D151" s="128">
        <f t="shared" ref="D151:N151" si="46">D140+D141+D142+D143+D149+D150</f>
        <v>0</v>
      </c>
      <c r="E151" s="128">
        <f>E140+E141+E142+E143+E149+E150</f>
        <v>1620000</v>
      </c>
      <c r="F151" s="128">
        <f t="shared" si="46"/>
        <v>0</v>
      </c>
      <c r="G151" s="128">
        <f t="shared" si="46"/>
        <v>0</v>
      </c>
      <c r="H151" s="128">
        <f t="shared" si="46"/>
        <v>0</v>
      </c>
      <c r="I151" s="128">
        <f t="shared" si="46"/>
        <v>0</v>
      </c>
      <c r="J151" s="128">
        <f t="shared" si="46"/>
        <v>0</v>
      </c>
      <c r="K151" s="128">
        <f t="shared" si="46"/>
        <v>1620000</v>
      </c>
      <c r="L151" s="128">
        <f t="shared" si="46"/>
        <v>0</v>
      </c>
      <c r="M151" s="128">
        <f t="shared" si="46"/>
        <v>0</v>
      </c>
      <c r="N151" s="128">
        <f t="shared" si="46"/>
        <v>0</v>
      </c>
      <c r="O151" s="128">
        <f>'3,1bevételek.Összesen'!F38</f>
        <v>2905000</v>
      </c>
      <c r="P151" s="2"/>
      <c r="Q151" s="2"/>
    </row>
    <row r="152" spans="1:17">
      <c r="A152" s="20" t="s">
        <v>404</v>
      </c>
      <c r="B152" s="14" t="s">
        <v>405</v>
      </c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>
        <f>'3,1bevételek.Összesen'!F39</f>
        <v>0</v>
      </c>
      <c r="P152" s="2"/>
      <c r="Q152" s="2"/>
    </row>
    <row r="153" spans="1:17">
      <c r="A153" s="20" t="s">
        <v>406</v>
      </c>
      <c r="B153" s="14" t="s">
        <v>407</v>
      </c>
      <c r="C153" s="128">
        <f t="shared" ref="C153:M154" si="47">$O153/12</f>
        <v>1250</v>
      </c>
      <c r="D153" s="128">
        <f t="shared" si="47"/>
        <v>1250</v>
      </c>
      <c r="E153" s="128">
        <f t="shared" si="47"/>
        <v>1250</v>
      </c>
      <c r="F153" s="128">
        <f t="shared" si="47"/>
        <v>1250</v>
      </c>
      <c r="G153" s="128">
        <f t="shared" si="47"/>
        <v>1250</v>
      </c>
      <c r="H153" s="128">
        <f t="shared" si="47"/>
        <v>1250</v>
      </c>
      <c r="I153" s="128">
        <f t="shared" si="47"/>
        <v>1250</v>
      </c>
      <c r="J153" s="128">
        <f t="shared" si="47"/>
        <v>1250</v>
      </c>
      <c r="K153" s="128">
        <f t="shared" si="47"/>
        <v>1250</v>
      </c>
      <c r="L153" s="128">
        <f t="shared" si="47"/>
        <v>1250</v>
      </c>
      <c r="M153" s="128">
        <f t="shared" si="47"/>
        <v>1250</v>
      </c>
      <c r="N153" s="128">
        <f>$O153/12</f>
        <v>1250</v>
      </c>
      <c r="O153" s="128">
        <f>'3,1bevételek.Összesen'!F40</f>
        <v>15000</v>
      </c>
      <c r="P153" s="2"/>
      <c r="Q153" s="2"/>
    </row>
    <row r="154" spans="1:17">
      <c r="A154" s="20" t="s">
        <v>408</v>
      </c>
      <c r="B154" s="14" t="s">
        <v>409</v>
      </c>
      <c r="C154" s="128">
        <f t="shared" si="47"/>
        <v>0</v>
      </c>
      <c r="D154" s="128">
        <f t="shared" si="47"/>
        <v>0</v>
      </c>
      <c r="E154" s="128">
        <f t="shared" si="47"/>
        <v>0</v>
      </c>
      <c r="F154" s="128">
        <f t="shared" si="47"/>
        <v>0</v>
      </c>
      <c r="G154" s="128">
        <f t="shared" si="47"/>
        <v>0</v>
      </c>
      <c r="H154" s="128">
        <f t="shared" si="47"/>
        <v>0</v>
      </c>
      <c r="I154" s="128">
        <f t="shared" si="47"/>
        <v>0</v>
      </c>
      <c r="J154" s="128">
        <f t="shared" si="47"/>
        <v>0</v>
      </c>
      <c r="K154" s="128">
        <f t="shared" si="47"/>
        <v>0</v>
      </c>
      <c r="L154" s="128">
        <f t="shared" si="47"/>
        <v>0</v>
      </c>
      <c r="M154" s="128">
        <f t="shared" si="47"/>
        <v>0</v>
      </c>
      <c r="N154" s="128">
        <f>$O154/12</f>
        <v>0</v>
      </c>
      <c r="O154" s="128">
        <f>'3,1bevételek.Összesen'!F41</f>
        <v>0</v>
      </c>
      <c r="P154" s="2"/>
      <c r="Q154" s="2"/>
    </row>
    <row r="155" spans="1:17">
      <c r="A155" s="20" t="s">
        <v>410</v>
      </c>
      <c r="B155" s="14" t="s">
        <v>411</v>
      </c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>
        <v>205000</v>
      </c>
      <c r="O155" s="128">
        <f>'3,1bevételek.Összesen'!F42</f>
        <v>205000</v>
      </c>
      <c r="P155" s="2"/>
      <c r="Q155" s="2"/>
    </row>
    <row r="156" spans="1:17">
      <c r="A156" s="20" t="s">
        <v>412</v>
      </c>
      <c r="B156" s="14" t="s">
        <v>413</v>
      </c>
      <c r="C156" s="128">
        <f t="shared" ref="C156:N157" si="48">$O156/12</f>
        <v>143195.5</v>
      </c>
      <c r="D156" s="128">
        <f t="shared" si="48"/>
        <v>143195.5</v>
      </c>
      <c r="E156" s="128">
        <f t="shared" si="48"/>
        <v>143195.5</v>
      </c>
      <c r="F156" s="128">
        <f t="shared" si="48"/>
        <v>143195.5</v>
      </c>
      <c r="G156" s="128">
        <f t="shared" si="48"/>
        <v>143195.5</v>
      </c>
      <c r="H156" s="128">
        <f t="shared" si="48"/>
        <v>143195.5</v>
      </c>
      <c r="I156" s="128">
        <f t="shared" si="48"/>
        <v>143195.5</v>
      </c>
      <c r="J156" s="128">
        <f t="shared" si="48"/>
        <v>143195.5</v>
      </c>
      <c r="K156" s="128">
        <f t="shared" si="48"/>
        <v>143195.5</v>
      </c>
      <c r="L156" s="128">
        <f t="shared" si="48"/>
        <v>143195.5</v>
      </c>
      <c r="M156" s="128">
        <f t="shared" si="48"/>
        <v>143195.5</v>
      </c>
      <c r="N156" s="128">
        <f t="shared" si="48"/>
        <v>143195.5</v>
      </c>
      <c r="O156" s="128">
        <f>'3,1bevételek.Összesen'!F43</f>
        <v>1718346</v>
      </c>
      <c r="P156" s="2"/>
      <c r="Q156" s="2"/>
    </row>
    <row r="157" spans="1:17">
      <c r="A157" s="20" t="s">
        <v>414</v>
      </c>
      <c r="B157" s="14" t="s">
        <v>415</v>
      </c>
      <c r="C157" s="128">
        <f t="shared" si="48"/>
        <v>0</v>
      </c>
      <c r="D157" s="128">
        <f t="shared" si="48"/>
        <v>0</v>
      </c>
      <c r="E157" s="128">
        <f t="shared" si="48"/>
        <v>0</v>
      </c>
      <c r="F157" s="128">
        <f t="shared" si="48"/>
        <v>0</v>
      </c>
      <c r="G157" s="128">
        <f t="shared" si="48"/>
        <v>0</v>
      </c>
      <c r="H157" s="128">
        <f t="shared" si="48"/>
        <v>0</v>
      </c>
      <c r="I157" s="128">
        <f t="shared" si="48"/>
        <v>0</v>
      </c>
      <c r="J157" s="128">
        <f t="shared" si="48"/>
        <v>0</v>
      </c>
      <c r="K157" s="128">
        <f t="shared" si="48"/>
        <v>0</v>
      </c>
      <c r="L157" s="128">
        <f t="shared" si="48"/>
        <v>0</v>
      </c>
      <c r="M157" s="128">
        <f t="shared" si="48"/>
        <v>0</v>
      </c>
      <c r="N157" s="128">
        <f t="shared" si="48"/>
        <v>0</v>
      </c>
      <c r="O157" s="128">
        <f>'3,1bevételek.Összesen'!F44</f>
        <v>0</v>
      </c>
      <c r="P157" s="2"/>
      <c r="Q157" s="2"/>
    </row>
    <row r="158" spans="1:17">
      <c r="A158" s="20" t="s">
        <v>416</v>
      </c>
      <c r="B158" s="14" t="s">
        <v>417</v>
      </c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>
        <f>'3,1bevételek.Összesen'!F45</f>
        <v>0</v>
      </c>
      <c r="P158" s="2"/>
      <c r="Q158" s="2"/>
    </row>
    <row r="159" spans="1:17">
      <c r="A159" s="20" t="s">
        <v>418</v>
      </c>
      <c r="B159" s="14" t="s">
        <v>419</v>
      </c>
      <c r="C159" s="128"/>
      <c r="D159" s="128"/>
      <c r="E159" s="128">
        <v>1250</v>
      </c>
      <c r="F159" s="128"/>
      <c r="G159" s="128"/>
      <c r="H159" s="128">
        <v>1250</v>
      </c>
      <c r="I159" s="128"/>
      <c r="J159" s="128"/>
      <c r="K159" s="128">
        <v>1250</v>
      </c>
      <c r="L159" s="128"/>
      <c r="M159" s="128"/>
      <c r="N159" s="128">
        <v>1250</v>
      </c>
      <c r="O159" s="128">
        <f>'3,1bevételek.Összesen'!F46</f>
        <v>5000</v>
      </c>
      <c r="P159" s="2"/>
      <c r="Q159" s="2"/>
    </row>
    <row r="160" spans="1:17">
      <c r="A160" s="20" t="s">
        <v>420</v>
      </c>
      <c r="B160" s="14" t="s">
        <v>421</v>
      </c>
      <c r="C160" s="128">
        <f>$O160/12</f>
        <v>0</v>
      </c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>
        <f>'3,1bevételek.Összesen'!F47</f>
        <v>0</v>
      </c>
      <c r="P160" s="2"/>
      <c r="Q160" s="2"/>
    </row>
    <row r="161" spans="1:17">
      <c r="A161" s="20" t="s">
        <v>422</v>
      </c>
      <c r="B161" s="14" t="s">
        <v>2</v>
      </c>
      <c r="C161" s="128">
        <f>$O161/12</f>
        <v>0</v>
      </c>
      <c r="D161" s="128">
        <f t="shared" ref="D161:N161" si="49">$O161/12</f>
        <v>0</v>
      </c>
      <c r="E161" s="128">
        <f t="shared" si="49"/>
        <v>0</v>
      </c>
      <c r="F161" s="128">
        <f t="shared" si="49"/>
        <v>0</v>
      </c>
      <c r="G161" s="128">
        <f t="shared" si="49"/>
        <v>0</v>
      </c>
      <c r="H161" s="128">
        <f t="shared" si="49"/>
        <v>0</v>
      </c>
      <c r="I161" s="128">
        <f t="shared" si="49"/>
        <v>0</v>
      </c>
      <c r="J161" s="128">
        <f t="shared" si="49"/>
        <v>0</v>
      </c>
      <c r="K161" s="128">
        <f t="shared" si="49"/>
        <v>0</v>
      </c>
      <c r="L161" s="128">
        <f t="shared" si="49"/>
        <v>0</v>
      </c>
      <c r="M161" s="128">
        <f t="shared" si="49"/>
        <v>0</v>
      </c>
      <c r="N161" s="128">
        <f t="shared" si="49"/>
        <v>0</v>
      </c>
      <c r="O161" s="128">
        <f>'3,1bevételek.Összesen'!F48</f>
        <v>0</v>
      </c>
      <c r="P161" s="2"/>
      <c r="Q161" s="2"/>
    </row>
    <row r="162" spans="1:17">
      <c r="A162" s="22" t="s">
        <v>424</v>
      </c>
      <c r="B162" s="27" t="s">
        <v>425</v>
      </c>
      <c r="C162" s="128">
        <f>SUM(C152:C161)</f>
        <v>144445.5</v>
      </c>
      <c r="D162" s="128">
        <f t="shared" ref="D162:N162" si="50">SUM(D152:D161)</f>
        <v>144445.5</v>
      </c>
      <c r="E162" s="128">
        <f t="shared" si="50"/>
        <v>145695.5</v>
      </c>
      <c r="F162" s="128">
        <f t="shared" si="50"/>
        <v>144445.5</v>
      </c>
      <c r="G162" s="128">
        <f t="shared" si="50"/>
        <v>144445.5</v>
      </c>
      <c r="H162" s="128">
        <f t="shared" si="50"/>
        <v>145695.5</v>
      </c>
      <c r="I162" s="128">
        <f t="shared" si="50"/>
        <v>144445.5</v>
      </c>
      <c r="J162" s="128">
        <f t="shared" si="50"/>
        <v>144445.5</v>
      </c>
      <c r="K162" s="128">
        <f t="shared" si="50"/>
        <v>145695.5</v>
      </c>
      <c r="L162" s="128">
        <f t="shared" si="50"/>
        <v>144445.5</v>
      </c>
      <c r="M162" s="128">
        <f t="shared" si="50"/>
        <v>144445.5</v>
      </c>
      <c r="N162" s="128">
        <f t="shared" si="50"/>
        <v>350695.5</v>
      </c>
      <c r="O162" s="128">
        <f>'3,1bevételek.Összesen'!F49</f>
        <v>1943346</v>
      </c>
      <c r="P162" s="2"/>
      <c r="Q162" s="2"/>
    </row>
    <row r="163" spans="1:17" ht="30">
      <c r="A163" s="20" t="s">
        <v>438</v>
      </c>
      <c r="B163" s="14" t="s">
        <v>439</v>
      </c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>
        <f>'3,1bevételek.Összesen'!F56</f>
        <v>0</v>
      </c>
      <c r="P163" s="2"/>
      <c r="Q163" s="2"/>
    </row>
    <row r="164" spans="1:17" ht="30">
      <c r="A164" s="11" t="s">
        <v>440</v>
      </c>
      <c r="B164" s="14" t="s">
        <v>441</v>
      </c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>
        <f>'3,1bevételek.Összesen'!F57</f>
        <v>0</v>
      </c>
      <c r="P164" s="2"/>
      <c r="Q164" s="2"/>
    </row>
    <row r="165" spans="1:17">
      <c r="A165" s="20" t="s">
        <v>442</v>
      </c>
      <c r="B165" s="14" t="s">
        <v>443</v>
      </c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>
        <f>'3,1bevételek.Összesen'!F58</f>
        <v>0</v>
      </c>
      <c r="P165" s="2"/>
      <c r="Q165" s="2"/>
    </row>
    <row r="166" spans="1:17">
      <c r="A166" s="18" t="s">
        <v>444</v>
      </c>
      <c r="B166" s="27" t="s">
        <v>445</v>
      </c>
      <c r="C166" s="128">
        <f>C163+C164+C165</f>
        <v>0</v>
      </c>
      <c r="D166" s="128">
        <f t="shared" ref="D166:N166" si="51">D163+D164+D165</f>
        <v>0</v>
      </c>
      <c r="E166" s="128">
        <f t="shared" si="51"/>
        <v>0</v>
      </c>
      <c r="F166" s="128">
        <f t="shared" si="51"/>
        <v>0</v>
      </c>
      <c r="G166" s="128">
        <f t="shared" si="51"/>
        <v>0</v>
      </c>
      <c r="H166" s="128">
        <f t="shared" si="51"/>
        <v>0</v>
      </c>
      <c r="I166" s="128">
        <f t="shared" si="51"/>
        <v>0</v>
      </c>
      <c r="J166" s="128">
        <f t="shared" si="51"/>
        <v>0</v>
      </c>
      <c r="K166" s="128">
        <f t="shared" si="51"/>
        <v>0</v>
      </c>
      <c r="L166" s="128">
        <f t="shared" si="51"/>
        <v>0</v>
      </c>
      <c r="M166" s="128">
        <f t="shared" si="51"/>
        <v>0</v>
      </c>
      <c r="N166" s="128">
        <f t="shared" si="51"/>
        <v>0</v>
      </c>
      <c r="O166" s="128">
        <f>'3,1bevételek.Összesen'!F59</f>
        <v>0</v>
      </c>
      <c r="P166" s="2"/>
      <c r="Q166" s="2"/>
    </row>
    <row r="167" spans="1:17" ht="15.75">
      <c r="A167" s="25" t="s">
        <v>169</v>
      </c>
      <c r="B167" s="48"/>
      <c r="C167" s="128">
        <f>C137+C151+C162+C166</f>
        <v>2007733.5833333333</v>
      </c>
      <c r="D167" s="128">
        <f t="shared" ref="D167:O167" si="52">D137+D151+D162+D166</f>
        <v>2007733.5833333333</v>
      </c>
      <c r="E167" s="128">
        <f t="shared" si="52"/>
        <v>3628983.583333333</v>
      </c>
      <c r="F167" s="128">
        <f t="shared" si="52"/>
        <v>2007733.5833333333</v>
      </c>
      <c r="G167" s="128">
        <f t="shared" si="52"/>
        <v>2007733.5833333333</v>
      </c>
      <c r="H167" s="128">
        <f t="shared" si="52"/>
        <v>2008983.5833333333</v>
      </c>
      <c r="I167" s="128">
        <f t="shared" si="52"/>
        <v>2007733.5833333333</v>
      </c>
      <c r="J167" s="128">
        <f t="shared" si="52"/>
        <v>2007733.5833333333</v>
      </c>
      <c r="K167" s="128">
        <f t="shared" si="52"/>
        <v>3628983.583333333</v>
      </c>
      <c r="L167" s="128">
        <f t="shared" si="52"/>
        <v>2007733.5833333333</v>
      </c>
      <c r="M167" s="128">
        <f t="shared" si="52"/>
        <v>2007733.5833333333</v>
      </c>
      <c r="N167" s="128">
        <f t="shared" si="52"/>
        <v>2213983.583333333</v>
      </c>
      <c r="O167" s="128">
        <f t="shared" si="52"/>
        <v>27207803</v>
      </c>
      <c r="P167" s="2"/>
      <c r="Q167" s="2"/>
    </row>
    <row r="168" spans="1:17">
      <c r="A168" s="11" t="s">
        <v>364</v>
      </c>
      <c r="B168" s="14" t="s">
        <v>365</v>
      </c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>
        <f>'3,1bevételek.Összesen'!F19</f>
        <v>0</v>
      </c>
      <c r="P168" s="2"/>
      <c r="Q168" s="2"/>
    </row>
    <row r="169" spans="1:17" ht="30">
      <c r="A169" s="11" t="s">
        <v>366</v>
      </c>
      <c r="B169" s="14" t="s">
        <v>367</v>
      </c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>
        <f>'3,1bevételek.Összesen'!F20</f>
        <v>0</v>
      </c>
      <c r="P169" s="2"/>
      <c r="Q169" s="2"/>
    </row>
    <row r="170" spans="1:17" ht="30">
      <c r="A170" s="11" t="s">
        <v>368</v>
      </c>
      <c r="B170" s="14" t="s">
        <v>369</v>
      </c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>
        <f>'3,1bevételek.Összesen'!F21</f>
        <v>0</v>
      </c>
      <c r="P170" s="2"/>
      <c r="Q170" s="2"/>
    </row>
    <row r="171" spans="1:17" ht="30">
      <c r="A171" s="11" t="s">
        <v>370</v>
      </c>
      <c r="B171" s="14" t="s">
        <v>371</v>
      </c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>
        <f>'3,1bevételek.Összesen'!F22</f>
        <v>0</v>
      </c>
      <c r="P171" s="2"/>
      <c r="Q171" s="2"/>
    </row>
    <row r="172" spans="1:17">
      <c r="A172" s="11" t="s">
        <v>372</v>
      </c>
      <c r="B172" s="14" t="s">
        <v>373</v>
      </c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>
        <f>'3,1bevételek.Összesen'!F23</f>
        <v>0</v>
      </c>
      <c r="P172" s="2"/>
      <c r="Q172" s="2"/>
    </row>
    <row r="173" spans="1:17">
      <c r="A173" s="18" t="s">
        <v>374</v>
      </c>
      <c r="B173" s="27" t="s">
        <v>375</v>
      </c>
      <c r="C173" s="128">
        <f>SUM(C168:C172)</f>
        <v>0</v>
      </c>
      <c r="D173" s="128">
        <f t="shared" ref="D173:N173" si="53">SUM(D168:D172)</f>
        <v>0</v>
      </c>
      <c r="E173" s="128">
        <v>0</v>
      </c>
      <c r="F173" s="128">
        <f t="shared" si="53"/>
        <v>0</v>
      </c>
      <c r="G173" s="128">
        <f t="shared" si="53"/>
        <v>0</v>
      </c>
      <c r="H173" s="128">
        <f t="shared" si="53"/>
        <v>0</v>
      </c>
      <c r="I173" s="128">
        <f t="shared" si="53"/>
        <v>0</v>
      </c>
      <c r="J173" s="128">
        <f t="shared" si="53"/>
        <v>0</v>
      </c>
      <c r="K173" s="128">
        <f t="shared" si="53"/>
        <v>0</v>
      </c>
      <c r="L173" s="128">
        <f t="shared" si="53"/>
        <v>0</v>
      </c>
      <c r="M173" s="128">
        <f t="shared" si="53"/>
        <v>0</v>
      </c>
      <c r="N173" s="128">
        <f t="shared" si="53"/>
        <v>0</v>
      </c>
      <c r="O173" s="128">
        <f>'3,1bevételek.Összesen'!F24</f>
        <v>0</v>
      </c>
      <c r="P173" s="2"/>
      <c r="Q173" s="2"/>
    </row>
    <row r="174" spans="1:17">
      <c r="A174" s="20" t="s">
        <v>426</v>
      </c>
      <c r="B174" s="14" t="s">
        <v>427</v>
      </c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>
        <f>'3,1bevételek.Összesen'!F50</f>
        <v>0</v>
      </c>
      <c r="P174" s="2"/>
      <c r="Q174" s="2"/>
    </row>
    <row r="175" spans="1:17">
      <c r="A175" s="20" t="s">
        <v>428</v>
      </c>
      <c r="B175" s="14" t="s">
        <v>429</v>
      </c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>
        <f>'3,1bevételek.Összesen'!F51</f>
        <v>0</v>
      </c>
      <c r="P175" s="2"/>
      <c r="Q175" s="2"/>
    </row>
    <row r="176" spans="1:17">
      <c r="A176" s="20" t="s">
        <v>430</v>
      </c>
      <c r="B176" s="14" t="s">
        <v>431</v>
      </c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>
        <f>'3,1bevételek.Összesen'!F52</f>
        <v>0</v>
      </c>
      <c r="P176" s="2"/>
      <c r="Q176" s="2"/>
    </row>
    <row r="177" spans="1:17">
      <c r="A177" s="20" t="s">
        <v>432</v>
      </c>
      <c r="B177" s="14" t="s">
        <v>433</v>
      </c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>
        <f>'3,1bevételek.Összesen'!F53</f>
        <v>0</v>
      </c>
      <c r="P177" s="2"/>
      <c r="Q177" s="2"/>
    </row>
    <row r="178" spans="1:17">
      <c r="A178" s="20" t="s">
        <v>434</v>
      </c>
      <c r="B178" s="14" t="s">
        <v>435</v>
      </c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>
        <f>'3,1bevételek.Összesen'!F54</f>
        <v>0</v>
      </c>
      <c r="P178" s="2"/>
      <c r="Q178" s="2"/>
    </row>
    <row r="179" spans="1:17">
      <c r="A179" s="18" t="s">
        <v>436</v>
      </c>
      <c r="B179" s="27" t="s">
        <v>437</v>
      </c>
      <c r="C179" s="128">
        <f>SUM(C174:C178)</f>
        <v>0</v>
      </c>
      <c r="D179" s="128">
        <f t="shared" ref="D179:N179" si="54">SUM(D174:D178)</f>
        <v>0</v>
      </c>
      <c r="E179" s="128"/>
      <c r="F179" s="128">
        <f t="shared" si="54"/>
        <v>0</v>
      </c>
      <c r="G179" s="128">
        <f t="shared" si="54"/>
        <v>0</v>
      </c>
      <c r="H179" s="128">
        <f t="shared" si="54"/>
        <v>0</v>
      </c>
      <c r="I179" s="128">
        <f t="shared" si="54"/>
        <v>0</v>
      </c>
      <c r="J179" s="128">
        <f t="shared" si="54"/>
        <v>0</v>
      </c>
      <c r="K179" s="128">
        <f t="shared" si="54"/>
        <v>0</v>
      </c>
      <c r="L179" s="128">
        <f t="shared" si="54"/>
        <v>0</v>
      </c>
      <c r="M179" s="128">
        <f t="shared" si="54"/>
        <v>0</v>
      </c>
      <c r="N179" s="128">
        <f t="shared" si="54"/>
        <v>0</v>
      </c>
      <c r="O179" s="128">
        <f>'3,1bevételek.Összesen'!F55</f>
        <v>0</v>
      </c>
      <c r="P179" s="2"/>
      <c r="Q179" s="2"/>
    </row>
    <row r="180" spans="1:17" ht="30">
      <c r="A180" s="20" t="s">
        <v>446</v>
      </c>
      <c r="B180" s="14" t="s">
        <v>447</v>
      </c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>
        <f>'3,1bevételek.Összesen'!F60</f>
        <v>0</v>
      </c>
      <c r="P180" s="2"/>
      <c r="Q180" s="2"/>
    </row>
    <row r="181" spans="1:17" ht="30">
      <c r="A181" s="11" t="s">
        <v>448</v>
      </c>
      <c r="B181" s="14" t="s">
        <v>449</v>
      </c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>
        <f>'3,1bevételek.Összesen'!F61</f>
        <v>0</v>
      </c>
      <c r="P181" s="2"/>
      <c r="Q181" s="2"/>
    </row>
    <row r="182" spans="1:17">
      <c r="A182" s="20" t="s">
        <v>450</v>
      </c>
      <c r="B182" s="14" t="s">
        <v>451</v>
      </c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>
        <f>'3,1bevételek.Összesen'!F62</f>
        <v>0</v>
      </c>
      <c r="P182" s="2"/>
      <c r="Q182" s="2"/>
    </row>
    <row r="183" spans="1:17">
      <c r="A183" s="18" t="s">
        <v>452</v>
      </c>
      <c r="B183" s="27" t="s">
        <v>453</v>
      </c>
      <c r="C183" s="128">
        <f>SUM(C180:C182)</f>
        <v>0</v>
      </c>
      <c r="D183" s="128">
        <f t="shared" ref="D183:N183" si="55">SUM(D180:D182)</f>
        <v>0</v>
      </c>
      <c r="E183" s="128">
        <f t="shared" si="55"/>
        <v>0</v>
      </c>
      <c r="F183" s="128">
        <f t="shared" si="55"/>
        <v>0</v>
      </c>
      <c r="G183" s="128">
        <f t="shared" si="55"/>
        <v>0</v>
      </c>
      <c r="H183" s="128">
        <f t="shared" si="55"/>
        <v>0</v>
      </c>
      <c r="I183" s="128">
        <f t="shared" si="55"/>
        <v>0</v>
      </c>
      <c r="J183" s="128">
        <f t="shared" si="55"/>
        <v>0</v>
      </c>
      <c r="K183" s="128">
        <f t="shared" si="55"/>
        <v>0</v>
      </c>
      <c r="L183" s="128">
        <f t="shared" si="55"/>
        <v>0</v>
      </c>
      <c r="M183" s="128">
        <f t="shared" si="55"/>
        <v>0</v>
      </c>
      <c r="N183" s="128">
        <f t="shared" si="55"/>
        <v>0</v>
      </c>
      <c r="O183" s="128">
        <f>'3,1bevételek.Összesen'!F63</f>
        <v>0</v>
      </c>
      <c r="P183" s="2"/>
      <c r="Q183" s="2"/>
    </row>
    <row r="184" spans="1:17" ht="15.75">
      <c r="A184" s="25" t="s">
        <v>214</v>
      </c>
      <c r="B184" s="48"/>
      <c r="C184" s="128">
        <f>C173+C179+C183</f>
        <v>0</v>
      </c>
      <c r="D184" s="128">
        <f t="shared" ref="D184:N184" si="56">D173+D179+D183</f>
        <v>0</v>
      </c>
      <c r="E184" s="128">
        <f t="shared" si="56"/>
        <v>0</v>
      </c>
      <c r="F184" s="128">
        <f t="shared" si="56"/>
        <v>0</v>
      </c>
      <c r="G184" s="128">
        <f t="shared" si="56"/>
        <v>0</v>
      </c>
      <c r="H184" s="128">
        <f t="shared" si="56"/>
        <v>0</v>
      </c>
      <c r="I184" s="128">
        <f t="shared" si="56"/>
        <v>0</v>
      </c>
      <c r="J184" s="128">
        <f t="shared" si="56"/>
        <v>0</v>
      </c>
      <c r="K184" s="128">
        <f t="shared" si="56"/>
        <v>0</v>
      </c>
      <c r="L184" s="128">
        <f t="shared" si="56"/>
        <v>0</v>
      </c>
      <c r="M184" s="128">
        <f t="shared" si="56"/>
        <v>0</v>
      </c>
      <c r="N184" s="128">
        <f t="shared" si="56"/>
        <v>0</v>
      </c>
      <c r="O184" s="128">
        <f>O173+O179+O183</f>
        <v>0</v>
      </c>
      <c r="P184" s="2"/>
      <c r="Q184" s="2"/>
    </row>
    <row r="185" spans="1:17" ht="15.75">
      <c r="A185" s="45" t="s">
        <v>454</v>
      </c>
      <c r="B185" s="28" t="s">
        <v>455</v>
      </c>
      <c r="C185" s="128">
        <f>C167+C184</f>
        <v>2007733.5833333333</v>
      </c>
      <c r="D185" s="128">
        <f t="shared" ref="D185:N185" si="57">D167+D184</f>
        <v>2007733.5833333333</v>
      </c>
      <c r="E185" s="128">
        <f t="shared" si="57"/>
        <v>3628983.583333333</v>
      </c>
      <c r="F185" s="128">
        <f t="shared" si="57"/>
        <v>2007733.5833333333</v>
      </c>
      <c r="G185" s="128">
        <f t="shared" si="57"/>
        <v>2007733.5833333333</v>
      </c>
      <c r="H185" s="128">
        <f t="shared" si="57"/>
        <v>2008983.5833333333</v>
      </c>
      <c r="I185" s="128">
        <f t="shared" si="57"/>
        <v>2007733.5833333333</v>
      </c>
      <c r="J185" s="128">
        <f t="shared" si="57"/>
        <v>2007733.5833333333</v>
      </c>
      <c r="K185" s="128">
        <f t="shared" si="57"/>
        <v>3628983.583333333</v>
      </c>
      <c r="L185" s="128">
        <f t="shared" si="57"/>
        <v>2007733.5833333333</v>
      </c>
      <c r="M185" s="128">
        <f t="shared" si="57"/>
        <v>2007733.5833333333</v>
      </c>
      <c r="N185" s="128">
        <f t="shared" si="57"/>
        <v>2213983.583333333</v>
      </c>
      <c r="O185" s="128">
        <f>O167+O184</f>
        <v>27207803</v>
      </c>
      <c r="P185" s="2"/>
      <c r="Q185" s="2"/>
    </row>
    <row r="186" spans="1:17" ht="15.75">
      <c r="A186" s="46" t="s">
        <v>456</v>
      </c>
      <c r="B186" s="47"/>
      <c r="C186" s="128">
        <f>C167-C75</f>
        <v>-730068.58333333326</v>
      </c>
      <c r="D186" s="128">
        <f t="shared" ref="D186:O186" si="58">D167-D75</f>
        <v>-730168.58333333326</v>
      </c>
      <c r="E186" s="128">
        <f t="shared" si="58"/>
        <v>891181.41666666651</v>
      </c>
      <c r="F186" s="128">
        <f t="shared" si="58"/>
        <v>-730118.58333333326</v>
      </c>
      <c r="G186" s="128">
        <f t="shared" si="58"/>
        <v>-730068.58333333326</v>
      </c>
      <c r="H186" s="128">
        <f t="shared" si="58"/>
        <v>-728818.58333333326</v>
      </c>
      <c r="I186" s="128">
        <f t="shared" si="58"/>
        <v>-730068.58333333326</v>
      </c>
      <c r="J186" s="128">
        <f t="shared" si="58"/>
        <v>-730068.58333333326</v>
      </c>
      <c r="K186" s="128">
        <f t="shared" si="58"/>
        <v>891131.41666666651</v>
      </c>
      <c r="L186" s="128">
        <f t="shared" si="58"/>
        <v>-730068.58333333326</v>
      </c>
      <c r="M186" s="128">
        <f t="shared" si="58"/>
        <v>-730068.58333333326</v>
      </c>
      <c r="N186" s="128">
        <f t="shared" si="58"/>
        <v>-1065018.5833333335</v>
      </c>
      <c r="O186" s="128">
        <f t="shared" si="58"/>
        <v>-6537023</v>
      </c>
      <c r="P186" s="2"/>
      <c r="Q186" s="2"/>
    </row>
    <row r="187" spans="1:17" ht="15.75">
      <c r="A187" s="46" t="s">
        <v>457</v>
      </c>
      <c r="B187" s="47"/>
      <c r="C187" s="128">
        <f>C184-C98</f>
        <v>0</v>
      </c>
      <c r="D187" s="128">
        <f t="shared" ref="D187:O187" si="59">D184-D98</f>
        <v>0</v>
      </c>
      <c r="E187" s="128">
        <f t="shared" si="59"/>
        <v>0</v>
      </c>
      <c r="F187" s="128">
        <f t="shared" si="59"/>
        <v>0</v>
      </c>
      <c r="G187" s="128">
        <f t="shared" si="59"/>
        <v>0</v>
      </c>
      <c r="H187" s="128">
        <f t="shared" si="59"/>
        <v>0</v>
      </c>
      <c r="I187" s="128">
        <f t="shared" si="59"/>
        <v>0</v>
      </c>
      <c r="J187" s="128">
        <f t="shared" si="59"/>
        <v>0</v>
      </c>
      <c r="K187" s="128">
        <f t="shared" si="59"/>
        <v>0</v>
      </c>
      <c r="L187" s="128">
        <f t="shared" si="59"/>
        <v>0</v>
      </c>
      <c r="M187" s="128">
        <f t="shared" si="59"/>
        <v>0</v>
      </c>
      <c r="N187" s="128">
        <f t="shared" si="59"/>
        <v>-690452</v>
      </c>
      <c r="O187" s="128">
        <f t="shared" si="59"/>
        <v>-690452</v>
      </c>
      <c r="P187" s="2"/>
      <c r="Q187" s="2"/>
    </row>
    <row r="188" spans="1:17">
      <c r="A188" s="33" t="s">
        <v>458</v>
      </c>
      <c r="B188" s="11" t="s">
        <v>459</v>
      </c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>
        <f>'3,1bevételek.Összesen'!F67</f>
        <v>0</v>
      </c>
      <c r="P188" s="2"/>
      <c r="Q188" s="2"/>
    </row>
    <row r="189" spans="1:17">
      <c r="A189" s="20" t="s">
        <v>460</v>
      </c>
      <c r="B189" s="11" t="s">
        <v>461</v>
      </c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>
        <f>'3,1bevételek.Összesen'!F68</f>
        <v>0</v>
      </c>
      <c r="P189" s="2"/>
      <c r="Q189" s="2"/>
    </row>
    <row r="190" spans="1:17">
      <c r="A190" s="33" t="s">
        <v>462</v>
      </c>
      <c r="B190" s="11" t="s">
        <v>463</v>
      </c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>
        <f>'3,1bevételek.Összesen'!F69</f>
        <v>0</v>
      </c>
      <c r="P190" s="2"/>
      <c r="Q190" s="2"/>
    </row>
    <row r="191" spans="1:17">
      <c r="A191" s="31" t="s">
        <v>464</v>
      </c>
      <c r="B191" s="15" t="s">
        <v>465</v>
      </c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>
        <f>'3,1bevételek.Összesen'!F70</f>
        <v>0</v>
      </c>
      <c r="P191" s="2"/>
      <c r="Q191" s="2"/>
    </row>
    <row r="192" spans="1:17">
      <c r="A192" s="20" t="s">
        <v>466</v>
      </c>
      <c r="B192" s="11" t="s">
        <v>467</v>
      </c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>
        <f>'3,1bevételek.Összesen'!F71</f>
        <v>0</v>
      </c>
      <c r="P192" s="2"/>
      <c r="Q192" s="2"/>
    </row>
    <row r="193" spans="1:17">
      <c r="A193" s="33" t="s">
        <v>468</v>
      </c>
      <c r="B193" s="11" t="s">
        <v>469</v>
      </c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>
        <f>'3,1bevételek.Összesen'!F72</f>
        <v>0</v>
      </c>
      <c r="P193" s="2"/>
      <c r="Q193" s="2"/>
    </row>
    <row r="194" spans="1:17">
      <c r="A194" s="20" t="s">
        <v>470</v>
      </c>
      <c r="B194" s="11" t="s">
        <v>471</v>
      </c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>
        <f>'3,1bevételek.Összesen'!F73</f>
        <v>0</v>
      </c>
      <c r="P194" s="2"/>
      <c r="Q194" s="2"/>
    </row>
    <row r="195" spans="1:17">
      <c r="A195" s="33" t="s">
        <v>472</v>
      </c>
      <c r="B195" s="11" t="s">
        <v>473</v>
      </c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>
        <f>'3,1bevételek.Összesen'!F74</f>
        <v>0</v>
      </c>
      <c r="P195" s="2"/>
      <c r="Q195" s="2"/>
    </row>
    <row r="196" spans="1:17">
      <c r="A196" s="35" t="s">
        <v>474</v>
      </c>
      <c r="B196" s="15" t="s">
        <v>475</v>
      </c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>
        <f>'3,1bevételek.Összesen'!F75</f>
        <v>0</v>
      </c>
      <c r="P196" s="2"/>
      <c r="Q196" s="2"/>
    </row>
    <row r="197" spans="1:17">
      <c r="A197" s="11" t="s">
        <v>476</v>
      </c>
      <c r="B197" s="11" t="s">
        <v>477</v>
      </c>
      <c r="C197" s="128">
        <v>675240</v>
      </c>
      <c r="D197" s="128">
        <v>675240</v>
      </c>
      <c r="E197" s="128">
        <v>675240</v>
      </c>
      <c r="F197" s="128">
        <v>675240</v>
      </c>
      <c r="G197" s="128">
        <v>675240</v>
      </c>
      <c r="H197" s="128">
        <v>675240</v>
      </c>
      <c r="I197" s="128">
        <v>675240</v>
      </c>
      <c r="J197" s="128">
        <v>675240</v>
      </c>
      <c r="K197" s="128">
        <v>675240</v>
      </c>
      <c r="L197" s="128">
        <v>675240</v>
      </c>
      <c r="M197" s="128">
        <v>675240</v>
      </c>
      <c r="N197" s="128">
        <v>675240</v>
      </c>
      <c r="O197" s="128">
        <f>'3,1bevételek.Összesen'!F76</f>
        <v>8102880</v>
      </c>
      <c r="P197" s="2"/>
      <c r="Q197" s="2"/>
    </row>
    <row r="198" spans="1:17">
      <c r="A198" s="11" t="s">
        <v>478</v>
      </c>
      <c r="B198" s="11" t="s">
        <v>477</v>
      </c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>
        <f>'3,1bevételek.Összesen'!F77</f>
        <v>0</v>
      </c>
      <c r="P198" s="2"/>
      <c r="Q198" s="2"/>
    </row>
    <row r="199" spans="1:17">
      <c r="A199" s="11" t="s">
        <v>479</v>
      </c>
      <c r="B199" s="11" t="s">
        <v>480</v>
      </c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>
        <f>'3,1bevételek.Összesen'!F78</f>
        <v>0</v>
      </c>
      <c r="P199" s="2"/>
      <c r="Q199" s="2"/>
    </row>
    <row r="200" spans="1:17">
      <c r="A200" s="11" t="s">
        <v>481</v>
      </c>
      <c r="B200" s="11" t="s">
        <v>480</v>
      </c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>
        <f>'3,1bevételek.Összesen'!F79</f>
        <v>0</v>
      </c>
      <c r="P200" s="2"/>
      <c r="Q200" s="2"/>
    </row>
    <row r="201" spans="1:17">
      <c r="A201" s="15" t="s">
        <v>482</v>
      </c>
      <c r="B201" s="15" t="s">
        <v>483</v>
      </c>
      <c r="C201" s="128">
        <f>SUM(C197:C200)</f>
        <v>675240</v>
      </c>
      <c r="D201" s="128">
        <f t="shared" ref="D201:N201" si="60">SUM(D197:D200)</f>
        <v>675240</v>
      </c>
      <c r="E201" s="128">
        <f t="shared" si="60"/>
        <v>675240</v>
      </c>
      <c r="F201" s="128">
        <f t="shared" si="60"/>
        <v>675240</v>
      </c>
      <c r="G201" s="128">
        <f t="shared" si="60"/>
        <v>675240</v>
      </c>
      <c r="H201" s="128">
        <f t="shared" si="60"/>
        <v>675240</v>
      </c>
      <c r="I201" s="128">
        <f t="shared" si="60"/>
        <v>675240</v>
      </c>
      <c r="J201" s="128">
        <f t="shared" si="60"/>
        <v>675240</v>
      </c>
      <c r="K201" s="128">
        <f t="shared" si="60"/>
        <v>675240</v>
      </c>
      <c r="L201" s="128">
        <f t="shared" si="60"/>
        <v>675240</v>
      </c>
      <c r="M201" s="128">
        <f t="shared" si="60"/>
        <v>675240</v>
      </c>
      <c r="N201" s="128">
        <f t="shared" si="60"/>
        <v>675240</v>
      </c>
      <c r="O201" s="128">
        <f>'3,1bevételek.Összesen'!F80</f>
        <v>8102880</v>
      </c>
      <c r="P201" s="2"/>
      <c r="Q201" s="2"/>
    </row>
    <row r="202" spans="1:17">
      <c r="A202" s="33" t="s">
        <v>484</v>
      </c>
      <c r="B202" s="11" t="s">
        <v>485</v>
      </c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>
        <f>'3,1bevételek.Összesen'!F81</f>
        <v>0</v>
      </c>
      <c r="P202" s="2"/>
      <c r="Q202" s="2"/>
    </row>
    <row r="203" spans="1:17">
      <c r="A203" s="33" t="s">
        <v>486</v>
      </c>
      <c r="B203" s="11" t="s">
        <v>487</v>
      </c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>
        <f>'3,1bevételek.Összesen'!F82</f>
        <v>0</v>
      </c>
      <c r="P203" s="2"/>
      <c r="Q203" s="2"/>
    </row>
    <row r="204" spans="1:17">
      <c r="A204" s="33" t="s">
        <v>488</v>
      </c>
      <c r="B204" s="11" t="s">
        <v>489</v>
      </c>
      <c r="C204" s="128">
        <f t="shared" ref="C204:M204" si="61">$O204/12</f>
        <v>0</v>
      </c>
      <c r="D204" s="128">
        <f t="shared" si="61"/>
        <v>0</v>
      </c>
      <c r="E204" s="128">
        <f t="shared" si="61"/>
        <v>0</v>
      </c>
      <c r="F204" s="128">
        <f t="shared" si="61"/>
        <v>0</v>
      </c>
      <c r="G204" s="128">
        <f t="shared" si="61"/>
        <v>0</v>
      </c>
      <c r="H204" s="128">
        <f t="shared" si="61"/>
        <v>0</v>
      </c>
      <c r="I204" s="128">
        <f t="shared" si="61"/>
        <v>0</v>
      </c>
      <c r="J204" s="128">
        <f t="shared" si="61"/>
        <v>0</v>
      </c>
      <c r="K204" s="128">
        <f t="shared" si="61"/>
        <v>0</v>
      </c>
      <c r="L204" s="128">
        <f t="shared" si="61"/>
        <v>0</v>
      </c>
      <c r="M204" s="128">
        <f t="shared" si="61"/>
        <v>0</v>
      </c>
      <c r="N204" s="128">
        <f>$O204/12</f>
        <v>0</v>
      </c>
      <c r="O204" s="128">
        <f>'3,1bevételek.Összesen'!F83</f>
        <v>0</v>
      </c>
      <c r="P204" s="2"/>
      <c r="Q204" s="2"/>
    </row>
    <row r="205" spans="1:17">
      <c r="A205" s="33" t="s">
        <v>490</v>
      </c>
      <c r="B205" s="11" t="s">
        <v>491</v>
      </c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>
        <f>'3,1bevételek.Összesen'!F84</f>
        <v>0</v>
      </c>
      <c r="P205" s="2"/>
      <c r="Q205" s="2"/>
    </row>
    <row r="206" spans="1:17">
      <c r="A206" s="20" t="s">
        <v>492</v>
      </c>
      <c r="B206" s="11" t="s">
        <v>493</v>
      </c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>
        <f>'3,1bevételek.Összesen'!F85</f>
        <v>0</v>
      </c>
      <c r="P206" s="2"/>
      <c r="Q206" s="2"/>
    </row>
    <row r="207" spans="1:17">
      <c r="A207" s="31" t="s">
        <v>494</v>
      </c>
      <c r="B207" s="15" t="s">
        <v>495</v>
      </c>
      <c r="C207" s="128">
        <f>C196+C201+C202+C203+C204+C205+C206</f>
        <v>675240</v>
      </c>
      <c r="D207" s="128">
        <f t="shared" ref="D207:N207" si="62">D196+D201+D202+D203+D204+D205+D206</f>
        <v>675240</v>
      </c>
      <c r="E207" s="128">
        <f t="shared" si="62"/>
        <v>675240</v>
      </c>
      <c r="F207" s="128">
        <f t="shared" si="62"/>
        <v>675240</v>
      </c>
      <c r="G207" s="128">
        <f t="shared" si="62"/>
        <v>675240</v>
      </c>
      <c r="H207" s="128">
        <f t="shared" si="62"/>
        <v>675240</v>
      </c>
      <c r="I207" s="128">
        <f t="shared" si="62"/>
        <v>675240</v>
      </c>
      <c r="J207" s="128">
        <f t="shared" si="62"/>
        <v>675240</v>
      </c>
      <c r="K207" s="128">
        <f t="shared" si="62"/>
        <v>675240</v>
      </c>
      <c r="L207" s="128">
        <f t="shared" si="62"/>
        <v>675240</v>
      </c>
      <c r="M207" s="128">
        <f t="shared" si="62"/>
        <v>675240</v>
      </c>
      <c r="N207" s="128">
        <f t="shared" si="62"/>
        <v>675240</v>
      </c>
      <c r="O207" s="128">
        <f>'3,1bevételek.Összesen'!F86</f>
        <v>8102880</v>
      </c>
      <c r="P207" s="2"/>
      <c r="Q207" s="2"/>
    </row>
    <row r="208" spans="1:17">
      <c r="A208" s="20" t="s">
        <v>496</v>
      </c>
      <c r="B208" s="11" t="s">
        <v>497</v>
      </c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>
        <f>'3,1bevételek.Összesen'!F87</f>
        <v>0</v>
      </c>
      <c r="P208" s="2"/>
      <c r="Q208" s="2"/>
    </row>
    <row r="209" spans="1:17">
      <c r="A209" s="20" t="s">
        <v>498</v>
      </c>
      <c r="B209" s="11" t="s">
        <v>499</v>
      </c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>
        <f>'3,1bevételek.Összesen'!F88</f>
        <v>0</v>
      </c>
      <c r="P209" s="2"/>
      <c r="Q209" s="2"/>
    </row>
    <row r="210" spans="1:17">
      <c r="A210" s="33" t="s">
        <v>500</v>
      </c>
      <c r="B210" s="11" t="s">
        <v>501</v>
      </c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>
        <f>'3,1bevételek.Összesen'!F89</f>
        <v>0</v>
      </c>
      <c r="P210" s="2"/>
      <c r="Q210" s="2"/>
    </row>
    <row r="211" spans="1:17">
      <c r="A211" s="33" t="s">
        <v>502</v>
      </c>
      <c r="B211" s="11" t="s">
        <v>503</v>
      </c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>
        <f>'3,1bevételek.Összesen'!F90</f>
        <v>0</v>
      </c>
      <c r="P211" s="2"/>
      <c r="Q211" s="2"/>
    </row>
    <row r="212" spans="1:17">
      <c r="A212" s="35" t="s">
        <v>504</v>
      </c>
      <c r="B212" s="15" t="s">
        <v>505</v>
      </c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>
        <f>'3,1bevételek.Összesen'!F91</f>
        <v>0</v>
      </c>
      <c r="P212" s="2"/>
      <c r="Q212" s="2"/>
    </row>
    <row r="213" spans="1:17">
      <c r="A213" s="31" t="s">
        <v>506</v>
      </c>
      <c r="B213" s="15" t="s">
        <v>507</v>
      </c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>
        <f>'3,1bevételek.Összesen'!F92</f>
        <v>0</v>
      </c>
      <c r="P213" s="2"/>
      <c r="Q213" s="2"/>
    </row>
    <row r="214" spans="1:17" ht="15.75">
      <c r="A214" s="38" t="s">
        <v>508</v>
      </c>
      <c r="B214" s="39" t="s">
        <v>509</v>
      </c>
      <c r="C214" s="128">
        <f>C207+C212+C213</f>
        <v>675240</v>
      </c>
      <c r="D214" s="128">
        <f t="shared" ref="D214:O214" si="63">D207+D212+D213</f>
        <v>675240</v>
      </c>
      <c r="E214" s="128">
        <f t="shared" si="63"/>
        <v>675240</v>
      </c>
      <c r="F214" s="128">
        <f t="shared" si="63"/>
        <v>675240</v>
      </c>
      <c r="G214" s="128">
        <f t="shared" si="63"/>
        <v>675240</v>
      </c>
      <c r="H214" s="128">
        <f t="shared" si="63"/>
        <v>675240</v>
      </c>
      <c r="I214" s="128">
        <f t="shared" si="63"/>
        <v>675240</v>
      </c>
      <c r="J214" s="128">
        <f t="shared" si="63"/>
        <v>675240</v>
      </c>
      <c r="K214" s="128">
        <f t="shared" si="63"/>
        <v>675240</v>
      </c>
      <c r="L214" s="128">
        <f t="shared" si="63"/>
        <v>675240</v>
      </c>
      <c r="M214" s="128">
        <f t="shared" si="63"/>
        <v>675240</v>
      </c>
      <c r="N214" s="128">
        <f t="shared" si="63"/>
        <v>675240</v>
      </c>
      <c r="O214" s="128">
        <f t="shared" si="63"/>
        <v>8102880</v>
      </c>
      <c r="P214" s="2"/>
      <c r="Q214" s="2"/>
    </row>
    <row r="215" spans="1:17" ht="15.75">
      <c r="A215" s="40" t="s">
        <v>27</v>
      </c>
      <c r="B215" s="41"/>
      <c r="C215" s="130">
        <f>C185+C214</f>
        <v>2682973.583333333</v>
      </c>
      <c r="D215" s="130">
        <f t="shared" ref="D215:O215" si="64">D185+D214</f>
        <v>2682973.583333333</v>
      </c>
      <c r="E215" s="130">
        <f t="shared" si="64"/>
        <v>4304223.583333333</v>
      </c>
      <c r="F215" s="130">
        <f t="shared" si="64"/>
        <v>2682973.583333333</v>
      </c>
      <c r="G215" s="130">
        <f t="shared" si="64"/>
        <v>2682973.583333333</v>
      </c>
      <c r="H215" s="130">
        <f t="shared" si="64"/>
        <v>2684223.583333333</v>
      </c>
      <c r="I215" s="130">
        <f t="shared" si="64"/>
        <v>2682973.583333333</v>
      </c>
      <c r="J215" s="130">
        <f t="shared" si="64"/>
        <v>2682973.583333333</v>
      </c>
      <c r="K215" s="130">
        <f t="shared" si="64"/>
        <v>4304223.583333333</v>
      </c>
      <c r="L215" s="130">
        <f t="shared" si="64"/>
        <v>2682973.583333333</v>
      </c>
      <c r="M215" s="130">
        <f t="shared" si="64"/>
        <v>2682973.583333333</v>
      </c>
      <c r="N215" s="130">
        <f t="shared" si="64"/>
        <v>2889223.583333333</v>
      </c>
      <c r="O215" s="130">
        <f t="shared" si="64"/>
        <v>35310683</v>
      </c>
      <c r="P215" s="2"/>
      <c r="Q215" s="2"/>
    </row>
    <row r="216" spans="1:17">
      <c r="B216" s="2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2"/>
      <c r="Q216" s="2"/>
    </row>
    <row r="217" spans="1:17">
      <c r="B217" s="2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2"/>
      <c r="Q217" s="2"/>
    </row>
    <row r="218" spans="1:17">
      <c r="B218" s="2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2"/>
      <c r="Q218" s="2"/>
    </row>
    <row r="219" spans="1:17">
      <c r="B219" s="2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2"/>
      <c r="Q219" s="2"/>
    </row>
    <row r="220" spans="1:17">
      <c r="B220" s="2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2"/>
      <c r="Q220" s="2"/>
    </row>
    <row r="221" spans="1:17">
      <c r="B221" s="2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2"/>
      <c r="Q221" s="2"/>
    </row>
    <row r="222" spans="1:17">
      <c r="B222" s="2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2"/>
      <c r="Q222" s="2"/>
    </row>
    <row r="223" spans="1:17">
      <c r="B223" s="2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2"/>
      <c r="Q223" s="2"/>
    </row>
    <row r="224" spans="1:17">
      <c r="B224" s="2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2"/>
      <c r="Q224" s="2"/>
    </row>
    <row r="225" spans="2:17">
      <c r="B225" s="2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2"/>
      <c r="Q225" s="2"/>
    </row>
    <row r="226" spans="2:17">
      <c r="B226" s="2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2"/>
      <c r="Q226" s="2"/>
    </row>
    <row r="227" spans="2:17">
      <c r="B227" s="2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2"/>
      <c r="Q227" s="2"/>
    </row>
    <row r="228" spans="2:17">
      <c r="B228" s="2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2"/>
      <c r="Q228" s="2"/>
    </row>
  </sheetData>
  <sheetProtection selectLockedCells="1" selectUnlockedCells="1"/>
  <mergeCells count="2">
    <mergeCell ref="A2:O2"/>
    <mergeCell ref="A3:O3"/>
  </mergeCells>
  <phoneticPr fontId="4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firstPageNumber="0" orientation="landscape" r:id="rId1"/>
  <headerFooter alignWithMargins="0"/>
  <rowBreaks count="3" manualBreakCount="3">
    <brk id="66" max="14" man="1"/>
    <brk id="123" max="14" man="1"/>
    <brk id="167" max="1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="98" zoomScaleNormal="75" zoomScaleSheetLayoutView="98" workbookViewId="0">
      <selection activeCell="F5" sqref="F5"/>
    </sheetView>
  </sheetViews>
  <sheetFormatPr defaultRowHeight="15"/>
  <cols>
    <col min="1" max="1" width="76.42578125" style="191" customWidth="1"/>
    <col min="2" max="2" width="9.140625" style="191"/>
    <col min="3" max="3" width="14.85546875" style="191" customWidth="1"/>
    <col min="4" max="4" width="13.7109375" style="191" customWidth="1"/>
    <col min="5" max="5" width="14.42578125" style="191" customWidth="1"/>
    <col min="6" max="6" width="14.28515625" style="191" customWidth="1"/>
    <col min="7" max="7" width="8.5703125" style="191" customWidth="1"/>
    <col min="8" max="8" width="8.42578125" style="191" customWidth="1"/>
    <col min="9" max="9" width="8.7109375" style="191" customWidth="1"/>
    <col min="10" max="10" width="8.5703125" style="191" customWidth="1"/>
    <col min="11" max="16384" width="9.140625" style="191"/>
  </cols>
  <sheetData>
    <row r="1" spans="1:10">
      <c r="A1" s="223"/>
      <c r="B1" s="224"/>
      <c r="C1" s="224"/>
      <c r="D1" s="224"/>
      <c r="E1" s="224"/>
      <c r="F1" s="224"/>
      <c r="G1" s="224"/>
    </row>
    <row r="2" spans="1:10" ht="30" customHeight="1">
      <c r="A2" s="414" t="s">
        <v>752</v>
      </c>
      <c r="B2" s="414"/>
      <c r="C2" s="414"/>
      <c r="D2" s="414"/>
      <c r="E2" s="414"/>
      <c r="F2" s="414"/>
      <c r="G2" s="414"/>
      <c r="H2" s="414"/>
      <c r="I2" s="414"/>
      <c r="J2" s="414"/>
    </row>
    <row r="3" spans="1:10" ht="43.5" customHeight="1">
      <c r="A3" s="415" t="s">
        <v>670</v>
      </c>
      <c r="B3" s="415"/>
      <c r="C3" s="415"/>
      <c r="D3" s="415"/>
      <c r="E3" s="415"/>
      <c r="F3" s="415"/>
      <c r="G3" s="397"/>
      <c r="H3" s="397"/>
      <c r="I3" s="397"/>
    </row>
    <row r="4" spans="1:10">
      <c r="F4" s="191" t="s">
        <v>694</v>
      </c>
    </row>
    <row r="5" spans="1:10" ht="26.25">
      <c r="A5" s="225" t="s">
        <v>737</v>
      </c>
    </row>
    <row r="6" spans="1:10" ht="26.25">
      <c r="A6" s="226" t="s">
        <v>738</v>
      </c>
    </row>
    <row r="7" spans="1:10" ht="26.25">
      <c r="A7" s="226" t="s">
        <v>739</v>
      </c>
    </row>
    <row r="8" spans="1:10">
      <c r="A8" s="227" t="s">
        <v>671</v>
      </c>
    </row>
    <row r="10" spans="1:10" ht="15.75">
      <c r="A10" s="228" t="s">
        <v>625</v>
      </c>
    </row>
    <row r="11" spans="1:10" ht="15.75">
      <c r="A11" s="228" t="s">
        <v>740</v>
      </c>
    </row>
    <row r="12" spans="1:10" ht="15.75">
      <c r="A12" s="229" t="s">
        <v>615</v>
      </c>
    </row>
    <row r="13" spans="1:10" ht="15.75">
      <c r="A13" s="229" t="s">
        <v>616</v>
      </c>
    </row>
    <row r="14" spans="1:10" ht="15.75">
      <c r="A14" s="229" t="s">
        <v>617</v>
      </c>
    </row>
    <row r="15" spans="1:10" ht="15.75">
      <c r="A15" s="229" t="s">
        <v>618</v>
      </c>
    </row>
    <row r="16" spans="1:10" ht="15.75">
      <c r="A16" s="229" t="s">
        <v>619</v>
      </c>
    </row>
    <row r="17" spans="1:10" ht="15.75">
      <c r="A17" s="229" t="s">
        <v>620</v>
      </c>
    </row>
    <row r="18" spans="1:10" ht="15.75">
      <c r="A18" s="229"/>
    </row>
    <row r="19" spans="1:10">
      <c r="A19" s="191" t="s">
        <v>263</v>
      </c>
    </row>
    <row r="20" spans="1:10" ht="93.75" customHeight="1">
      <c r="A20" s="230" t="s">
        <v>29</v>
      </c>
      <c r="B20" s="194" t="s">
        <v>30</v>
      </c>
      <c r="C20" s="231" t="s">
        <v>734</v>
      </c>
      <c r="D20" s="231" t="s">
        <v>735</v>
      </c>
      <c r="E20" s="231" t="s">
        <v>736</v>
      </c>
      <c r="F20" s="231" t="s">
        <v>772</v>
      </c>
      <c r="G20" s="277" t="s">
        <v>721</v>
      </c>
      <c r="H20" s="277" t="s">
        <v>730</v>
      </c>
      <c r="I20" s="277" t="s">
        <v>770</v>
      </c>
      <c r="J20" s="277" t="s">
        <v>771</v>
      </c>
    </row>
    <row r="21" spans="1:10">
      <c r="A21" s="206" t="s">
        <v>458</v>
      </c>
      <c r="B21" s="195" t="s">
        <v>459</v>
      </c>
      <c r="C21" s="213"/>
      <c r="D21" s="213" t="s">
        <v>0</v>
      </c>
      <c r="E21" s="232"/>
      <c r="F21" s="232"/>
      <c r="G21" s="213"/>
      <c r="H21" s="213"/>
      <c r="I21" s="213"/>
      <c r="J21" s="213"/>
    </row>
    <row r="22" spans="1:10">
      <c r="A22" s="198" t="s">
        <v>325</v>
      </c>
      <c r="B22" s="198" t="s">
        <v>459</v>
      </c>
      <c r="C22" s="213"/>
      <c r="D22" s="213"/>
      <c r="E22" s="213"/>
      <c r="F22" s="213"/>
      <c r="G22" s="213"/>
      <c r="H22" s="213"/>
      <c r="I22" s="213"/>
      <c r="J22" s="213"/>
    </row>
    <row r="23" spans="1:10">
      <c r="A23" s="204" t="s">
        <v>460</v>
      </c>
      <c r="B23" s="195" t="s">
        <v>461</v>
      </c>
      <c r="C23" s="213"/>
      <c r="D23" s="213"/>
      <c r="E23" s="213"/>
      <c r="F23" s="213"/>
      <c r="G23" s="213"/>
      <c r="H23" s="213"/>
      <c r="I23" s="213"/>
      <c r="J23" s="213"/>
    </row>
    <row r="24" spans="1:10">
      <c r="A24" s="206" t="s">
        <v>774</v>
      </c>
      <c r="B24" s="195" t="s">
        <v>463</v>
      </c>
      <c r="C24" s="213"/>
      <c r="D24" s="213"/>
      <c r="E24" s="213"/>
      <c r="F24" s="213"/>
      <c r="G24" s="213"/>
      <c r="H24" s="213"/>
      <c r="I24" s="213"/>
      <c r="J24" s="213"/>
    </row>
    <row r="25" spans="1:10">
      <c r="A25" s="198" t="s">
        <v>325</v>
      </c>
      <c r="B25" s="198" t="s">
        <v>463</v>
      </c>
      <c r="C25" s="213"/>
      <c r="D25" s="213"/>
      <c r="E25" s="213"/>
      <c r="F25" s="213"/>
      <c r="G25" s="213"/>
      <c r="H25" s="213"/>
      <c r="I25" s="213"/>
      <c r="J25" s="213"/>
    </row>
    <row r="26" spans="1:10">
      <c r="A26" s="205" t="s">
        <v>464</v>
      </c>
      <c r="B26" s="197" t="s">
        <v>465</v>
      </c>
      <c r="C26" s="213"/>
      <c r="D26" s="213"/>
      <c r="E26" s="213"/>
      <c r="F26" s="213"/>
      <c r="G26" s="213"/>
      <c r="H26" s="213"/>
      <c r="I26" s="213"/>
      <c r="J26" s="213"/>
    </row>
    <row r="27" spans="1:10">
      <c r="A27" s="204" t="s">
        <v>562</v>
      </c>
      <c r="B27" s="195" t="s">
        <v>467</v>
      </c>
      <c r="C27" s="213"/>
      <c r="D27" s="213"/>
      <c r="E27" s="213"/>
      <c r="F27" s="213"/>
      <c r="G27" s="213"/>
      <c r="H27" s="213"/>
      <c r="I27" s="213"/>
      <c r="J27" s="213"/>
    </row>
    <row r="28" spans="1:10">
      <c r="A28" s="198" t="s">
        <v>330</v>
      </c>
      <c r="B28" s="198" t="s">
        <v>467</v>
      </c>
      <c r="C28" s="213"/>
      <c r="D28" s="213"/>
      <c r="E28" s="213"/>
      <c r="F28" s="213"/>
      <c r="G28" s="213"/>
      <c r="H28" s="213"/>
      <c r="I28" s="213"/>
      <c r="J28" s="213"/>
    </row>
    <row r="29" spans="1:10">
      <c r="A29" s="206" t="s">
        <v>468</v>
      </c>
      <c r="B29" s="195" t="s">
        <v>469</v>
      </c>
      <c r="C29" s="213"/>
      <c r="D29" s="213"/>
      <c r="E29" s="213"/>
      <c r="F29" s="213"/>
      <c r="G29" s="213"/>
      <c r="H29" s="213"/>
      <c r="I29" s="213"/>
      <c r="J29" s="213"/>
    </row>
    <row r="30" spans="1:10">
      <c r="A30" s="195" t="s">
        <v>563</v>
      </c>
      <c r="B30" s="195" t="s">
        <v>471</v>
      </c>
      <c r="C30" s="213"/>
      <c r="D30" s="213"/>
      <c r="E30" s="213"/>
      <c r="F30" s="213"/>
      <c r="G30" s="213"/>
      <c r="H30" s="213"/>
      <c r="I30" s="213"/>
      <c r="J30" s="213"/>
    </row>
    <row r="31" spans="1:10">
      <c r="A31" s="198" t="s">
        <v>331</v>
      </c>
      <c r="B31" s="198" t="s">
        <v>471</v>
      </c>
      <c r="C31" s="213"/>
      <c r="D31" s="213"/>
      <c r="E31" s="213"/>
      <c r="F31" s="213"/>
      <c r="G31" s="213"/>
      <c r="H31" s="213"/>
      <c r="I31" s="213"/>
      <c r="J31" s="213"/>
    </row>
    <row r="32" spans="1:10">
      <c r="A32" s="206" t="s">
        <v>472</v>
      </c>
      <c r="B32" s="195" t="s">
        <v>473</v>
      </c>
      <c r="C32" s="213"/>
      <c r="D32" s="213"/>
      <c r="E32" s="213"/>
      <c r="F32" s="213"/>
      <c r="G32" s="213"/>
      <c r="H32" s="213"/>
      <c r="I32" s="213"/>
      <c r="J32" s="213"/>
    </row>
    <row r="33" spans="1:10">
      <c r="A33" s="207" t="s">
        <v>474</v>
      </c>
      <c r="B33" s="197" t="s">
        <v>475</v>
      </c>
      <c r="C33" s="213"/>
      <c r="D33" s="213"/>
      <c r="E33" s="213"/>
      <c r="F33" s="213"/>
      <c r="G33" s="213"/>
      <c r="H33" s="213"/>
      <c r="I33" s="213"/>
      <c r="J33" s="213"/>
    </row>
    <row r="34" spans="1:10">
      <c r="A34" s="204" t="s">
        <v>496</v>
      </c>
      <c r="B34" s="195" t="s">
        <v>497</v>
      </c>
      <c r="C34" s="213"/>
      <c r="D34" s="213"/>
      <c r="E34" s="213"/>
      <c r="F34" s="213"/>
      <c r="G34" s="213"/>
      <c r="H34" s="213"/>
      <c r="I34" s="213"/>
      <c r="J34" s="213"/>
    </row>
    <row r="35" spans="1:10">
      <c r="A35" s="195" t="s">
        <v>498</v>
      </c>
      <c r="B35" s="195" t="s">
        <v>499</v>
      </c>
      <c r="C35" s="213"/>
      <c r="D35" s="213"/>
      <c r="E35" s="213"/>
      <c r="F35" s="213"/>
      <c r="G35" s="213"/>
      <c r="H35" s="213"/>
      <c r="I35" s="213"/>
      <c r="J35" s="213"/>
    </row>
    <row r="36" spans="1:10">
      <c r="A36" s="206" t="s">
        <v>500</v>
      </c>
      <c r="B36" s="195" t="s">
        <v>501</v>
      </c>
      <c r="C36" s="213"/>
      <c r="D36" s="213"/>
      <c r="E36" s="213"/>
      <c r="F36" s="213"/>
      <c r="G36" s="213"/>
      <c r="H36" s="213"/>
      <c r="I36" s="213"/>
      <c r="J36" s="213"/>
    </row>
    <row r="37" spans="1:10">
      <c r="A37" s="206" t="s">
        <v>502</v>
      </c>
      <c r="B37" s="195" t="s">
        <v>503</v>
      </c>
      <c r="C37" s="213"/>
      <c r="D37" s="213"/>
      <c r="E37" s="213"/>
      <c r="F37" s="213"/>
      <c r="G37" s="213"/>
      <c r="H37" s="213"/>
      <c r="I37" s="213"/>
      <c r="J37" s="213"/>
    </row>
    <row r="38" spans="1:10">
      <c r="A38" s="198" t="s">
        <v>334</v>
      </c>
      <c r="B38" s="198" t="s">
        <v>503</v>
      </c>
      <c r="C38" s="213"/>
      <c r="D38" s="213"/>
      <c r="E38" s="213"/>
      <c r="F38" s="213"/>
      <c r="G38" s="213"/>
      <c r="H38" s="213"/>
      <c r="I38" s="213"/>
      <c r="J38" s="213"/>
    </row>
    <row r="39" spans="1:10">
      <c r="A39" s="198" t="s">
        <v>335</v>
      </c>
      <c r="B39" s="198" t="s">
        <v>503</v>
      </c>
      <c r="C39" s="213"/>
      <c r="D39" s="213"/>
      <c r="E39" s="213"/>
      <c r="F39" s="213"/>
      <c r="G39" s="213"/>
      <c r="H39" s="213"/>
      <c r="I39" s="213"/>
      <c r="J39" s="213"/>
    </row>
    <row r="40" spans="1:10">
      <c r="A40" s="197" t="s">
        <v>336</v>
      </c>
      <c r="B40" s="197" t="s">
        <v>503</v>
      </c>
      <c r="C40" s="213"/>
      <c r="D40" s="213"/>
      <c r="E40" s="213"/>
      <c r="F40" s="213"/>
      <c r="G40" s="213"/>
      <c r="H40" s="213"/>
      <c r="I40" s="213"/>
      <c r="J40" s="213"/>
    </row>
    <row r="41" spans="1:10">
      <c r="A41" s="221" t="s">
        <v>504</v>
      </c>
      <c r="B41" s="200" t="s">
        <v>505</v>
      </c>
      <c r="C41" s="213"/>
      <c r="D41" s="213"/>
      <c r="E41" s="213"/>
      <c r="F41" s="213"/>
      <c r="G41" s="213"/>
      <c r="H41" s="213"/>
      <c r="I41" s="213"/>
      <c r="J41" s="213"/>
    </row>
    <row r="42" spans="1:10">
      <c r="A42" s="222"/>
      <c r="B42" s="233"/>
    </row>
    <row r="43" spans="1:10">
      <c r="A43" s="222"/>
      <c r="B43" s="233"/>
    </row>
    <row r="44" spans="1:10">
      <c r="A44" s="222"/>
      <c r="B44" s="233"/>
    </row>
    <row r="45" spans="1:10" ht="25.5">
      <c r="A45" s="230" t="s">
        <v>29</v>
      </c>
      <c r="B45" s="194" t="s">
        <v>30</v>
      </c>
      <c r="C45" s="277" t="s">
        <v>721</v>
      </c>
      <c r="D45" s="277" t="s">
        <v>729</v>
      </c>
      <c r="E45" s="277" t="s">
        <v>730</v>
      </c>
      <c r="F45" s="277" t="s">
        <v>773</v>
      </c>
    </row>
    <row r="46" spans="1:10" ht="31.5">
      <c r="A46" s="234" t="s">
        <v>614</v>
      </c>
      <c r="B46" s="200"/>
      <c r="C46" s="196"/>
      <c r="D46" s="196"/>
      <c r="E46" s="196"/>
      <c r="F46" s="196"/>
    </row>
    <row r="47" spans="1:10" ht="15.75">
      <c r="A47" s="235" t="s">
        <v>615</v>
      </c>
      <c r="B47" s="200"/>
      <c r="C47" s="196">
        <v>2800000</v>
      </c>
      <c r="D47" s="196">
        <v>2800000</v>
      </c>
      <c r="E47" s="196">
        <v>2900000</v>
      </c>
      <c r="F47" s="196">
        <v>2900000</v>
      </c>
    </row>
    <row r="48" spans="1:10" ht="31.5">
      <c r="A48" s="235" t="s">
        <v>616</v>
      </c>
      <c r="B48" s="200"/>
      <c r="C48" s="196"/>
      <c r="D48" s="196"/>
      <c r="E48" s="196"/>
      <c r="F48" s="196"/>
    </row>
    <row r="49" spans="1:6" ht="15.75">
      <c r="A49" s="235" t="s">
        <v>617</v>
      </c>
      <c r="B49" s="200"/>
      <c r="C49" s="196"/>
      <c r="D49" s="196"/>
      <c r="E49" s="196"/>
      <c r="F49" s="196"/>
    </row>
    <row r="50" spans="1:6" ht="31.5">
      <c r="A50" s="235" t="s">
        <v>618</v>
      </c>
      <c r="B50" s="200"/>
      <c r="C50" s="196"/>
      <c r="D50" s="196"/>
      <c r="E50" s="196"/>
      <c r="F50" s="196"/>
    </row>
    <row r="51" spans="1:6" ht="15.75">
      <c r="A51" s="235" t="s">
        <v>619</v>
      </c>
      <c r="B51" s="200"/>
      <c r="C51" s="196">
        <v>105000</v>
      </c>
      <c r="D51" s="196">
        <v>100000</v>
      </c>
      <c r="E51" s="196">
        <v>100000</v>
      </c>
      <c r="F51" s="196">
        <v>100000</v>
      </c>
    </row>
    <row r="52" spans="1:6" ht="15.75">
      <c r="A52" s="235" t="s">
        <v>620</v>
      </c>
      <c r="B52" s="200"/>
      <c r="C52" s="196"/>
      <c r="D52" s="196"/>
      <c r="E52" s="196"/>
      <c r="F52" s="196"/>
    </row>
    <row r="53" spans="1:6">
      <c r="A53" s="221" t="s">
        <v>621</v>
      </c>
      <c r="B53" s="200"/>
      <c r="C53" s="196">
        <f>SUM(C46:C52)</f>
        <v>2905000</v>
      </c>
      <c r="D53" s="196">
        <f>SUM(D46:D52)</f>
        <v>2900000</v>
      </c>
      <c r="E53" s="196">
        <f>SUM(E46:E52)</f>
        <v>3000000</v>
      </c>
      <c r="F53" s="196">
        <f>SUM(F46:F52)</f>
        <v>3000000</v>
      </c>
    </row>
  </sheetData>
  <sheetProtection selectLockedCells="1" selectUnlockedCells="1"/>
  <mergeCells count="2">
    <mergeCell ref="A2:J2"/>
    <mergeCell ref="A3:F3"/>
  </mergeCells>
  <phoneticPr fontId="49" type="noConversion"/>
  <hyperlinks>
    <hyperlink ref="A33" r:id="rId1" location="foot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zoomScaleNormal="100" zoomScaleSheetLayoutView="86" zoomScalePageLayoutView="66" workbookViewId="0">
      <selection activeCell="C119" sqref="C119"/>
    </sheetView>
  </sheetViews>
  <sheetFormatPr defaultRowHeight="21"/>
  <cols>
    <col min="1" max="1" width="97.7109375" style="64" customWidth="1"/>
    <col min="2" max="2" width="9.140625" style="64"/>
    <col min="3" max="3" width="17.140625" style="122" customWidth="1"/>
    <col min="4" max="4" width="16.28515625" style="122" customWidth="1"/>
    <col min="5" max="5" width="17.5703125" style="122" customWidth="1"/>
    <col min="6" max="6" width="20.42578125" style="122" customWidth="1"/>
  </cols>
  <sheetData>
    <row r="1" spans="1:6" ht="21" customHeight="1">
      <c r="A1" s="407" t="s">
        <v>756</v>
      </c>
      <c r="B1" s="407"/>
      <c r="C1" s="407"/>
      <c r="D1" s="407"/>
      <c r="E1" s="407"/>
      <c r="F1" s="407"/>
    </row>
    <row r="2" spans="1:6" ht="18.75" customHeight="1">
      <c r="A2" s="408" t="s">
        <v>6</v>
      </c>
      <c r="B2" s="408"/>
      <c r="C2" s="408"/>
      <c r="D2" s="408"/>
      <c r="E2" s="408"/>
      <c r="F2" s="408"/>
    </row>
    <row r="3" spans="1:6" ht="15.75">
      <c r="A3" s="2" t="s">
        <v>263</v>
      </c>
      <c r="B3" s="76"/>
      <c r="C3" s="112"/>
      <c r="D3" s="112"/>
      <c r="E3" s="112"/>
      <c r="F3" s="112" t="s">
        <v>683</v>
      </c>
    </row>
    <row r="4" spans="1:6">
      <c r="B4" s="76"/>
      <c r="C4" s="112"/>
      <c r="D4" s="112"/>
      <c r="E4" s="112"/>
      <c r="F4" s="112"/>
    </row>
    <row r="5" spans="1:6" ht="47.25">
      <c r="A5" s="77" t="s">
        <v>29</v>
      </c>
      <c r="B5" s="78" t="s">
        <v>30</v>
      </c>
      <c r="C5" s="334" t="s">
        <v>31</v>
      </c>
      <c r="D5" s="334" t="s">
        <v>32</v>
      </c>
      <c r="E5" s="334" t="s">
        <v>33</v>
      </c>
      <c r="F5" s="335" t="s">
        <v>34</v>
      </c>
    </row>
    <row r="6" spans="1:6" ht="15.75">
      <c r="A6" s="79" t="s">
        <v>35</v>
      </c>
      <c r="B6" s="79" t="s">
        <v>36</v>
      </c>
      <c r="C6" s="113">
        <f>'2,2kiadások .Önkormányzat'!C6</f>
        <v>3159072</v>
      </c>
      <c r="D6" s="113"/>
      <c r="E6" s="113"/>
      <c r="F6" s="113">
        <f t="shared" ref="F6:F17" si="0">SUM(C6:E6)</f>
        <v>3159072</v>
      </c>
    </row>
    <row r="7" spans="1:6" ht="15.75">
      <c r="A7" s="79" t="s">
        <v>37</v>
      </c>
      <c r="B7" s="80" t="s">
        <v>38</v>
      </c>
      <c r="C7" s="113">
        <f>'2,2kiadások .Önkormányzat'!C7</f>
        <v>0</v>
      </c>
      <c r="D7" s="113"/>
      <c r="E7" s="113"/>
      <c r="F7" s="113">
        <f t="shared" si="0"/>
        <v>0</v>
      </c>
    </row>
    <row r="8" spans="1:6" ht="15.75">
      <c r="A8" s="79" t="s">
        <v>39</v>
      </c>
      <c r="B8" s="80" t="s">
        <v>40</v>
      </c>
      <c r="C8" s="113">
        <f>'2,2kiadások .Önkormányzat'!C8</f>
        <v>0</v>
      </c>
      <c r="D8" s="113"/>
      <c r="E8" s="113"/>
      <c r="F8" s="113">
        <f t="shared" si="0"/>
        <v>0</v>
      </c>
    </row>
    <row r="9" spans="1:6" ht="15.75">
      <c r="A9" s="81" t="s">
        <v>41</v>
      </c>
      <c r="B9" s="80" t="s">
        <v>42</v>
      </c>
      <c r="C9" s="113">
        <f>'2,2kiadások .Önkormányzat'!C9</f>
        <v>0</v>
      </c>
      <c r="D9" s="113"/>
      <c r="E9" s="113"/>
      <c r="F9" s="113">
        <f t="shared" si="0"/>
        <v>0</v>
      </c>
    </row>
    <row r="10" spans="1:6" ht="15.75">
      <c r="A10" s="81" t="s">
        <v>43</v>
      </c>
      <c r="B10" s="80" t="s">
        <v>44</v>
      </c>
      <c r="C10" s="113">
        <f>'2,2kiadások .Önkormányzat'!C10</f>
        <v>0</v>
      </c>
      <c r="D10" s="113"/>
      <c r="E10" s="113"/>
      <c r="F10" s="113">
        <f t="shared" si="0"/>
        <v>0</v>
      </c>
    </row>
    <row r="11" spans="1:6" ht="15.75">
      <c r="A11" s="81" t="s">
        <v>45</v>
      </c>
      <c r="B11" s="80" t="s">
        <v>46</v>
      </c>
      <c r="C11" s="113">
        <f>'2,2kiadások .Önkormányzat'!C11</f>
        <v>421200</v>
      </c>
      <c r="D11" s="113"/>
      <c r="E11" s="113"/>
      <c r="F11" s="113">
        <f t="shared" si="0"/>
        <v>421200</v>
      </c>
    </row>
    <row r="12" spans="1:6" ht="15.75">
      <c r="A12" s="81" t="s">
        <v>47</v>
      </c>
      <c r="B12" s="80" t="s">
        <v>48</v>
      </c>
      <c r="C12" s="113">
        <f>'2,2kiadások .Önkormányzat'!C12</f>
        <v>0</v>
      </c>
      <c r="D12" s="113"/>
      <c r="E12" s="113"/>
      <c r="F12" s="113">
        <v>0</v>
      </c>
    </row>
    <row r="13" spans="1:6" ht="15.75">
      <c r="A13" s="81" t="s">
        <v>49</v>
      </c>
      <c r="B13" s="80" t="s">
        <v>50</v>
      </c>
      <c r="C13" s="113">
        <f>'2,2kiadások .Önkormányzat'!C13</f>
        <v>0</v>
      </c>
      <c r="D13" s="113"/>
      <c r="E13" s="113"/>
      <c r="F13" s="113">
        <f t="shared" si="0"/>
        <v>0</v>
      </c>
    </row>
    <row r="14" spans="1:6" ht="15.75">
      <c r="A14" s="82" t="s">
        <v>51</v>
      </c>
      <c r="B14" s="80" t="s">
        <v>52</v>
      </c>
      <c r="C14" s="113">
        <f>'2,2kiadások .Önkormányzat'!C14</f>
        <v>0</v>
      </c>
      <c r="D14" s="113"/>
      <c r="E14" s="113"/>
      <c r="F14" s="113">
        <v>0</v>
      </c>
    </row>
    <row r="15" spans="1:6" ht="15.75">
      <c r="A15" s="82" t="s">
        <v>53</v>
      </c>
      <c r="B15" s="80" t="s">
        <v>54</v>
      </c>
      <c r="C15" s="113">
        <f>'2,2kiadások .Önkormányzat'!C15</f>
        <v>0</v>
      </c>
      <c r="D15" s="113"/>
      <c r="E15" s="113"/>
      <c r="F15" s="113">
        <f t="shared" si="0"/>
        <v>0</v>
      </c>
    </row>
    <row r="16" spans="1:6" ht="15.75">
      <c r="A16" s="82" t="s">
        <v>55</v>
      </c>
      <c r="B16" s="80" t="s">
        <v>56</v>
      </c>
      <c r="C16" s="113">
        <f>'2,2kiadások .Önkormányzat'!C16</f>
        <v>0</v>
      </c>
      <c r="D16" s="113"/>
      <c r="E16" s="113"/>
      <c r="F16" s="113">
        <f t="shared" si="0"/>
        <v>0</v>
      </c>
    </row>
    <row r="17" spans="1:6" ht="15.75">
      <c r="A17" s="82" t="s">
        <v>57</v>
      </c>
      <c r="B17" s="80" t="s">
        <v>58</v>
      </c>
      <c r="C17" s="113">
        <f>'2,2kiadások .Önkormányzat'!C17</f>
        <v>0</v>
      </c>
      <c r="D17" s="113"/>
      <c r="E17" s="113"/>
      <c r="F17" s="113">
        <f t="shared" si="0"/>
        <v>0</v>
      </c>
    </row>
    <row r="18" spans="1:6" ht="15.75">
      <c r="A18" s="82" t="s">
        <v>59</v>
      </c>
      <c r="B18" s="80" t="s">
        <v>60</v>
      </c>
      <c r="C18" s="113">
        <f>'2,2kiadások .Önkormányzat'!C18</f>
        <v>0</v>
      </c>
      <c r="D18" s="113"/>
      <c r="E18" s="113"/>
      <c r="F18" s="113"/>
    </row>
    <row r="19" spans="1:6" ht="15.75">
      <c r="A19" s="83" t="s">
        <v>61</v>
      </c>
      <c r="B19" s="84" t="s">
        <v>62</v>
      </c>
      <c r="C19" s="113">
        <f>'2,2kiadások .Önkormányzat'!C19</f>
        <v>3580272</v>
      </c>
      <c r="D19" s="113">
        <f>SUM(D6:D18)</f>
        <v>0</v>
      </c>
      <c r="E19" s="113">
        <f>SUM(E6:E18)</f>
        <v>0</v>
      </c>
      <c r="F19" s="114">
        <f>SUM(F6:F18)</f>
        <v>3580272</v>
      </c>
    </row>
    <row r="20" spans="1:6" ht="15.75">
      <c r="A20" s="82" t="s">
        <v>63</v>
      </c>
      <c r="B20" s="80" t="s">
        <v>64</v>
      </c>
      <c r="C20" s="113">
        <f>'2,2kiadások .Önkormányzat'!C20</f>
        <v>3024180</v>
      </c>
      <c r="D20" s="113"/>
      <c r="E20" s="113"/>
      <c r="F20" s="113">
        <f>SUM(C20:E20)</f>
        <v>3024180</v>
      </c>
    </row>
    <row r="21" spans="1:6" ht="15.75">
      <c r="A21" s="82" t="s">
        <v>65</v>
      </c>
      <c r="B21" s="80" t="s">
        <v>66</v>
      </c>
      <c r="C21" s="113">
        <f>'2,2kiadások .Önkormányzat'!C21</f>
        <v>692000</v>
      </c>
      <c r="D21" s="113"/>
      <c r="E21" s="113"/>
      <c r="F21" s="113">
        <f>SUM(C21:E21)</f>
        <v>692000</v>
      </c>
    </row>
    <row r="22" spans="1:6" ht="15.75">
      <c r="A22" s="85" t="s">
        <v>67</v>
      </c>
      <c r="B22" s="80" t="s">
        <v>68</v>
      </c>
      <c r="C22" s="113">
        <f>'2,2kiadások .Önkormányzat'!C22</f>
        <v>0</v>
      </c>
      <c r="D22" s="113"/>
      <c r="E22" s="113"/>
      <c r="F22" s="113">
        <f>SUM(C22:E22)</f>
        <v>0</v>
      </c>
    </row>
    <row r="23" spans="1:6" ht="15.75">
      <c r="A23" s="86" t="s">
        <v>69</v>
      </c>
      <c r="B23" s="84" t="s">
        <v>70</v>
      </c>
      <c r="C23" s="113">
        <f>'2,2kiadások .Önkormányzat'!C23</f>
        <v>3716180</v>
      </c>
      <c r="D23" s="113">
        <f>SUM(D20:D22)</f>
        <v>0</v>
      </c>
      <c r="E23" s="113">
        <f>SUM(E20:E22)</f>
        <v>0</v>
      </c>
      <c r="F23" s="113">
        <f>SUM(F20:F22)</f>
        <v>3716180</v>
      </c>
    </row>
    <row r="24" spans="1:6" ht="15.75">
      <c r="A24" s="83" t="s">
        <v>71</v>
      </c>
      <c r="B24" s="84" t="s">
        <v>72</v>
      </c>
      <c r="C24" s="113">
        <f>'2,2kiadások .Önkormányzat'!C24</f>
        <v>7296452</v>
      </c>
      <c r="D24" s="113">
        <f>D19+D23</f>
        <v>0</v>
      </c>
      <c r="E24" s="113">
        <f>E19+E23</f>
        <v>0</v>
      </c>
      <c r="F24" s="114">
        <f>F19+F23</f>
        <v>7296452</v>
      </c>
    </row>
    <row r="25" spans="1:6" ht="15.75">
      <c r="A25" s="86" t="s">
        <v>73</v>
      </c>
      <c r="B25" s="84" t="s">
        <v>74</v>
      </c>
      <c r="C25" s="113">
        <f>'2,2kiadások .Önkormányzat'!C25</f>
        <v>1227579</v>
      </c>
      <c r="D25" s="113"/>
      <c r="E25" s="113"/>
      <c r="F25" s="114">
        <f>SUM(C25:E25)</f>
        <v>1227579</v>
      </c>
    </row>
    <row r="26" spans="1:6" ht="15.75">
      <c r="A26" s="82" t="s">
        <v>75</v>
      </c>
      <c r="B26" s="80" t="s">
        <v>76</v>
      </c>
      <c r="C26" s="113">
        <f>'2,2kiadások .Önkormányzat'!C26</f>
        <v>5000</v>
      </c>
      <c r="D26" s="113"/>
      <c r="E26" s="113"/>
      <c r="F26" s="113">
        <f>SUM(C26:E26)</f>
        <v>5000</v>
      </c>
    </row>
    <row r="27" spans="1:6" ht="15.75">
      <c r="A27" s="82" t="s">
        <v>77</v>
      </c>
      <c r="B27" s="80" t="s">
        <v>78</v>
      </c>
      <c r="C27" s="113">
        <f>'2,2kiadások .Önkormányzat'!C27</f>
        <v>1595000</v>
      </c>
      <c r="D27" s="113"/>
      <c r="E27" s="113"/>
      <c r="F27" s="113">
        <f>SUM(C27:E27)</f>
        <v>1595000</v>
      </c>
    </row>
    <row r="28" spans="1:6" ht="15.75">
      <c r="A28" s="82" t="s">
        <v>79</v>
      </c>
      <c r="B28" s="80" t="s">
        <v>80</v>
      </c>
      <c r="C28" s="113">
        <f>'2,2kiadások .Önkormányzat'!C28</f>
        <v>0</v>
      </c>
      <c r="D28" s="113"/>
      <c r="E28" s="113"/>
      <c r="F28" s="113">
        <f>SUM(C28:E28)</f>
        <v>0</v>
      </c>
    </row>
    <row r="29" spans="1:6" ht="15.75">
      <c r="A29" s="86" t="s">
        <v>81</v>
      </c>
      <c r="B29" s="84" t="s">
        <v>82</v>
      </c>
      <c r="C29" s="113">
        <f>'2,2kiadások .Önkormányzat'!C29</f>
        <v>1600000</v>
      </c>
      <c r="D29" s="113">
        <f>SUM(D26:D28)</f>
        <v>0</v>
      </c>
      <c r="E29" s="113">
        <f>SUM(E26:E28)</f>
        <v>0</v>
      </c>
      <c r="F29" s="114">
        <f>SUM(F26:F28)</f>
        <v>1600000</v>
      </c>
    </row>
    <row r="30" spans="1:6" ht="15.75">
      <c r="A30" s="82" t="s">
        <v>83</v>
      </c>
      <c r="B30" s="80" t="s">
        <v>84</v>
      </c>
      <c r="C30" s="113">
        <f>'2,2kiadások .Önkormányzat'!C30</f>
        <v>170000</v>
      </c>
      <c r="D30" s="113"/>
      <c r="E30" s="113"/>
      <c r="F30" s="113">
        <f>SUM(C30:E30)</f>
        <v>170000</v>
      </c>
    </row>
    <row r="31" spans="1:6" ht="15.75">
      <c r="A31" s="82" t="s">
        <v>85</v>
      </c>
      <c r="B31" s="80" t="s">
        <v>86</v>
      </c>
      <c r="C31" s="113">
        <f>'2,2kiadások .Önkormányzat'!C31</f>
        <v>40000</v>
      </c>
      <c r="D31" s="113"/>
      <c r="E31" s="113"/>
      <c r="F31" s="113">
        <f>SUM(C31:E31)</f>
        <v>40000</v>
      </c>
    </row>
    <row r="32" spans="1:6" ht="15" customHeight="1">
      <c r="A32" s="86" t="s">
        <v>87</v>
      </c>
      <c r="B32" s="84" t="s">
        <v>88</v>
      </c>
      <c r="C32" s="113">
        <f>'2,2kiadások .Önkormányzat'!C32</f>
        <v>210000</v>
      </c>
      <c r="D32" s="113"/>
      <c r="E32" s="113"/>
      <c r="F32" s="114">
        <f>SUM(C32:E32)</f>
        <v>210000</v>
      </c>
    </row>
    <row r="33" spans="1:6" ht="15.75">
      <c r="A33" s="82" t="s">
        <v>89</v>
      </c>
      <c r="B33" s="80" t="s">
        <v>90</v>
      </c>
      <c r="C33" s="113">
        <f>'2,2kiadások .Önkormányzat'!C33</f>
        <v>900000</v>
      </c>
      <c r="D33" s="113"/>
      <c r="E33" s="113"/>
      <c r="F33" s="113">
        <f>SUM(C33:E33)</f>
        <v>900000</v>
      </c>
    </row>
    <row r="34" spans="1:6" ht="15.75">
      <c r="A34" s="82" t="s">
        <v>91</v>
      </c>
      <c r="B34" s="80" t="s">
        <v>92</v>
      </c>
      <c r="C34" s="113">
        <f>'2,2kiadások .Önkormányzat'!C34</f>
        <v>2077326</v>
      </c>
      <c r="D34" s="113"/>
      <c r="E34" s="113"/>
      <c r="F34" s="113">
        <f t="shared" ref="F34:F39" si="1">SUM(C34:E34)</f>
        <v>2077326</v>
      </c>
    </row>
    <row r="35" spans="1:6" ht="15.75">
      <c r="A35" s="82" t="s">
        <v>93</v>
      </c>
      <c r="B35" s="80" t="s">
        <v>94</v>
      </c>
      <c r="C35" s="113">
        <f>'2,2kiadások .Önkormányzat'!C35</f>
        <v>120000</v>
      </c>
      <c r="D35" s="113"/>
      <c r="E35" s="113"/>
      <c r="F35" s="113">
        <f t="shared" si="1"/>
        <v>120000</v>
      </c>
    </row>
    <row r="36" spans="1:6" ht="15.75">
      <c r="A36" s="82" t="s">
        <v>95</v>
      </c>
      <c r="B36" s="80" t="s">
        <v>96</v>
      </c>
      <c r="C36" s="113">
        <f>'2,2kiadások .Önkormányzat'!C36</f>
        <v>1578087</v>
      </c>
      <c r="D36" s="113"/>
      <c r="E36" s="113"/>
      <c r="F36" s="113">
        <f t="shared" si="1"/>
        <v>1578087</v>
      </c>
    </row>
    <row r="37" spans="1:6" ht="15.75">
      <c r="A37" s="87" t="s">
        <v>97</v>
      </c>
      <c r="B37" s="80" t="s">
        <v>98</v>
      </c>
      <c r="C37" s="113">
        <f>'2,2kiadások .Önkormányzat'!C37</f>
        <v>0</v>
      </c>
      <c r="D37" s="113"/>
      <c r="E37" s="113"/>
      <c r="F37" s="113">
        <f t="shared" si="1"/>
        <v>0</v>
      </c>
    </row>
    <row r="38" spans="1:6" ht="15.75">
      <c r="A38" s="85" t="s">
        <v>99</v>
      </c>
      <c r="B38" s="80" t="s">
        <v>100</v>
      </c>
      <c r="C38" s="113">
        <f>'2,2kiadások .Önkormányzat'!C38</f>
        <v>1051487</v>
      </c>
      <c r="D38" s="113"/>
      <c r="E38" s="113"/>
      <c r="F38" s="113">
        <f t="shared" si="1"/>
        <v>1051487</v>
      </c>
    </row>
    <row r="39" spans="1:6" ht="15.75">
      <c r="A39" s="82" t="s">
        <v>101</v>
      </c>
      <c r="B39" s="80" t="s">
        <v>102</v>
      </c>
      <c r="C39" s="113">
        <f>'2,2kiadások .Önkormányzat'!C39</f>
        <v>796644</v>
      </c>
      <c r="D39" s="113"/>
      <c r="E39" s="113"/>
      <c r="F39" s="113">
        <f t="shared" si="1"/>
        <v>796644</v>
      </c>
    </row>
    <row r="40" spans="1:6" ht="15.75">
      <c r="A40" s="86" t="s">
        <v>103</v>
      </c>
      <c r="B40" s="84" t="s">
        <v>104</v>
      </c>
      <c r="C40" s="113">
        <f>'2,2kiadások .Önkormányzat'!C40</f>
        <v>6523544</v>
      </c>
      <c r="D40" s="113">
        <f>SUM(D33:D39)</f>
        <v>0</v>
      </c>
      <c r="E40" s="113"/>
      <c r="F40" s="114">
        <f>SUM(C40:E40)</f>
        <v>6523544</v>
      </c>
    </row>
    <row r="41" spans="1:6" ht="15.75">
      <c r="A41" s="82" t="s">
        <v>105</v>
      </c>
      <c r="B41" s="80" t="s">
        <v>106</v>
      </c>
      <c r="C41" s="113">
        <f>'2,2kiadások .Önkormányzat'!C41</f>
        <v>5000</v>
      </c>
      <c r="D41" s="113"/>
      <c r="E41" s="113"/>
      <c r="F41" s="113">
        <f t="shared" ref="F41:F48" si="2">SUM(C41:E41)</f>
        <v>5000</v>
      </c>
    </row>
    <row r="42" spans="1:6" ht="15.75">
      <c r="A42" s="82" t="s">
        <v>107</v>
      </c>
      <c r="B42" s="80" t="s">
        <v>108</v>
      </c>
      <c r="C42" s="113">
        <f>'2,2kiadások .Önkormányzat'!C42</f>
        <v>345000</v>
      </c>
      <c r="D42" s="113"/>
      <c r="E42" s="113"/>
      <c r="F42" s="113">
        <f t="shared" si="2"/>
        <v>345000</v>
      </c>
    </row>
    <row r="43" spans="1:6" ht="15.75">
      <c r="A43" s="86" t="s">
        <v>109</v>
      </c>
      <c r="B43" s="84" t="s">
        <v>110</v>
      </c>
      <c r="C43" s="113">
        <f>'2,2kiadások .Önkormányzat'!C43</f>
        <v>350000</v>
      </c>
      <c r="D43" s="113">
        <f>SUM(D41:D42)</f>
        <v>0</v>
      </c>
      <c r="E43" s="113"/>
      <c r="F43" s="114">
        <f t="shared" si="2"/>
        <v>350000</v>
      </c>
    </row>
    <row r="44" spans="1:6" ht="15.75">
      <c r="A44" s="82" t="s">
        <v>111</v>
      </c>
      <c r="B44" s="80" t="s">
        <v>112</v>
      </c>
      <c r="C44" s="113">
        <f>'2,2kiadások .Önkormányzat'!C44</f>
        <v>2119969</v>
      </c>
      <c r="D44" s="113"/>
      <c r="E44" s="113"/>
      <c r="F44" s="113">
        <f t="shared" si="2"/>
        <v>2119969</v>
      </c>
    </row>
    <row r="45" spans="1:6" ht="15.75">
      <c r="A45" s="82" t="s">
        <v>113</v>
      </c>
      <c r="B45" s="80" t="s">
        <v>114</v>
      </c>
      <c r="C45" s="113">
        <f>'2,2kiadások .Önkormányzat'!C45</f>
        <v>0</v>
      </c>
      <c r="D45" s="113"/>
      <c r="E45" s="113"/>
      <c r="F45" s="113">
        <f t="shared" si="2"/>
        <v>0</v>
      </c>
    </row>
    <row r="46" spans="1:6" ht="15.75">
      <c r="A46" s="82" t="s">
        <v>115</v>
      </c>
      <c r="B46" s="80" t="s">
        <v>116</v>
      </c>
      <c r="C46" s="113">
        <f>'2,2kiadások .Önkormányzat'!C46</f>
        <v>0</v>
      </c>
      <c r="D46" s="113"/>
      <c r="E46" s="113"/>
      <c r="F46" s="113">
        <f t="shared" si="2"/>
        <v>0</v>
      </c>
    </row>
    <row r="47" spans="1:6" ht="15.75">
      <c r="A47" s="82" t="s">
        <v>117</v>
      </c>
      <c r="B47" s="80" t="s">
        <v>118</v>
      </c>
      <c r="C47" s="113">
        <f>'2,2kiadások .Önkormányzat'!C47</f>
        <v>0</v>
      </c>
      <c r="D47" s="113"/>
      <c r="E47" s="113"/>
      <c r="F47" s="113">
        <f t="shared" si="2"/>
        <v>0</v>
      </c>
    </row>
    <row r="48" spans="1:6" ht="15.75">
      <c r="A48" s="82" t="s">
        <v>119</v>
      </c>
      <c r="B48" s="80" t="s">
        <v>120</v>
      </c>
      <c r="C48" s="113">
        <f>'2,2kiadások .Önkormányzat'!C48</f>
        <v>420000</v>
      </c>
      <c r="D48" s="113"/>
      <c r="E48" s="113"/>
      <c r="F48" s="113">
        <f t="shared" si="2"/>
        <v>420000</v>
      </c>
    </row>
    <row r="49" spans="1:6" ht="15.75">
      <c r="A49" s="86" t="s">
        <v>121</v>
      </c>
      <c r="B49" s="84" t="s">
        <v>122</v>
      </c>
      <c r="C49" s="113">
        <f>'2,2kiadások .Önkormányzat'!C49</f>
        <v>2539969</v>
      </c>
      <c r="D49" s="113">
        <f>SUM(D44:D48)</f>
        <v>0</v>
      </c>
      <c r="E49" s="113">
        <f>SUM(E44:E48)</f>
        <v>0</v>
      </c>
      <c r="F49" s="114">
        <f>SUM(F44:F48)</f>
        <v>2539969</v>
      </c>
    </row>
    <row r="50" spans="1:6" ht="15.75">
      <c r="A50" s="86" t="s">
        <v>123</v>
      </c>
      <c r="B50" s="84" t="s">
        <v>124</v>
      </c>
      <c r="C50" s="113">
        <f>'2,2kiadások .Önkormányzat'!C50</f>
        <v>11223513</v>
      </c>
      <c r="D50" s="113">
        <f>D29+D32+D40+D43+D49</f>
        <v>0</v>
      </c>
      <c r="E50" s="113">
        <f>E29+E32+E40+E43+E49</f>
        <v>0</v>
      </c>
      <c r="F50" s="114">
        <f>F29+F32+F40+F43+F49</f>
        <v>11223513</v>
      </c>
    </row>
    <row r="51" spans="1:6" ht="15.75">
      <c r="A51" s="88" t="s">
        <v>125</v>
      </c>
      <c r="B51" s="80" t="s">
        <v>126</v>
      </c>
      <c r="C51" s="113">
        <f>'2,2kiadások .Önkormányzat'!C51</f>
        <v>0</v>
      </c>
      <c r="D51" s="113"/>
      <c r="E51" s="113"/>
      <c r="F51" s="113"/>
    </row>
    <row r="52" spans="1:6" ht="15.75">
      <c r="A52" s="88" t="s">
        <v>127</v>
      </c>
      <c r="B52" s="80" t="s">
        <v>128</v>
      </c>
      <c r="C52" s="113">
        <f>'2,2kiadások .Önkormányzat'!C52</f>
        <v>72000</v>
      </c>
      <c r="D52" s="113"/>
      <c r="E52" s="113"/>
      <c r="F52" s="113">
        <f>SUM(C52:E52)</f>
        <v>72000</v>
      </c>
    </row>
    <row r="53" spans="1:6" ht="15.75">
      <c r="A53" s="89" t="s">
        <v>129</v>
      </c>
      <c r="B53" s="80" t="s">
        <v>130</v>
      </c>
      <c r="C53" s="113">
        <f>'2,2kiadások .Önkormányzat'!C53</f>
        <v>0</v>
      </c>
      <c r="D53" s="113"/>
      <c r="E53" s="113"/>
      <c r="F53" s="113">
        <f t="shared" ref="F53:F58" si="3">SUM(C53:E53)</f>
        <v>0</v>
      </c>
    </row>
    <row r="54" spans="1:6" ht="15.75">
      <c r="A54" s="89" t="s">
        <v>131</v>
      </c>
      <c r="B54" s="80" t="s">
        <v>132</v>
      </c>
      <c r="C54" s="113">
        <f>'2,2kiadások .Önkormányzat'!C54</f>
        <v>0</v>
      </c>
      <c r="D54" s="113"/>
      <c r="E54" s="113"/>
      <c r="F54" s="113">
        <f t="shared" si="3"/>
        <v>0</v>
      </c>
    </row>
    <row r="55" spans="1:6" ht="15.75">
      <c r="A55" s="89" t="s">
        <v>133</v>
      </c>
      <c r="B55" s="80" t="s">
        <v>134</v>
      </c>
      <c r="C55" s="113">
        <f>'2,2kiadások .Önkormányzat'!C55</f>
        <v>0</v>
      </c>
      <c r="D55" s="113"/>
      <c r="E55" s="113"/>
      <c r="F55" s="113">
        <f t="shared" si="3"/>
        <v>0</v>
      </c>
    </row>
    <row r="56" spans="1:6" ht="15.75">
      <c r="A56" s="88" t="s">
        <v>135</v>
      </c>
      <c r="B56" s="80" t="s">
        <v>136</v>
      </c>
      <c r="C56" s="113">
        <f>'2,2kiadások .Önkormányzat'!C56</f>
        <v>0</v>
      </c>
      <c r="D56" s="113"/>
      <c r="E56" s="113"/>
      <c r="F56" s="113">
        <f t="shared" si="3"/>
        <v>0</v>
      </c>
    </row>
    <row r="57" spans="1:6" ht="15.75">
      <c r="A57" s="88" t="s">
        <v>137</v>
      </c>
      <c r="B57" s="80" t="s">
        <v>138</v>
      </c>
      <c r="C57" s="113">
        <f>'2,2kiadások .Önkormányzat'!C57</f>
        <v>0</v>
      </c>
      <c r="D57" s="113"/>
      <c r="E57" s="113"/>
      <c r="F57" s="113">
        <f t="shared" si="3"/>
        <v>0</v>
      </c>
    </row>
    <row r="58" spans="1:6" ht="15.75">
      <c r="A58" s="88" t="s">
        <v>139</v>
      </c>
      <c r="B58" s="80" t="s">
        <v>140</v>
      </c>
      <c r="C58" s="113">
        <f>'2,2kiadások .Önkormányzat'!C58</f>
        <v>2796000</v>
      </c>
      <c r="D58" s="113"/>
      <c r="E58" s="113"/>
      <c r="F58" s="113">
        <f t="shared" si="3"/>
        <v>2796000</v>
      </c>
    </row>
    <row r="59" spans="1:6" ht="15.75">
      <c r="A59" s="90" t="s">
        <v>141</v>
      </c>
      <c r="B59" s="84" t="s">
        <v>142</v>
      </c>
      <c r="C59" s="113">
        <f>'2,2kiadások .Önkormányzat'!C59</f>
        <v>2868000</v>
      </c>
      <c r="D59" s="113">
        <f>SUM(D51:D58)</f>
        <v>0</v>
      </c>
      <c r="E59" s="113">
        <f>SUM(E51:E58)</f>
        <v>0</v>
      </c>
      <c r="F59" s="113">
        <f>SUM(F51:F58)</f>
        <v>2868000</v>
      </c>
    </row>
    <row r="60" spans="1:6" ht="15.75">
      <c r="A60" s="91" t="s">
        <v>143</v>
      </c>
      <c r="B60" s="80" t="s">
        <v>144</v>
      </c>
      <c r="C60" s="113">
        <f>'2,2kiadások .Önkormányzat'!C60</f>
        <v>0</v>
      </c>
      <c r="D60" s="113"/>
      <c r="E60" s="113"/>
      <c r="F60" s="113"/>
    </row>
    <row r="61" spans="1:6" ht="15.75">
      <c r="A61" s="91" t="s">
        <v>145</v>
      </c>
      <c r="B61" s="80" t="s">
        <v>146</v>
      </c>
      <c r="C61" s="113">
        <f>'2,2kiadások .Önkormányzat'!C61</f>
        <v>0</v>
      </c>
      <c r="D61" s="113"/>
      <c r="E61" s="113"/>
      <c r="F61" s="113"/>
    </row>
    <row r="62" spans="1:6" ht="15.75">
      <c r="A62" s="91" t="s">
        <v>147</v>
      </c>
      <c r="B62" s="80" t="s">
        <v>148</v>
      </c>
      <c r="C62" s="113">
        <f>'2,2kiadások .Önkormányzat'!C62</f>
        <v>0</v>
      </c>
      <c r="D62" s="113"/>
      <c r="E62" s="113"/>
      <c r="F62" s="113"/>
    </row>
    <row r="63" spans="1:6" ht="15.75">
      <c r="A63" s="91" t="s">
        <v>149</v>
      </c>
      <c r="B63" s="80" t="s">
        <v>150</v>
      </c>
      <c r="C63" s="113">
        <f>'2,2kiadások .Önkormányzat'!C63</f>
        <v>0</v>
      </c>
      <c r="D63" s="113"/>
      <c r="E63" s="113"/>
      <c r="F63" s="113"/>
    </row>
    <row r="64" spans="1:6" ht="15.75">
      <c r="A64" s="91" t="s">
        <v>151</v>
      </c>
      <c r="B64" s="80" t="s">
        <v>152</v>
      </c>
      <c r="C64" s="113">
        <f>'2,2kiadások .Önkormányzat'!C64</f>
        <v>0</v>
      </c>
      <c r="D64" s="113">
        <f>'2,2kiadások .Önkormányzat'!D64</f>
        <v>0</v>
      </c>
      <c r="E64" s="113">
        <f>'2,2kiadások .Önkormányzat'!E64</f>
        <v>0</v>
      </c>
      <c r="F64" s="113">
        <f>'2,2kiadások .Önkormányzat'!F64</f>
        <v>0</v>
      </c>
    </row>
    <row r="65" spans="1:6" ht="15.75">
      <c r="A65" s="91" t="s">
        <v>153</v>
      </c>
      <c r="B65" s="80" t="s">
        <v>154</v>
      </c>
      <c r="C65" s="113">
        <f>'2,2kiadások .Önkormányzat'!C65</f>
        <v>875478</v>
      </c>
      <c r="D65" s="113"/>
      <c r="E65" s="113"/>
      <c r="F65" s="113">
        <f>SUM(C65:E65)</f>
        <v>875478</v>
      </c>
    </row>
    <row r="66" spans="1:6" ht="15.75">
      <c r="A66" s="91" t="s">
        <v>155</v>
      </c>
      <c r="B66" s="80" t="s">
        <v>156</v>
      </c>
      <c r="C66" s="113">
        <f>'2,2kiadások .Önkormányzat'!C66</f>
        <v>0</v>
      </c>
      <c r="D66" s="113"/>
      <c r="E66" s="113"/>
      <c r="F66" s="113">
        <f t="shared" ref="F66:F72" si="4">SUM(C66:E66)</f>
        <v>0</v>
      </c>
    </row>
    <row r="67" spans="1:6" ht="15.75">
      <c r="A67" s="91" t="s">
        <v>157</v>
      </c>
      <c r="B67" s="80" t="s">
        <v>158</v>
      </c>
      <c r="C67" s="113">
        <f>'2,2kiadások .Önkormányzat'!C67</f>
        <v>0</v>
      </c>
      <c r="D67" s="113"/>
      <c r="E67" s="113"/>
      <c r="F67" s="113">
        <f t="shared" si="4"/>
        <v>0</v>
      </c>
    </row>
    <row r="68" spans="1:6" ht="15.75">
      <c r="A68" s="91" t="s">
        <v>159</v>
      </c>
      <c r="B68" s="80" t="s">
        <v>160</v>
      </c>
      <c r="C68" s="113">
        <f>'2,2kiadások .Önkormányzat'!C68</f>
        <v>0</v>
      </c>
      <c r="D68" s="113"/>
      <c r="E68" s="113"/>
      <c r="F68" s="113">
        <f t="shared" si="4"/>
        <v>0</v>
      </c>
    </row>
    <row r="69" spans="1:6" ht="15.75">
      <c r="A69" s="92" t="s">
        <v>161</v>
      </c>
      <c r="B69" s="80" t="s">
        <v>162</v>
      </c>
      <c r="C69" s="113">
        <f>'2,2kiadások .Önkormányzat'!C69</f>
        <v>0</v>
      </c>
      <c r="D69" s="113"/>
      <c r="E69" s="113"/>
      <c r="F69" s="113">
        <f t="shared" si="4"/>
        <v>0</v>
      </c>
    </row>
    <row r="70" spans="1:6" ht="15.75">
      <c r="A70" s="91" t="s">
        <v>163</v>
      </c>
      <c r="B70" s="129" t="s">
        <v>165</v>
      </c>
      <c r="C70" s="113">
        <f>'2,2kiadások .Önkormányzat'!C70</f>
        <v>46400</v>
      </c>
      <c r="D70" s="113">
        <f>'2,2kiadások .Önkormányzat'!D70</f>
        <v>0</v>
      </c>
      <c r="E70" s="113"/>
      <c r="F70" s="113">
        <f t="shared" si="4"/>
        <v>46400</v>
      </c>
    </row>
    <row r="71" spans="1:6" ht="15.75">
      <c r="A71" s="92" t="s">
        <v>164</v>
      </c>
      <c r="B71" s="129" t="s">
        <v>706</v>
      </c>
      <c r="C71" s="113">
        <f>'2,2kiadások .Önkormányzat'!C71</f>
        <v>10207404</v>
      </c>
      <c r="D71" s="113">
        <f>'2,2kiadások .Önkormányzat'!D71</f>
        <v>0</v>
      </c>
      <c r="E71" s="113"/>
      <c r="F71" s="113">
        <f t="shared" si="4"/>
        <v>10207404</v>
      </c>
    </row>
    <row r="72" spans="1:6" ht="15.75">
      <c r="A72" s="92" t="s">
        <v>166</v>
      </c>
      <c r="B72" s="129" t="s">
        <v>706</v>
      </c>
      <c r="C72" s="113">
        <f>'2,2kiadások .Önkormányzat'!C72</f>
        <v>0</v>
      </c>
      <c r="D72" s="113"/>
      <c r="E72" s="113"/>
      <c r="F72" s="113">
        <f t="shared" si="4"/>
        <v>0</v>
      </c>
    </row>
    <row r="73" spans="1:6" ht="15.75">
      <c r="A73" s="90" t="s">
        <v>167</v>
      </c>
      <c r="B73" s="84" t="s">
        <v>168</v>
      </c>
      <c r="C73" s="113">
        <f>'2,2kiadások .Önkormányzat'!C73</f>
        <v>11129282</v>
      </c>
      <c r="D73" s="113">
        <f>SUM(D60:D72)</f>
        <v>0</v>
      </c>
      <c r="E73" s="113">
        <f>SUM(E60:E72)</f>
        <v>0</v>
      </c>
      <c r="F73" s="113">
        <f>SUM(F60:F72)</f>
        <v>11129282</v>
      </c>
    </row>
    <row r="74" spans="1:6" ht="15.75">
      <c r="A74" s="93" t="s">
        <v>169</v>
      </c>
      <c r="B74" s="84"/>
      <c r="C74" s="113">
        <f>'2,2kiadások .Önkormányzat'!C74</f>
        <v>33744826</v>
      </c>
      <c r="D74" s="114">
        <f>D24+D25+D50+D59+D73</f>
        <v>0</v>
      </c>
      <c r="E74" s="114">
        <f>E24+E25+E50+E59+E73</f>
        <v>0</v>
      </c>
      <c r="F74" s="114">
        <f>F24+F25+F50+F59+F73</f>
        <v>33744826</v>
      </c>
    </row>
    <row r="75" spans="1:6" ht="15.75">
      <c r="A75" s="94" t="s">
        <v>170</v>
      </c>
      <c r="B75" s="80" t="s">
        <v>171</v>
      </c>
      <c r="C75" s="113">
        <f>'2,2kiadások .Önkormányzat'!C75</f>
        <v>0</v>
      </c>
      <c r="D75" s="113"/>
      <c r="E75" s="113"/>
      <c r="F75" s="113"/>
    </row>
    <row r="76" spans="1:6" ht="15.75">
      <c r="A76" s="94" t="s">
        <v>172</v>
      </c>
      <c r="B76" s="80" t="s">
        <v>173</v>
      </c>
      <c r="C76" s="113">
        <f>'2,2kiadások .Önkormányzat'!C76</f>
        <v>0</v>
      </c>
      <c r="D76" s="113"/>
      <c r="E76" s="113"/>
      <c r="F76" s="113">
        <f>SUM(C76:E76)</f>
        <v>0</v>
      </c>
    </row>
    <row r="77" spans="1:6" ht="15.75">
      <c r="A77" s="94" t="s">
        <v>174</v>
      </c>
      <c r="B77" s="80" t="s">
        <v>175</v>
      </c>
      <c r="C77" s="113">
        <f>'2,2kiadások .Önkormányzat'!C77</f>
        <v>0</v>
      </c>
      <c r="D77" s="113"/>
      <c r="E77" s="113"/>
      <c r="F77" s="113"/>
    </row>
    <row r="78" spans="1:6" ht="15.75">
      <c r="A78" s="94" t="s">
        <v>176</v>
      </c>
      <c r="B78" s="80" t="s">
        <v>177</v>
      </c>
      <c r="C78" s="113">
        <f>'2,2kiadások .Önkormányzat'!C78</f>
        <v>0</v>
      </c>
      <c r="D78" s="113"/>
      <c r="E78" s="113"/>
      <c r="F78" s="113">
        <f>SUM(C78:E78)</f>
        <v>0</v>
      </c>
    </row>
    <row r="79" spans="1:6" ht="15.75">
      <c r="A79" s="85" t="s">
        <v>178</v>
      </c>
      <c r="B79" s="80" t="s">
        <v>179</v>
      </c>
      <c r="C79" s="113">
        <f>'2,2kiadások .Önkormányzat'!C79</f>
        <v>0</v>
      </c>
      <c r="D79" s="113"/>
      <c r="E79" s="113"/>
      <c r="F79" s="113"/>
    </row>
    <row r="80" spans="1:6" ht="15.75">
      <c r="A80" s="85" t="s">
        <v>180</v>
      </c>
      <c r="B80" s="80" t="s">
        <v>181</v>
      </c>
      <c r="C80" s="113">
        <f>'2,2kiadások .Önkormányzat'!C80</f>
        <v>0</v>
      </c>
      <c r="D80" s="113"/>
      <c r="E80" s="113"/>
      <c r="F80" s="113"/>
    </row>
    <row r="81" spans="1:6" ht="15.75">
      <c r="A81" s="85" t="s">
        <v>182</v>
      </c>
      <c r="B81" s="80" t="s">
        <v>183</v>
      </c>
      <c r="C81" s="113">
        <f>'2,2kiadások .Önkormányzat'!C81</f>
        <v>0</v>
      </c>
      <c r="D81" s="113"/>
      <c r="E81" s="113"/>
      <c r="F81" s="113">
        <f>SUM(C81:E81)</f>
        <v>0</v>
      </c>
    </row>
    <row r="82" spans="1:6" ht="15.75">
      <c r="A82" s="95" t="s">
        <v>184</v>
      </c>
      <c r="B82" s="84" t="s">
        <v>185</v>
      </c>
      <c r="C82" s="113">
        <f>'2,2kiadások .Önkormányzat'!C82</f>
        <v>0</v>
      </c>
      <c r="D82" s="114">
        <f>SUM(D75:D81)</f>
        <v>0</v>
      </c>
      <c r="E82" s="114">
        <f>SUM(E75:E81)</f>
        <v>0</v>
      </c>
      <c r="F82" s="114">
        <f>SUM(F75:F81)</f>
        <v>0</v>
      </c>
    </row>
    <row r="83" spans="1:6" ht="15.75">
      <c r="A83" s="88" t="s">
        <v>186</v>
      </c>
      <c r="B83" s="80" t="s">
        <v>187</v>
      </c>
      <c r="C83" s="113">
        <f>'2,2kiadások .Önkormányzat'!C83</f>
        <v>0</v>
      </c>
      <c r="D83" s="113"/>
      <c r="E83" s="113"/>
      <c r="F83" s="113">
        <f>SUM(C83:E83)</f>
        <v>0</v>
      </c>
    </row>
    <row r="84" spans="1:6" ht="15.75">
      <c r="A84" s="88" t="s">
        <v>188</v>
      </c>
      <c r="B84" s="80" t="s">
        <v>189</v>
      </c>
      <c r="C84" s="113">
        <f>'2,2kiadások .Önkormányzat'!C84</f>
        <v>0</v>
      </c>
      <c r="D84" s="113"/>
      <c r="E84" s="113"/>
      <c r="F84" s="113">
        <f>SUM(C84:E84)</f>
        <v>0</v>
      </c>
    </row>
    <row r="85" spans="1:6" ht="15.75">
      <c r="A85" s="88" t="s">
        <v>190</v>
      </c>
      <c r="B85" s="80" t="s">
        <v>191</v>
      </c>
      <c r="C85" s="113">
        <f>'2,2kiadások .Önkormányzat'!C85</f>
        <v>543663</v>
      </c>
      <c r="D85" s="113"/>
      <c r="E85" s="113"/>
      <c r="F85" s="113">
        <f>SUM(C85:E85)</f>
        <v>543663</v>
      </c>
    </row>
    <row r="86" spans="1:6" ht="15.75">
      <c r="A86" s="88" t="s">
        <v>192</v>
      </c>
      <c r="B86" s="80" t="s">
        <v>193</v>
      </c>
      <c r="C86" s="113">
        <f>'2,2kiadások .Önkormányzat'!C86</f>
        <v>146789</v>
      </c>
      <c r="D86" s="113"/>
      <c r="E86" s="113"/>
      <c r="F86" s="113">
        <f>SUM(C86:E86)</f>
        <v>146789</v>
      </c>
    </row>
    <row r="87" spans="1:6" ht="15.75">
      <c r="A87" s="90" t="s">
        <v>194</v>
      </c>
      <c r="B87" s="84" t="s">
        <v>195</v>
      </c>
      <c r="C87" s="113">
        <f>'2,2kiadások .Önkormányzat'!C87</f>
        <v>690452</v>
      </c>
      <c r="D87" s="114">
        <f>SUM(D83:D86)</f>
        <v>0</v>
      </c>
      <c r="E87" s="114">
        <f>SUM(E83:E86)</f>
        <v>0</v>
      </c>
      <c r="F87" s="114">
        <f>SUM(C87:E87)</f>
        <v>690452</v>
      </c>
    </row>
    <row r="88" spans="1:6" ht="15.75">
      <c r="A88" s="88" t="s">
        <v>196</v>
      </c>
      <c r="B88" s="80" t="s">
        <v>197</v>
      </c>
      <c r="C88" s="113">
        <f>'2,2kiadások .Önkormányzat'!C88</f>
        <v>0</v>
      </c>
      <c r="D88" s="113"/>
      <c r="E88" s="113"/>
      <c r="F88" s="113"/>
    </row>
    <row r="89" spans="1:6" ht="15.75">
      <c r="A89" s="88" t="s">
        <v>198</v>
      </c>
      <c r="B89" s="80" t="s">
        <v>199</v>
      </c>
      <c r="C89" s="113">
        <f>'2,2kiadások .Önkormányzat'!C89</f>
        <v>0</v>
      </c>
      <c r="D89" s="113"/>
      <c r="E89" s="113"/>
      <c r="F89" s="113"/>
    </row>
    <row r="90" spans="1:6" ht="15.75">
      <c r="A90" s="88" t="s">
        <v>200</v>
      </c>
      <c r="B90" s="80" t="s">
        <v>201</v>
      </c>
      <c r="C90" s="113">
        <f>'2,2kiadások .Önkormányzat'!C90</f>
        <v>0</v>
      </c>
      <c r="D90" s="113"/>
      <c r="E90" s="113"/>
      <c r="F90" s="113"/>
    </row>
    <row r="91" spans="1:6" ht="15.75">
      <c r="A91" s="88" t="s">
        <v>202</v>
      </c>
      <c r="B91" s="80" t="s">
        <v>203</v>
      </c>
      <c r="C91" s="113">
        <f>'2,2kiadások .Önkormányzat'!C91</f>
        <v>0</v>
      </c>
      <c r="D91" s="113"/>
      <c r="E91" s="113"/>
      <c r="F91" s="113"/>
    </row>
    <row r="92" spans="1:6" ht="15.75">
      <c r="A92" s="88" t="s">
        <v>204</v>
      </c>
      <c r="B92" s="80" t="s">
        <v>205</v>
      </c>
      <c r="C92" s="113">
        <f>'2,2kiadások .Önkormányzat'!C92</f>
        <v>0</v>
      </c>
      <c r="D92" s="113"/>
      <c r="E92" s="113"/>
      <c r="F92" s="113"/>
    </row>
    <row r="93" spans="1:6" ht="15.75">
      <c r="A93" s="88" t="s">
        <v>206</v>
      </c>
      <c r="B93" s="80" t="s">
        <v>207</v>
      </c>
      <c r="C93" s="113">
        <f>'2,2kiadások .Önkormányzat'!C93</f>
        <v>0</v>
      </c>
      <c r="D93" s="113"/>
      <c r="E93" s="113"/>
      <c r="F93" s="113"/>
    </row>
    <row r="94" spans="1:6" ht="15.75">
      <c r="A94" s="88" t="s">
        <v>208</v>
      </c>
      <c r="B94" s="80" t="s">
        <v>209</v>
      </c>
      <c r="C94" s="113">
        <f>'2,2kiadások .Önkormányzat'!C94</f>
        <v>0</v>
      </c>
      <c r="D94" s="113"/>
      <c r="E94" s="113"/>
      <c r="F94" s="113"/>
    </row>
    <row r="95" spans="1:6" ht="15.75">
      <c r="A95" s="88" t="s">
        <v>210</v>
      </c>
      <c r="B95" s="80" t="s">
        <v>211</v>
      </c>
      <c r="C95" s="113">
        <f>'2,2kiadások .Önkormányzat'!C95</f>
        <v>0</v>
      </c>
      <c r="D95" s="113"/>
      <c r="E95" s="113"/>
      <c r="F95" s="113"/>
    </row>
    <row r="96" spans="1:6" ht="15.75">
      <c r="A96" s="90" t="s">
        <v>212</v>
      </c>
      <c r="B96" s="84" t="s">
        <v>213</v>
      </c>
      <c r="C96" s="113">
        <f>'2,2kiadások .Önkormányzat'!C96</f>
        <v>0</v>
      </c>
      <c r="D96" s="113"/>
      <c r="E96" s="113"/>
      <c r="F96" s="113"/>
    </row>
    <row r="97" spans="1:23" ht="15.75">
      <c r="A97" s="93" t="s">
        <v>214</v>
      </c>
      <c r="B97" s="84"/>
      <c r="C97" s="113">
        <f>'2,2kiadások .Önkormányzat'!C97</f>
        <v>690452</v>
      </c>
      <c r="D97" s="114">
        <f>D82+D87+D96</f>
        <v>0</v>
      </c>
      <c r="E97" s="114">
        <f>E82+E87+E96</f>
        <v>0</v>
      </c>
      <c r="F97" s="114">
        <f>F82+F87+F96</f>
        <v>690452</v>
      </c>
    </row>
    <row r="98" spans="1:23" ht="15.75">
      <c r="A98" s="96" t="s">
        <v>215</v>
      </c>
      <c r="B98" s="97" t="s">
        <v>216</v>
      </c>
      <c r="C98" s="113">
        <f>'2,2kiadások .Önkormányzat'!C98</f>
        <v>34435278</v>
      </c>
      <c r="D98" s="114">
        <f>D74+D97</f>
        <v>0</v>
      </c>
      <c r="E98" s="114">
        <f>E74+E97</f>
        <v>0</v>
      </c>
      <c r="F98" s="114">
        <f>F74+F97</f>
        <v>34435278</v>
      </c>
    </row>
    <row r="99" spans="1:23" ht="15.75">
      <c r="A99" s="88" t="s">
        <v>217</v>
      </c>
      <c r="B99" s="82" t="s">
        <v>218</v>
      </c>
      <c r="C99" s="113">
        <f>'2,2kiadások .Önkormányzat'!C99</f>
        <v>0</v>
      </c>
      <c r="D99" s="115"/>
      <c r="E99" s="115"/>
      <c r="F99" s="115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ht="15.75">
      <c r="A100" s="88" t="s">
        <v>219</v>
      </c>
      <c r="B100" s="82" t="s">
        <v>220</v>
      </c>
      <c r="C100" s="113">
        <f>'2,2kiadások .Önkormányzat'!C100</f>
        <v>0</v>
      </c>
      <c r="D100" s="115"/>
      <c r="E100" s="115"/>
      <c r="F100" s="115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ht="15.75">
      <c r="A101" s="88" t="s">
        <v>221</v>
      </c>
      <c r="B101" s="82" t="s">
        <v>222</v>
      </c>
      <c r="C101" s="113">
        <f>'2,2kiadások .Önkormányzat'!C101</f>
        <v>0</v>
      </c>
      <c r="D101" s="115"/>
      <c r="E101" s="115"/>
      <c r="F101" s="115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ht="15.75">
      <c r="A102" s="90" t="s">
        <v>223</v>
      </c>
      <c r="B102" s="86" t="s">
        <v>224</v>
      </c>
      <c r="C102" s="113">
        <f>'2,2kiadások .Önkormányzat'!C102</f>
        <v>0</v>
      </c>
      <c r="D102" s="116"/>
      <c r="E102" s="116"/>
      <c r="F102" s="144">
        <f>C102+D102+E102</f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 ht="15.75">
      <c r="A103" s="98" t="s">
        <v>225</v>
      </c>
      <c r="B103" s="82" t="s">
        <v>226</v>
      </c>
      <c r="C103" s="113">
        <f>'2,2kiadások .Önkormányzat'!C103</f>
        <v>0</v>
      </c>
      <c r="D103" s="117"/>
      <c r="E103" s="117"/>
      <c r="F103" s="117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 ht="15.75">
      <c r="A104" s="98" t="s">
        <v>227</v>
      </c>
      <c r="B104" s="82" t="s">
        <v>228</v>
      </c>
      <c r="C104" s="113">
        <f>'2,2kiadások .Önkormányzat'!C104</f>
        <v>0</v>
      </c>
      <c r="D104" s="117"/>
      <c r="E104" s="117"/>
      <c r="F104" s="117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 ht="15.75">
      <c r="A105" s="88" t="s">
        <v>229</v>
      </c>
      <c r="B105" s="82" t="s">
        <v>230</v>
      </c>
      <c r="C105" s="113">
        <f>'2,2kiadások .Önkormányzat'!C105</f>
        <v>0</v>
      </c>
      <c r="D105" s="115"/>
      <c r="E105" s="115"/>
      <c r="F105" s="115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 ht="15.75">
      <c r="A106" s="88" t="s">
        <v>231</v>
      </c>
      <c r="B106" s="82" t="s">
        <v>232</v>
      </c>
      <c r="C106" s="113">
        <f>'2,2kiadások .Önkormányzat'!C106</f>
        <v>0</v>
      </c>
      <c r="D106" s="115"/>
      <c r="E106" s="115"/>
      <c r="F106" s="115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 ht="15.75">
      <c r="A107" s="99" t="s">
        <v>233</v>
      </c>
      <c r="B107" s="86" t="s">
        <v>234</v>
      </c>
      <c r="C107" s="113">
        <f>'2,2kiadások .Önkormányzat'!C107</f>
        <v>0</v>
      </c>
      <c r="D107" s="118"/>
      <c r="E107" s="118"/>
      <c r="F107" s="118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1:23" ht="15.75">
      <c r="A108" s="98" t="s">
        <v>235</v>
      </c>
      <c r="B108" s="82" t="s">
        <v>236</v>
      </c>
      <c r="C108" s="113">
        <f>'2,2kiadások .Önkormányzat'!C108</f>
        <v>0</v>
      </c>
      <c r="D108" s="117"/>
      <c r="E108" s="117"/>
      <c r="F108" s="119">
        <f>SUM(C108:E108)</f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pans="1:23" ht="15.75">
      <c r="A109" s="98" t="s">
        <v>237</v>
      </c>
      <c r="B109" s="82" t="s">
        <v>238</v>
      </c>
      <c r="C109" s="113">
        <f>'2,2kiadások .Önkormányzat'!C109</f>
        <v>875405</v>
      </c>
      <c r="D109" s="117"/>
      <c r="E109" s="117"/>
      <c r="F109" s="119">
        <f>C109</f>
        <v>875405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pans="1:23" ht="15.75">
      <c r="A110" s="99" t="s">
        <v>239</v>
      </c>
      <c r="B110" s="86" t="s">
        <v>240</v>
      </c>
      <c r="C110" s="113">
        <f>'2,2kiadások .Önkormányzat'!C110</f>
        <v>0</v>
      </c>
      <c r="D110" s="118"/>
      <c r="E110" s="118"/>
      <c r="F110" s="119">
        <f>C110</f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ht="15.75">
      <c r="A111" s="98" t="s">
        <v>241</v>
      </c>
      <c r="B111" s="82" t="s">
        <v>242</v>
      </c>
      <c r="C111" s="113">
        <f>'2,2kiadások .Önkormányzat'!C111</f>
        <v>0</v>
      </c>
      <c r="D111" s="117"/>
      <c r="E111" s="117"/>
      <c r="F111" s="119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ht="15.75">
      <c r="A112" s="98" t="s">
        <v>243</v>
      </c>
      <c r="B112" s="82" t="s">
        <v>244</v>
      </c>
      <c r="C112" s="113">
        <f>'2,2kiadások .Önkormányzat'!C112</f>
        <v>0</v>
      </c>
      <c r="D112" s="117"/>
      <c r="E112" s="117"/>
      <c r="F112" s="119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ht="15.75">
      <c r="A113" s="98" t="s">
        <v>245</v>
      </c>
      <c r="B113" s="82" t="s">
        <v>246</v>
      </c>
      <c r="C113" s="113">
        <f>'2,2kiadások .Önkormányzat'!C113</f>
        <v>0</v>
      </c>
      <c r="D113" s="117"/>
      <c r="E113" s="117"/>
      <c r="F113" s="119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ht="15.75">
      <c r="A114" s="99" t="s">
        <v>247</v>
      </c>
      <c r="B114" s="86" t="s">
        <v>248</v>
      </c>
      <c r="C114" s="113">
        <f>'2,2kiadások .Önkormányzat'!C114</f>
        <v>875405</v>
      </c>
      <c r="D114" s="120"/>
      <c r="E114" s="120"/>
      <c r="F114" s="119">
        <f>C114</f>
        <v>875405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</row>
    <row r="115" spans="1:23" ht="15.75">
      <c r="A115" s="98" t="s">
        <v>249</v>
      </c>
      <c r="B115" s="82" t="s">
        <v>250</v>
      </c>
      <c r="C115" s="113">
        <f>'2,2kiadások .Önkormányzat'!C115</f>
        <v>0</v>
      </c>
      <c r="D115" s="119"/>
      <c r="E115" s="119"/>
      <c r="F115" s="119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ht="15.75">
      <c r="A116" s="88" t="s">
        <v>251</v>
      </c>
      <c r="B116" s="82" t="s">
        <v>252</v>
      </c>
      <c r="C116" s="113">
        <f>'2,2kiadások .Önkormányzat'!C116</f>
        <v>0</v>
      </c>
      <c r="D116" s="121"/>
      <c r="E116" s="121"/>
      <c r="F116" s="121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 ht="15.75">
      <c r="A117" s="98" t="s">
        <v>253</v>
      </c>
      <c r="B117" s="82" t="s">
        <v>254</v>
      </c>
      <c r="C117" s="113">
        <f>'2,2kiadások .Önkormányzat'!C117</f>
        <v>0</v>
      </c>
      <c r="D117" s="119"/>
      <c r="E117" s="119"/>
      <c r="F117" s="119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ht="15.75">
      <c r="A118" s="98" t="s">
        <v>255</v>
      </c>
      <c r="B118" s="82" t="s">
        <v>256</v>
      </c>
      <c r="C118" s="113">
        <f>'2,2kiadások .Önkormányzat'!C118</f>
        <v>0</v>
      </c>
      <c r="D118" s="119"/>
      <c r="E118" s="119"/>
      <c r="F118" s="119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ht="15.75">
      <c r="A119" s="99" t="s">
        <v>257</v>
      </c>
      <c r="B119" s="86" t="s">
        <v>258</v>
      </c>
      <c r="C119" s="113">
        <f>'2,2kiadások .Önkormányzat'!C119</f>
        <v>0</v>
      </c>
      <c r="D119" s="120"/>
      <c r="E119" s="120"/>
      <c r="F119" s="120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</row>
    <row r="120" spans="1:23" ht="15.75">
      <c r="A120" s="88" t="s">
        <v>259</v>
      </c>
      <c r="B120" s="82" t="s">
        <v>260</v>
      </c>
      <c r="C120" s="113">
        <f>'2,2kiadások .Önkormányzat'!C120</f>
        <v>0</v>
      </c>
      <c r="D120" s="121"/>
      <c r="E120" s="121"/>
      <c r="F120" s="121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 ht="15.75">
      <c r="A121" s="100" t="s">
        <v>261</v>
      </c>
      <c r="B121" s="101" t="s">
        <v>262</v>
      </c>
      <c r="C121" s="113">
        <f>'2,2kiadások .Önkormányzat'!C121</f>
        <v>875405</v>
      </c>
      <c r="D121" s="120"/>
      <c r="E121" s="120"/>
      <c r="F121" s="120">
        <f>SUM(C121:E121)</f>
        <v>875405</v>
      </c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</row>
    <row r="122" spans="1:23" ht="15.75">
      <c r="A122" s="102" t="s">
        <v>17</v>
      </c>
      <c r="B122" s="103"/>
      <c r="C122" s="113">
        <f>'2,2kiadások .Önkormányzat'!C122</f>
        <v>35310683</v>
      </c>
      <c r="D122" s="114">
        <f>D98+D121</f>
        <v>0</v>
      </c>
      <c r="E122" s="114">
        <f>E98+E121</f>
        <v>0</v>
      </c>
      <c r="F122" s="114">
        <f>F98+F121</f>
        <v>35310683</v>
      </c>
    </row>
  </sheetData>
  <sheetProtection selectLockedCells="1" selectUnlockedCells="1"/>
  <mergeCells count="2">
    <mergeCell ref="A1:F1"/>
    <mergeCell ref="A2:F2"/>
  </mergeCells>
  <phoneticPr fontId="4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headerFooter alignWithMargins="0"/>
  <rowBreaks count="3" manualBreakCount="3">
    <brk id="39" max="5" man="1"/>
    <brk id="70" max="5" man="1"/>
    <brk id="12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A4" zoomScaleNormal="100" zoomScaleSheetLayoutView="80" zoomScalePageLayoutView="74" workbookViewId="0">
      <selection activeCell="A5" sqref="A5"/>
    </sheetView>
  </sheetViews>
  <sheetFormatPr defaultRowHeight="21"/>
  <cols>
    <col min="1" max="1" width="97.5703125" style="64" customWidth="1"/>
    <col min="2" max="2" width="9.140625" style="64"/>
    <col min="3" max="3" width="17.140625" style="122" customWidth="1"/>
    <col min="4" max="4" width="16.7109375" style="122" customWidth="1"/>
    <col min="5" max="5" width="18.42578125" style="122" customWidth="1"/>
    <col min="6" max="6" width="18.28515625" style="122" customWidth="1"/>
  </cols>
  <sheetData>
    <row r="1" spans="1:6" ht="21" customHeight="1">
      <c r="A1" s="407" t="s">
        <v>780</v>
      </c>
      <c r="B1" s="407"/>
      <c r="C1" s="407"/>
      <c r="D1" s="407"/>
      <c r="E1" s="407"/>
      <c r="F1" s="407"/>
    </row>
    <row r="2" spans="1:6" ht="18.75" customHeight="1">
      <c r="A2" s="408" t="s">
        <v>6</v>
      </c>
      <c r="B2" s="408"/>
      <c r="C2" s="408"/>
      <c r="D2" s="408"/>
      <c r="E2" s="408"/>
      <c r="F2" s="408"/>
    </row>
    <row r="3" spans="1:6" ht="15.75">
      <c r="A3" s="2" t="s">
        <v>263</v>
      </c>
      <c r="B3" s="76"/>
      <c r="C3" s="112"/>
      <c r="D3" s="112"/>
      <c r="E3" s="112"/>
      <c r="F3" s="123" t="s">
        <v>727</v>
      </c>
    </row>
    <row r="4" spans="1:6">
      <c r="B4" s="76"/>
      <c r="C4" s="112"/>
      <c r="D4" s="112"/>
      <c r="E4" s="112"/>
      <c r="F4" s="112"/>
    </row>
    <row r="5" spans="1:6" ht="47.25">
      <c r="A5" s="77" t="s">
        <v>29</v>
      </c>
      <c r="B5" s="78" t="s">
        <v>30</v>
      </c>
      <c r="C5" s="334" t="s">
        <v>31</v>
      </c>
      <c r="D5" s="334" t="s">
        <v>32</v>
      </c>
      <c r="E5" s="334" t="s">
        <v>33</v>
      </c>
      <c r="F5" s="346" t="s">
        <v>34</v>
      </c>
    </row>
    <row r="6" spans="1:6" ht="15.75">
      <c r="A6" s="79" t="s">
        <v>35</v>
      </c>
      <c r="B6" s="79" t="s">
        <v>36</v>
      </c>
      <c r="C6" s="113">
        <v>3159072</v>
      </c>
      <c r="D6" s="113"/>
      <c r="E6" s="113"/>
      <c r="F6" s="113">
        <f t="shared" ref="F6:F17" si="0">SUM(C6:E6)</f>
        <v>3159072</v>
      </c>
    </row>
    <row r="7" spans="1:6" ht="15.75">
      <c r="A7" s="79" t="s">
        <v>37</v>
      </c>
      <c r="B7" s="80" t="s">
        <v>38</v>
      </c>
      <c r="C7" s="113"/>
      <c r="D7" s="113"/>
      <c r="E7" s="113"/>
      <c r="F7" s="113">
        <f t="shared" si="0"/>
        <v>0</v>
      </c>
    </row>
    <row r="8" spans="1:6" ht="15.75">
      <c r="A8" s="79" t="s">
        <v>39</v>
      </c>
      <c r="B8" s="80" t="s">
        <v>40</v>
      </c>
      <c r="C8" s="113"/>
      <c r="D8" s="113"/>
      <c r="E8" s="113"/>
      <c r="F8" s="113">
        <f t="shared" si="0"/>
        <v>0</v>
      </c>
    </row>
    <row r="9" spans="1:6" ht="15.75">
      <c r="A9" s="81" t="s">
        <v>41</v>
      </c>
      <c r="B9" s="80" t="s">
        <v>42</v>
      </c>
      <c r="C9" s="113"/>
      <c r="D9" s="113"/>
      <c r="E9" s="113"/>
      <c r="F9" s="113">
        <f t="shared" si="0"/>
        <v>0</v>
      </c>
    </row>
    <row r="10" spans="1:6" ht="15.75">
      <c r="A10" s="81" t="s">
        <v>43</v>
      </c>
      <c r="B10" s="80" t="s">
        <v>44</v>
      </c>
      <c r="C10" s="113"/>
      <c r="D10" s="113"/>
      <c r="E10" s="113"/>
      <c r="F10" s="113">
        <f t="shared" si="0"/>
        <v>0</v>
      </c>
    </row>
    <row r="11" spans="1:6" ht="15.75">
      <c r="A11" s="81" t="s">
        <v>45</v>
      </c>
      <c r="B11" s="80" t="s">
        <v>46</v>
      </c>
      <c r="C11" s="113">
        <v>421200</v>
      </c>
      <c r="D11" s="113"/>
      <c r="E11" s="113"/>
      <c r="F11" s="113">
        <f t="shared" si="0"/>
        <v>421200</v>
      </c>
    </row>
    <row r="12" spans="1:6" ht="15.75">
      <c r="A12" s="81" t="s">
        <v>47</v>
      </c>
      <c r="B12" s="80" t="s">
        <v>48</v>
      </c>
      <c r="C12" s="113"/>
      <c r="D12" s="113"/>
      <c r="E12" s="113"/>
      <c r="F12" s="113">
        <f t="shared" si="0"/>
        <v>0</v>
      </c>
    </row>
    <row r="13" spans="1:6" ht="15.75">
      <c r="A13" s="81" t="s">
        <v>49</v>
      </c>
      <c r="B13" s="80" t="s">
        <v>50</v>
      </c>
      <c r="C13" s="113"/>
      <c r="D13" s="113"/>
      <c r="E13" s="113"/>
      <c r="F13" s="113">
        <f t="shared" si="0"/>
        <v>0</v>
      </c>
    </row>
    <row r="14" spans="1:6" ht="15.75">
      <c r="A14" s="82" t="s">
        <v>51</v>
      </c>
      <c r="B14" s="80" t="s">
        <v>52</v>
      </c>
      <c r="C14" s="113"/>
      <c r="D14" s="113"/>
      <c r="E14" s="113"/>
      <c r="F14" s="113">
        <f t="shared" si="0"/>
        <v>0</v>
      </c>
    </row>
    <row r="15" spans="1:6" ht="15.75">
      <c r="A15" s="82" t="s">
        <v>53</v>
      </c>
      <c r="B15" s="80" t="s">
        <v>54</v>
      </c>
      <c r="C15" s="113"/>
      <c r="D15" s="113"/>
      <c r="E15" s="113"/>
      <c r="F15" s="113">
        <f t="shared" si="0"/>
        <v>0</v>
      </c>
    </row>
    <row r="16" spans="1:6" ht="15.75">
      <c r="A16" s="82" t="s">
        <v>55</v>
      </c>
      <c r="B16" s="80" t="s">
        <v>56</v>
      </c>
      <c r="C16" s="113"/>
      <c r="D16" s="113"/>
      <c r="E16" s="113"/>
      <c r="F16" s="113">
        <f t="shared" si="0"/>
        <v>0</v>
      </c>
    </row>
    <row r="17" spans="1:6" ht="15.75">
      <c r="A17" s="82" t="s">
        <v>57</v>
      </c>
      <c r="B17" s="80" t="s">
        <v>58</v>
      </c>
      <c r="C17" s="113"/>
      <c r="D17" s="113"/>
      <c r="E17" s="113"/>
      <c r="F17" s="113">
        <f t="shared" si="0"/>
        <v>0</v>
      </c>
    </row>
    <row r="18" spans="1:6" ht="15.75">
      <c r="A18" s="82" t="s">
        <v>59</v>
      </c>
      <c r="B18" s="80" t="s">
        <v>60</v>
      </c>
      <c r="C18" s="113"/>
      <c r="D18" s="113"/>
      <c r="E18" s="113"/>
      <c r="F18" s="113"/>
    </row>
    <row r="19" spans="1:6" ht="15.75">
      <c r="A19" s="83" t="s">
        <v>61</v>
      </c>
      <c r="B19" s="84" t="s">
        <v>62</v>
      </c>
      <c r="C19" s="125">
        <f>SUM(C6:C18)</f>
        <v>3580272</v>
      </c>
      <c r="D19" s="113">
        <f>SUM(D6:D18)</f>
        <v>0</v>
      </c>
      <c r="E19" s="113">
        <f>SUM(E6:E18)</f>
        <v>0</v>
      </c>
      <c r="F19" s="114">
        <f>SUM(F6:F18)</f>
        <v>3580272</v>
      </c>
    </row>
    <row r="20" spans="1:6" ht="15.75">
      <c r="A20" s="82" t="s">
        <v>63</v>
      </c>
      <c r="B20" s="80" t="s">
        <v>64</v>
      </c>
      <c r="C20" s="113">
        <v>3024180</v>
      </c>
      <c r="D20" s="113"/>
      <c r="E20" s="113"/>
      <c r="F20" s="113">
        <f>SUM(C20:E20)</f>
        <v>3024180</v>
      </c>
    </row>
    <row r="21" spans="1:6" ht="15.75">
      <c r="A21" s="82" t="s">
        <v>65</v>
      </c>
      <c r="B21" s="80" t="s">
        <v>66</v>
      </c>
      <c r="C21" s="113">
        <v>692000</v>
      </c>
      <c r="D21" s="113"/>
      <c r="E21" s="113"/>
      <c r="F21" s="113">
        <f>SUM(C21:E21)</f>
        <v>692000</v>
      </c>
    </row>
    <row r="22" spans="1:6" ht="15.75">
      <c r="A22" s="85" t="s">
        <v>67</v>
      </c>
      <c r="B22" s="80" t="s">
        <v>68</v>
      </c>
      <c r="C22" s="113"/>
      <c r="D22" s="113"/>
      <c r="E22" s="113"/>
      <c r="F22" s="113">
        <f>SUM(C22:E22)</f>
        <v>0</v>
      </c>
    </row>
    <row r="23" spans="1:6" ht="15.75">
      <c r="A23" s="86" t="s">
        <v>69</v>
      </c>
      <c r="B23" s="84" t="s">
        <v>70</v>
      </c>
      <c r="C23" s="125">
        <f>SUM(C20:C22)</f>
        <v>3716180</v>
      </c>
      <c r="D23" s="113">
        <f>SUM(D20:D22)</f>
        <v>0</v>
      </c>
      <c r="E23" s="113">
        <f>SUM(E20:E22)</f>
        <v>0</v>
      </c>
      <c r="F23" s="113">
        <f>SUM(F20:F22)</f>
        <v>3716180</v>
      </c>
    </row>
    <row r="24" spans="1:6" ht="15.75">
      <c r="A24" s="83" t="s">
        <v>71</v>
      </c>
      <c r="B24" s="84" t="s">
        <v>72</v>
      </c>
      <c r="C24" s="125">
        <f>C19+C23</f>
        <v>7296452</v>
      </c>
      <c r="D24" s="113">
        <f>D19+D23</f>
        <v>0</v>
      </c>
      <c r="E24" s="113">
        <f>E19+E23</f>
        <v>0</v>
      </c>
      <c r="F24" s="114">
        <f>F19+F23</f>
        <v>7296452</v>
      </c>
    </row>
    <row r="25" spans="1:6" ht="15.75">
      <c r="A25" s="86" t="s">
        <v>73</v>
      </c>
      <c r="B25" s="84" t="s">
        <v>74</v>
      </c>
      <c r="C25" s="125">
        <v>1227579</v>
      </c>
      <c r="D25" s="113"/>
      <c r="E25" s="113"/>
      <c r="F25" s="114">
        <f>SUM(C25:E25)</f>
        <v>1227579</v>
      </c>
    </row>
    <row r="26" spans="1:6" ht="15.75">
      <c r="A26" s="82" t="s">
        <v>75</v>
      </c>
      <c r="B26" s="80" t="s">
        <v>76</v>
      </c>
      <c r="C26" s="113">
        <v>5000</v>
      </c>
      <c r="D26" s="113"/>
      <c r="E26" s="113"/>
      <c r="F26" s="113">
        <f>SUM(C26:E26)</f>
        <v>5000</v>
      </c>
    </row>
    <row r="27" spans="1:6" ht="15.75">
      <c r="A27" s="82" t="s">
        <v>77</v>
      </c>
      <c r="B27" s="80" t="s">
        <v>78</v>
      </c>
      <c r="C27" s="113">
        <v>1595000</v>
      </c>
      <c r="D27" s="113"/>
      <c r="E27" s="113"/>
      <c r="F27" s="113">
        <f>SUM(C27:E27)</f>
        <v>1595000</v>
      </c>
    </row>
    <row r="28" spans="1:6" ht="15.75">
      <c r="A28" s="82" t="s">
        <v>79</v>
      </c>
      <c r="B28" s="80" t="s">
        <v>80</v>
      </c>
      <c r="C28" s="113"/>
      <c r="D28" s="113"/>
      <c r="E28" s="113"/>
      <c r="F28" s="113">
        <f>SUM(C28:E28)</f>
        <v>0</v>
      </c>
    </row>
    <row r="29" spans="1:6" ht="15.75">
      <c r="A29" s="86" t="s">
        <v>81</v>
      </c>
      <c r="B29" s="84" t="s">
        <v>82</v>
      </c>
      <c r="C29" s="125">
        <f>SUM(C26:C28)</f>
        <v>1600000</v>
      </c>
      <c r="D29" s="113">
        <f>SUM(D26:D28)</f>
        <v>0</v>
      </c>
      <c r="E29" s="113">
        <f>SUM(E26:E28)</f>
        <v>0</v>
      </c>
      <c r="F29" s="114">
        <f>SUM(F26:F28)</f>
        <v>1600000</v>
      </c>
    </row>
    <row r="30" spans="1:6" ht="15.75">
      <c r="A30" s="82" t="s">
        <v>83</v>
      </c>
      <c r="B30" s="80" t="s">
        <v>84</v>
      </c>
      <c r="C30" s="113">
        <v>170000</v>
      </c>
      <c r="D30" s="113"/>
      <c r="E30" s="113"/>
      <c r="F30" s="113">
        <f>SUM(C30:E30)</f>
        <v>170000</v>
      </c>
    </row>
    <row r="31" spans="1:6" ht="15.75">
      <c r="A31" s="82" t="s">
        <v>85</v>
      </c>
      <c r="B31" s="80" t="s">
        <v>86</v>
      </c>
      <c r="C31" s="113">
        <v>40000</v>
      </c>
      <c r="D31" s="113"/>
      <c r="E31" s="113"/>
      <c r="F31" s="113">
        <f>SUM(C31:E31)</f>
        <v>40000</v>
      </c>
    </row>
    <row r="32" spans="1:6" ht="15" customHeight="1">
      <c r="A32" s="86" t="s">
        <v>87</v>
      </c>
      <c r="B32" s="84" t="s">
        <v>88</v>
      </c>
      <c r="C32" s="125">
        <f>SUM(C30:C31)</f>
        <v>210000</v>
      </c>
      <c r="D32" s="113">
        <f t="shared" ref="D32:E32" si="1">SUM(D30:D31)</f>
        <v>0</v>
      </c>
      <c r="E32" s="113">
        <f t="shared" si="1"/>
        <v>0</v>
      </c>
      <c r="F32" s="114">
        <f>SUM(C32:E32)</f>
        <v>210000</v>
      </c>
    </row>
    <row r="33" spans="1:6" ht="15.75">
      <c r="A33" s="82" t="s">
        <v>89</v>
      </c>
      <c r="B33" s="80" t="s">
        <v>90</v>
      </c>
      <c r="C33" s="113">
        <v>900000</v>
      </c>
      <c r="D33" s="113"/>
      <c r="E33" s="113"/>
      <c r="F33" s="113">
        <f>SUM(C33:E33)</f>
        <v>900000</v>
      </c>
    </row>
    <row r="34" spans="1:6" ht="15.75">
      <c r="A34" s="82" t="s">
        <v>91</v>
      </c>
      <c r="B34" s="80" t="s">
        <v>92</v>
      </c>
      <c r="C34" s="113">
        <v>2077326</v>
      </c>
      <c r="D34" s="113"/>
      <c r="E34" s="113"/>
      <c r="F34" s="113">
        <f t="shared" ref="F34:F47" si="2">SUM(C34:E34)</f>
        <v>2077326</v>
      </c>
    </row>
    <row r="35" spans="1:6" ht="15.75">
      <c r="A35" s="82" t="s">
        <v>93</v>
      </c>
      <c r="B35" s="80" t="s">
        <v>94</v>
      </c>
      <c r="C35" s="113">
        <v>120000</v>
      </c>
      <c r="D35" s="113"/>
      <c r="E35" s="113"/>
      <c r="F35" s="113">
        <f t="shared" si="2"/>
        <v>120000</v>
      </c>
    </row>
    <row r="36" spans="1:6" ht="15.75">
      <c r="A36" s="82" t="s">
        <v>95</v>
      </c>
      <c r="B36" s="80" t="s">
        <v>96</v>
      </c>
      <c r="C36" s="113">
        <v>1578087</v>
      </c>
      <c r="D36" s="113"/>
      <c r="E36" s="113"/>
      <c r="F36" s="113">
        <f t="shared" si="2"/>
        <v>1578087</v>
      </c>
    </row>
    <row r="37" spans="1:6" ht="15.75">
      <c r="A37" s="87" t="s">
        <v>97</v>
      </c>
      <c r="B37" s="80" t="s">
        <v>98</v>
      </c>
      <c r="C37" s="113">
        <v>0</v>
      </c>
      <c r="D37" s="113"/>
      <c r="E37" s="113"/>
      <c r="F37" s="113">
        <f t="shared" si="2"/>
        <v>0</v>
      </c>
    </row>
    <row r="38" spans="1:6" ht="15.75">
      <c r="A38" s="85" t="s">
        <v>99</v>
      </c>
      <c r="B38" s="80" t="s">
        <v>100</v>
      </c>
      <c r="C38" s="113">
        <v>1051487</v>
      </c>
      <c r="D38" s="113"/>
      <c r="E38" s="113"/>
      <c r="F38" s="113">
        <f t="shared" si="2"/>
        <v>1051487</v>
      </c>
    </row>
    <row r="39" spans="1:6" ht="15.75">
      <c r="A39" s="82" t="s">
        <v>101</v>
      </c>
      <c r="B39" s="80" t="s">
        <v>102</v>
      </c>
      <c r="C39" s="113">
        <v>796644</v>
      </c>
      <c r="D39" s="113"/>
      <c r="E39" s="113"/>
      <c r="F39" s="113">
        <f t="shared" si="2"/>
        <v>796644</v>
      </c>
    </row>
    <row r="40" spans="1:6" ht="15.75">
      <c r="A40" s="86" t="s">
        <v>103</v>
      </c>
      <c r="B40" s="84" t="s">
        <v>104</v>
      </c>
      <c r="C40" s="125">
        <f>SUM(C33:C39)</f>
        <v>6523544</v>
      </c>
      <c r="D40" s="125">
        <f t="shared" ref="D40:E40" si="3">SUM(D33:D39)</f>
        <v>0</v>
      </c>
      <c r="E40" s="125">
        <f t="shared" si="3"/>
        <v>0</v>
      </c>
      <c r="F40" s="114">
        <f t="shared" si="2"/>
        <v>6523544</v>
      </c>
    </row>
    <row r="41" spans="1:6" ht="15.75">
      <c r="A41" s="82" t="s">
        <v>105</v>
      </c>
      <c r="B41" s="80" t="s">
        <v>106</v>
      </c>
      <c r="C41" s="113">
        <v>5000</v>
      </c>
      <c r="D41" s="113"/>
      <c r="E41" s="113"/>
      <c r="F41" s="113">
        <f t="shared" si="2"/>
        <v>5000</v>
      </c>
    </row>
    <row r="42" spans="1:6" ht="15.75">
      <c r="A42" s="82" t="s">
        <v>107</v>
      </c>
      <c r="B42" s="80" t="s">
        <v>108</v>
      </c>
      <c r="C42" s="113">
        <v>345000</v>
      </c>
      <c r="D42" s="113"/>
      <c r="E42" s="113"/>
      <c r="F42" s="113">
        <f t="shared" si="2"/>
        <v>345000</v>
      </c>
    </row>
    <row r="43" spans="1:6" ht="15.75">
      <c r="A43" s="86" t="s">
        <v>109</v>
      </c>
      <c r="B43" s="84" t="s">
        <v>110</v>
      </c>
      <c r="C43" s="125">
        <f>C41+C42</f>
        <v>350000</v>
      </c>
      <c r="D43" s="113"/>
      <c r="E43" s="113"/>
      <c r="F43" s="114">
        <f t="shared" si="2"/>
        <v>350000</v>
      </c>
    </row>
    <row r="44" spans="1:6" ht="15.75">
      <c r="A44" s="82" t="s">
        <v>111</v>
      </c>
      <c r="B44" s="80" t="s">
        <v>112</v>
      </c>
      <c r="C44" s="113">
        <v>2119969</v>
      </c>
      <c r="D44" s="113"/>
      <c r="E44" s="113"/>
      <c r="F44" s="113">
        <f t="shared" si="2"/>
        <v>2119969</v>
      </c>
    </row>
    <row r="45" spans="1:6" ht="15.75">
      <c r="A45" s="82" t="s">
        <v>113</v>
      </c>
      <c r="B45" s="80" t="s">
        <v>114</v>
      </c>
      <c r="C45" s="113"/>
      <c r="D45" s="113"/>
      <c r="E45" s="113"/>
      <c r="F45" s="113">
        <f t="shared" si="2"/>
        <v>0</v>
      </c>
    </row>
    <row r="46" spans="1:6" ht="15.75">
      <c r="A46" s="82" t="s">
        <v>115</v>
      </c>
      <c r="B46" s="80" t="s">
        <v>116</v>
      </c>
      <c r="C46" s="113"/>
      <c r="D46" s="113"/>
      <c r="E46" s="113"/>
      <c r="F46" s="113">
        <f t="shared" si="2"/>
        <v>0</v>
      </c>
    </row>
    <row r="47" spans="1:6" ht="15.75">
      <c r="A47" s="82" t="s">
        <v>117</v>
      </c>
      <c r="B47" s="80" t="s">
        <v>118</v>
      </c>
      <c r="C47" s="113"/>
      <c r="D47" s="113"/>
      <c r="E47" s="113"/>
      <c r="F47" s="113">
        <f t="shared" si="2"/>
        <v>0</v>
      </c>
    </row>
    <row r="48" spans="1:6" ht="15.75">
      <c r="A48" s="82" t="s">
        <v>119</v>
      </c>
      <c r="B48" s="80" t="s">
        <v>120</v>
      </c>
      <c r="C48" s="113">
        <v>420000</v>
      </c>
      <c r="D48" s="113"/>
      <c r="E48" s="113"/>
      <c r="F48" s="113">
        <f>C48</f>
        <v>420000</v>
      </c>
    </row>
    <row r="49" spans="1:6" ht="15.75">
      <c r="A49" s="86" t="s">
        <v>121</v>
      </c>
      <c r="B49" s="84" t="s">
        <v>122</v>
      </c>
      <c r="C49" s="125">
        <f>SUM(C44:C48)</f>
        <v>2539969</v>
      </c>
      <c r="D49" s="113">
        <f>SUM(D44:D48)</f>
        <v>0</v>
      </c>
      <c r="E49" s="113">
        <f>SUM(E44:E48)</f>
        <v>0</v>
      </c>
      <c r="F49" s="114">
        <f>SUM(F44:F48)</f>
        <v>2539969</v>
      </c>
    </row>
    <row r="50" spans="1:6" ht="15.75">
      <c r="A50" s="86" t="s">
        <v>123</v>
      </c>
      <c r="B50" s="84" t="s">
        <v>124</v>
      </c>
      <c r="C50" s="125">
        <f>C29+C32+C40+C43+C49</f>
        <v>11223513</v>
      </c>
      <c r="D50" s="113">
        <f>D29+D32+D40+D43+D49</f>
        <v>0</v>
      </c>
      <c r="E50" s="113">
        <f>E29+E32+E40+E43+E49</f>
        <v>0</v>
      </c>
      <c r="F50" s="114">
        <f>F29+F32+F40+F43+F49</f>
        <v>11223513</v>
      </c>
    </row>
    <row r="51" spans="1:6" ht="15.75">
      <c r="A51" s="88" t="s">
        <v>125</v>
      </c>
      <c r="B51" s="80" t="s">
        <v>126</v>
      </c>
      <c r="C51" s="113"/>
      <c r="D51" s="113"/>
      <c r="E51" s="113"/>
      <c r="F51" s="113"/>
    </row>
    <row r="52" spans="1:6" ht="15.75">
      <c r="A52" s="88" t="s">
        <v>127</v>
      </c>
      <c r="B52" s="80" t="s">
        <v>128</v>
      </c>
      <c r="C52" s="113">
        <v>72000</v>
      </c>
      <c r="D52" s="113"/>
      <c r="E52" s="113"/>
      <c r="F52" s="113">
        <f>SUM(C52:E52)</f>
        <v>72000</v>
      </c>
    </row>
    <row r="53" spans="1:6" ht="15.75">
      <c r="A53" s="89" t="s">
        <v>129</v>
      </c>
      <c r="B53" s="80" t="s">
        <v>130</v>
      </c>
      <c r="C53" s="113"/>
      <c r="D53" s="113"/>
      <c r="E53" s="113"/>
      <c r="F53" s="113">
        <f t="shared" ref="F53:F58" si="4">SUM(C53:E53)</f>
        <v>0</v>
      </c>
    </row>
    <row r="54" spans="1:6" ht="15.75">
      <c r="A54" s="89" t="s">
        <v>131</v>
      </c>
      <c r="B54" s="80" t="s">
        <v>132</v>
      </c>
      <c r="C54" s="113"/>
      <c r="D54" s="113"/>
      <c r="E54" s="113"/>
      <c r="F54" s="113">
        <f t="shared" si="4"/>
        <v>0</v>
      </c>
    </row>
    <row r="55" spans="1:6" ht="15.75">
      <c r="A55" s="89" t="s">
        <v>133</v>
      </c>
      <c r="B55" s="80" t="s">
        <v>134</v>
      </c>
      <c r="C55" s="113"/>
      <c r="D55" s="113"/>
      <c r="E55" s="113"/>
      <c r="F55" s="113">
        <f t="shared" si="4"/>
        <v>0</v>
      </c>
    </row>
    <row r="56" spans="1:6" ht="15.75">
      <c r="A56" s="88" t="s">
        <v>135</v>
      </c>
      <c r="B56" s="80" t="s">
        <v>136</v>
      </c>
      <c r="C56" s="113"/>
      <c r="D56" s="113"/>
      <c r="E56" s="113"/>
      <c r="F56" s="113">
        <f t="shared" si="4"/>
        <v>0</v>
      </c>
    </row>
    <row r="57" spans="1:6" ht="15.75">
      <c r="A57" s="88" t="s">
        <v>137</v>
      </c>
      <c r="B57" s="80" t="s">
        <v>138</v>
      </c>
      <c r="C57" s="113"/>
      <c r="D57" s="113"/>
      <c r="E57" s="113"/>
      <c r="F57" s="113">
        <f t="shared" si="4"/>
        <v>0</v>
      </c>
    </row>
    <row r="58" spans="1:6" ht="15.75">
      <c r="A58" s="88" t="s">
        <v>139</v>
      </c>
      <c r="B58" s="80" t="s">
        <v>140</v>
      </c>
      <c r="C58" s="113">
        <v>2796000</v>
      </c>
      <c r="D58" s="113"/>
      <c r="E58" s="113"/>
      <c r="F58" s="113">
        <f t="shared" si="4"/>
        <v>2796000</v>
      </c>
    </row>
    <row r="59" spans="1:6" ht="15.75">
      <c r="A59" s="90" t="s">
        <v>141</v>
      </c>
      <c r="B59" s="84" t="s">
        <v>142</v>
      </c>
      <c r="C59" s="125">
        <f>SUM(C51:C58)</f>
        <v>2868000</v>
      </c>
      <c r="D59" s="113">
        <f>SUM(D51:D58)</f>
        <v>0</v>
      </c>
      <c r="E59" s="113">
        <f>SUM(E51:E58)</f>
        <v>0</v>
      </c>
      <c r="F59" s="125">
        <f>SUM(F51:F58)</f>
        <v>2868000</v>
      </c>
    </row>
    <row r="60" spans="1:6" ht="15.75">
      <c r="A60" s="91" t="s">
        <v>143</v>
      </c>
      <c r="B60" s="80" t="s">
        <v>144</v>
      </c>
      <c r="C60" s="113"/>
      <c r="D60" s="113"/>
      <c r="E60" s="113"/>
      <c r="F60" s="113"/>
    </row>
    <row r="61" spans="1:6" ht="15.75">
      <c r="A61" s="91" t="s">
        <v>145</v>
      </c>
      <c r="B61" s="80" t="s">
        <v>146</v>
      </c>
      <c r="C61" s="113"/>
      <c r="D61" s="113"/>
      <c r="E61" s="113"/>
      <c r="F61" s="113"/>
    </row>
    <row r="62" spans="1:6" ht="15.75">
      <c r="A62" s="91" t="s">
        <v>147</v>
      </c>
      <c r="B62" s="80" t="s">
        <v>148</v>
      </c>
      <c r="C62" s="113"/>
      <c r="D62" s="113"/>
      <c r="E62" s="113"/>
      <c r="F62" s="113"/>
    </row>
    <row r="63" spans="1:6" ht="15.75">
      <c r="A63" s="91" t="s">
        <v>149</v>
      </c>
      <c r="B63" s="80" t="s">
        <v>150</v>
      </c>
      <c r="C63" s="113"/>
      <c r="D63" s="113"/>
      <c r="E63" s="113"/>
      <c r="F63" s="113"/>
    </row>
    <row r="64" spans="1:6" ht="15.75">
      <c r="A64" s="91" t="s">
        <v>151</v>
      </c>
      <c r="B64" s="80" t="s">
        <v>152</v>
      </c>
      <c r="C64" s="113"/>
      <c r="D64" s="113"/>
      <c r="E64" s="113"/>
      <c r="F64" s="113">
        <f>C64+D64</f>
        <v>0</v>
      </c>
    </row>
    <row r="65" spans="1:6" ht="15.75">
      <c r="A65" s="91" t="s">
        <v>153</v>
      </c>
      <c r="B65" s="80" t="s">
        <v>154</v>
      </c>
      <c r="C65" s="113">
        <v>875478</v>
      </c>
      <c r="D65" s="113"/>
      <c r="E65" s="113"/>
      <c r="F65" s="113">
        <f>SUM(C65:E65)</f>
        <v>875478</v>
      </c>
    </row>
    <row r="66" spans="1:6" ht="15.75">
      <c r="A66" s="91" t="s">
        <v>155</v>
      </c>
      <c r="B66" s="80" t="s">
        <v>156</v>
      </c>
      <c r="C66" s="113"/>
      <c r="D66" s="113"/>
      <c r="E66" s="113"/>
      <c r="F66" s="113">
        <f t="shared" ref="F66:F72" si="5">SUM(C66:E66)</f>
        <v>0</v>
      </c>
    </row>
    <row r="67" spans="1:6" ht="15.75">
      <c r="A67" s="91" t="s">
        <v>157</v>
      </c>
      <c r="B67" s="80" t="s">
        <v>158</v>
      </c>
      <c r="C67" s="113"/>
      <c r="D67" s="113"/>
      <c r="E67" s="113"/>
      <c r="F67" s="113">
        <f t="shared" si="5"/>
        <v>0</v>
      </c>
    </row>
    <row r="68" spans="1:6" ht="15.75">
      <c r="A68" s="91" t="s">
        <v>159</v>
      </c>
      <c r="B68" s="80" t="s">
        <v>160</v>
      </c>
      <c r="C68" s="113"/>
      <c r="D68" s="113"/>
      <c r="E68" s="113"/>
      <c r="F68" s="113">
        <f t="shared" si="5"/>
        <v>0</v>
      </c>
    </row>
    <row r="69" spans="1:6" ht="15.75">
      <c r="A69" s="92" t="s">
        <v>161</v>
      </c>
      <c r="B69" s="80" t="s">
        <v>162</v>
      </c>
      <c r="C69" s="113"/>
      <c r="D69" s="113"/>
      <c r="E69" s="113"/>
      <c r="F69" s="113">
        <f t="shared" si="5"/>
        <v>0</v>
      </c>
    </row>
    <row r="70" spans="1:6" ht="15.75">
      <c r="A70" s="91" t="s">
        <v>163</v>
      </c>
      <c r="B70" s="80" t="s">
        <v>165</v>
      </c>
      <c r="C70" s="113">
        <v>46400</v>
      </c>
      <c r="D70" s="113"/>
      <c r="E70" s="113"/>
      <c r="F70" s="113">
        <f t="shared" si="5"/>
        <v>46400</v>
      </c>
    </row>
    <row r="71" spans="1:6" ht="15.75">
      <c r="A71" s="92" t="s">
        <v>164</v>
      </c>
      <c r="B71" s="129" t="s">
        <v>706</v>
      </c>
      <c r="C71" s="113">
        <v>10207404</v>
      </c>
      <c r="D71" s="113"/>
      <c r="E71" s="113"/>
      <c r="F71" s="113">
        <f t="shared" si="5"/>
        <v>10207404</v>
      </c>
    </row>
    <row r="72" spans="1:6" ht="15.75">
      <c r="A72" s="92" t="s">
        <v>166</v>
      </c>
      <c r="B72" s="129" t="s">
        <v>706</v>
      </c>
      <c r="C72" s="113"/>
      <c r="D72" s="113"/>
      <c r="E72" s="113"/>
      <c r="F72" s="113">
        <f t="shared" si="5"/>
        <v>0</v>
      </c>
    </row>
    <row r="73" spans="1:6" ht="15.75">
      <c r="A73" s="90" t="s">
        <v>167</v>
      </c>
      <c r="B73" s="84" t="s">
        <v>168</v>
      </c>
      <c r="C73" s="125">
        <f>SUM(C60:C72)</f>
        <v>11129282</v>
      </c>
      <c r="D73" s="113">
        <f>SUM(D60:D72)</f>
        <v>0</v>
      </c>
      <c r="E73" s="113">
        <f>SUM(E60:E72)</f>
        <v>0</v>
      </c>
      <c r="F73" s="125">
        <f>SUM(F60:F72)</f>
        <v>11129282</v>
      </c>
    </row>
    <row r="74" spans="1:6" ht="17.25">
      <c r="A74" s="336" t="s">
        <v>169</v>
      </c>
      <c r="B74" s="337"/>
      <c r="C74" s="338">
        <f>C24+C25+C50+C59+C73</f>
        <v>33744826</v>
      </c>
      <c r="D74" s="338">
        <f>D24+D25+D50+D59+D73</f>
        <v>0</v>
      </c>
      <c r="E74" s="338">
        <f>E24+E25+E50+E59+E73</f>
        <v>0</v>
      </c>
      <c r="F74" s="338">
        <f>F24+F25+F50+F59+F73</f>
        <v>33744826</v>
      </c>
    </row>
    <row r="75" spans="1:6" ht="15.75">
      <c r="A75" s="94" t="s">
        <v>170</v>
      </c>
      <c r="B75" s="80" t="s">
        <v>171</v>
      </c>
      <c r="C75" s="113"/>
      <c r="D75" s="113"/>
      <c r="E75" s="113"/>
      <c r="F75" s="113"/>
    </row>
    <row r="76" spans="1:6" ht="15.75">
      <c r="A76" s="94" t="s">
        <v>172</v>
      </c>
      <c r="B76" s="80" t="s">
        <v>173</v>
      </c>
      <c r="C76" s="113"/>
      <c r="D76" s="113"/>
      <c r="E76" s="113"/>
      <c r="F76" s="113"/>
    </row>
    <row r="77" spans="1:6" ht="15.75">
      <c r="A77" s="94" t="s">
        <v>174</v>
      </c>
      <c r="B77" s="80" t="s">
        <v>175</v>
      </c>
      <c r="C77" s="113"/>
      <c r="D77" s="113"/>
      <c r="E77" s="113"/>
      <c r="F77" s="113"/>
    </row>
    <row r="78" spans="1:6" ht="15.75">
      <c r="A78" s="94" t="s">
        <v>176</v>
      </c>
      <c r="B78" s="80" t="s">
        <v>177</v>
      </c>
      <c r="C78" s="113"/>
      <c r="D78" s="113"/>
      <c r="E78" s="113"/>
      <c r="F78" s="113"/>
    </row>
    <row r="79" spans="1:6" ht="15.75">
      <c r="A79" s="85" t="s">
        <v>178</v>
      </c>
      <c r="B79" s="80" t="s">
        <v>179</v>
      </c>
      <c r="C79" s="113"/>
      <c r="D79" s="113"/>
      <c r="E79" s="113"/>
      <c r="F79" s="113"/>
    </row>
    <row r="80" spans="1:6" ht="15.75">
      <c r="A80" s="85" t="s">
        <v>180</v>
      </c>
      <c r="B80" s="80" t="s">
        <v>181</v>
      </c>
      <c r="C80" s="113"/>
      <c r="D80" s="113"/>
      <c r="E80" s="113"/>
      <c r="F80" s="113"/>
    </row>
    <row r="81" spans="1:6" ht="15.75">
      <c r="A81" s="85" t="s">
        <v>182</v>
      </c>
      <c r="B81" s="80" t="s">
        <v>183</v>
      </c>
      <c r="C81" s="113"/>
      <c r="D81" s="113"/>
      <c r="E81" s="113"/>
      <c r="F81" s="113"/>
    </row>
    <row r="82" spans="1:6" ht="15.75">
      <c r="A82" s="95" t="s">
        <v>184</v>
      </c>
      <c r="B82" s="84" t="s">
        <v>185</v>
      </c>
      <c r="C82" s="114">
        <f>SUM(C75:C81)</f>
        <v>0</v>
      </c>
      <c r="D82" s="114">
        <f>SUM(D75:D81)</f>
        <v>0</v>
      </c>
      <c r="E82" s="114">
        <f>SUM(E75:E81)</f>
        <v>0</v>
      </c>
      <c r="F82" s="114">
        <f>SUM(F75:F81)</f>
        <v>0</v>
      </c>
    </row>
    <row r="83" spans="1:6" ht="15.75">
      <c r="A83" s="88" t="s">
        <v>186</v>
      </c>
      <c r="B83" s="80" t="s">
        <v>187</v>
      </c>
      <c r="C83" s="113"/>
      <c r="D83" s="113"/>
      <c r="E83" s="113"/>
      <c r="F83" s="113">
        <f>SUM(C83:E83)</f>
        <v>0</v>
      </c>
    </row>
    <row r="84" spans="1:6" ht="15.75">
      <c r="A84" s="88" t="s">
        <v>188</v>
      </c>
      <c r="B84" s="80" t="s">
        <v>189</v>
      </c>
      <c r="C84" s="113"/>
      <c r="D84" s="113"/>
      <c r="E84" s="113"/>
      <c r="F84" s="113">
        <f>SUM(C84:E84)</f>
        <v>0</v>
      </c>
    </row>
    <row r="85" spans="1:6" ht="15.75">
      <c r="A85" s="88" t="s">
        <v>190</v>
      </c>
      <c r="B85" s="80" t="s">
        <v>191</v>
      </c>
      <c r="C85" s="113">
        <v>543663</v>
      </c>
      <c r="D85" s="113"/>
      <c r="E85" s="113"/>
      <c r="F85" s="113">
        <f>SUM(C85:E85)</f>
        <v>543663</v>
      </c>
    </row>
    <row r="86" spans="1:6" ht="15.75">
      <c r="A86" s="88" t="s">
        <v>192</v>
      </c>
      <c r="B86" s="80" t="s">
        <v>193</v>
      </c>
      <c r="C86" s="113">
        <v>146789</v>
      </c>
      <c r="D86" s="113"/>
      <c r="E86" s="113"/>
      <c r="F86" s="113">
        <f>SUM(C86:E86)</f>
        <v>146789</v>
      </c>
    </row>
    <row r="87" spans="1:6" ht="15.75">
      <c r="A87" s="90" t="s">
        <v>194</v>
      </c>
      <c r="B87" s="84" t="s">
        <v>195</v>
      </c>
      <c r="C87" s="114">
        <f>SUM(C83:C86)</f>
        <v>690452</v>
      </c>
      <c r="D87" s="114">
        <f>SUM(D83:D86)</f>
        <v>0</v>
      </c>
      <c r="E87" s="114">
        <f>SUM(E83:E86)</f>
        <v>0</v>
      </c>
      <c r="F87" s="114">
        <f>SUM(C87:E87)</f>
        <v>690452</v>
      </c>
    </row>
    <row r="88" spans="1:6" ht="15.75">
      <c r="A88" s="88" t="s">
        <v>196</v>
      </c>
      <c r="B88" s="80" t="s">
        <v>197</v>
      </c>
      <c r="C88" s="113"/>
      <c r="D88" s="113"/>
      <c r="E88" s="113"/>
      <c r="F88" s="113"/>
    </row>
    <row r="89" spans="1:6" ht="15.75">
      <c r="A89" s="88" t="s">
        <v>198</v>
      </c>
      <c r="B89" s="80" t="s">
        <v>199</v>
      </c>
      <c r="C89" s="113"/>
      <c r="D89" s="113"/>
      <c r="E89" s="113"/>
      <c r="F89" s="113"/>
    </row>
    <row r="90" spans="1:6" ht="15.75">
      <c r="A90" s="88" t="s">
        <v>200</v>
      </c>
      <c r="B90" s="80" t="s">
        <v>201</v>
      </c>
      <c r="C90" s="113"/>
      <c r="D90" s="113"/>
      <c r="E90" s="113"/>
      <c r="F90" s="113"/>
    </row>
    <row r="91" spans="1:6" ht="15.75">
      <c r="A91" s="88" t="s">
        <v>202</v>
      </c>
      <c r="B91" s="80" t="s">
        <v>203</v>
      </c>
      <c r="C91" s="113"/>
      <c r="D91" s="113"/>
      <c r="E91" s="113"/>
      <c r="F91" s="113"/>
    </row>
    <row r="92" spans="1:6" ht="15.75">
      <c r="A92" s="88" t="s">
        <v>204</v>
      </c>
      <c r="B92" s="80" t="s">
        <v>205</v>
      </c>
      <c r="C92" s="113"/>
      <c r="D92" s="113"/>
      <c r="E92" s="113"/>
      <c r="F92" s="113"/>
    </row>
    <row r="93" spans="1:6" ht="15.75">
      <c r="A93" s="88" t="s">
        <v>206</v>
      </c>
      <c r="B93" s="80" t="s">
        <v>207</v>
      </c>
      <c r="C93" s="113"/>
      <c r="D93" s="113"/>
      <c r="E93" s="113"/>
      <c r="F93" s="113"/>
    </row>
    <row r="94" spans="1:6" ht="15.75">
      <c r="A94" s="88" t="s">
        <v>208</v>
      </c>
      <c r="B94" s="80" t="s">
        <v>209</v>
      </c>
      <c r="C94" s="113"/>
      <c r="D94" s="113"/>
      <c r="E94" s="113"/>
      <c r="F94" s="113"/>
    </row>
    <row r="95" spans="1:6" ht="15.75">
      <c r="A95" s="88" t="s">
        <v>210</v>
      </c>
      <c r="B95" s="80" t="s">
        <v>211</v>
      </c>
      <c r="C95" s="113"/>
      <c r="D95" s="113"/>
      <c r="E95" s="113"/>
      <c r="F95" s="113"/>
    </row>
    <row r="96" spans="1:6" ht="15.75">
      <c r="A96" s="90" t="s">
        <v>212</v>
      </c>
      <c r="B96" s="84" t="s">
        <v>213</v>
      </c>
      <c r="C96" s="113">
        <f>SUM(C88:C95)</f>
        <v>0</v>
      </c>
      <c r="D96" s="113">
        <f t="shared" ref="D96:F96" si="6">SUM(D88:D95)</f>
        <v>0</v>
      </c>
      <c r="E96" s="113">
        <f t="shared" si="6"/>
        <v>0</v>
      </c>
      <c r="F96" s="113">
        <f t="shared" si="6"/>
        <v>0</v>
      </c>
    </row>
    <row r="97" spans="1:23" ht="17.25">
      <c r="A97" s="336" t="s">
        <v>214</v>
      </c>
      <c r="B97" s="337"/>
      <c r="C97" s="338">
        <f>C82+C87+C96</f>
        <v>690452</v>
      </c>
      <c r="D97" s="338">
        <f>D82+D87+D96</f>
        <v>0</v>
      </c>
      <c r="E97" s="338">
        <f>E82+E87+E96</f>
        <v>0</v>
      </c>
      <c r="F97" s="338">
        <f>F82+F87+F96</f>
        <v>690452</v>
      </c>
    </row>
    <row r="98" spans="1:23" ht="17.25">
      <c r="A98" s="339" t="s">
        <v>215</v>
      </c>
      <c r="B98" s="340" t="s">
        <v>216</v>
      </c>
      <c r="C98" s="338">
        <f>C74+C97</f>
        <v>34435278</v>
      </c>
      <c r="D98" s="338">
        <f>D74+D97</f>
        <v>0</v>
      </c>
      <c r="E98" s="338">
        <f>E74+E97</f>
        <v>0</v>
      </c>
      <c r="F98" s="338">
        <f>F74+F97</f>
        <v>34435278</v>
      </c>
    </row>
    <row r="99" spans="1:23" ht="15.75">
      <c r="A99" s="88" t="s">
        <v>217</v>
      </c>
      <c r="B99" s="82" t="s">
        <v>218</v>
      </c>
      <c r="C99" s="121"/>
      <c r="D99" s="115"/>
      <c r="E99" s="115"/>
      <c r="F99" s="121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ht="15.75">
      <c r="A100" s="88" t="s">
        <v>219</v>
      </c>
      <c r="B100" s="82" t="s">
        <v>220</v>
      </c>
      <c r="C100" s="115"/>
      <c r="D100" s="115"/>
      <c r="E100" s="115"/>
      <c r="F100" s="115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ht="15.75">
      <c r="A101" s="88" t="s">
        <v>221</v>
      </c>
      <c r="B101" s="82" t="s">
        <v>222</v>
      </c>
      <c r="C101" s="115"/>
      <c r="D101" s="115"/>
      <c r="E101" s="115"/>
      <c r="F101" s="115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ht="15.75">
      <c r="A102" s="90" t="s">
        <v>223</v>
      </c>
      <c r="B102" s="86" t="s">
        <v>224</v>
      </c>
      <c r="C102" s="144">
        <f>SUM(C99:C101)</f>
        <v>0</v>
      </c>
      <c r="D102" s="116"/>
      <c r="E102" s="116"/>
      <c r="F102" s="144">
        <f>C102+D102+E102</f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 ht="15.75">
      <c r="A103" s="98" t="s">
        <v>225</v>
      </c>
      <c r="B103" s="82" t="s">
        <v>226</v>
      </c>
      <c r="C103" s="117"/>
      <c r="D103" s="117"/>
      <c r="E103" s="117"/>
      <c r="F103" s="117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 ht="15.75">
      <c r="A104" s="98" t="s">
        <v>227</v>
      </c>
      <c r="B104" s="82" t="s">
        <v>228</v>
      </c>
      <c r="C104" s="117"/>
      <c r="D104" s="117"/>
      <c r="E104" s="117"/>
      <c r="F104" s="117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 ht="15.75">
      <c r="A105" s="88" t="s">
        <v>229</v>
      </c>
      <c r="B105" s="82" t="s">
        <v>230</v>
      </c>
      <c r="C105" s="115"/>
      <c r="D105" s="115"/>
      <c r="E105" s="115"/>
      <c r="F105" s="115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 ht="15.75">
      <c r="A106" s="88" t="s">
        <v>231</v>
      </c>
      <c r="B106" s="82" t="s">
        <v>232</v>
      </c>
      <c r="C106" s="115"/>
      <c r="D106" s="115"/>
      <c r="E106" s="115"/>
      <c r="F106" s="115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 ht="15.75">
      <c r="A107" s="99" t="s">
        <v>233</v>
      </c>
      <c r="B107" s="86" t="s">
        <v>234</v>
      </c>
      <c r="C107" s="118"/>
      <c r="D107" s="118"/>
      <c r="E107" s="118"/>
      <c r="F107" s="118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1:23" ht="15.75">
      <c r="A108" s="98" t="s">
        <v>235</v>
      </c>
      <c r="B108" s="82" t="s">
        <v>236</v>
      </c>
      <c r="C108" s="119"/>
      <c r="D108" s="117"/>
      <c r="E108" s="117"/>
      <c r="F108" s="119">
        <f>SUM(C108:E108)</f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pans="1:23" ht="15.75">
      <c r="A109" s="98" t="s">
        <v>237</v>
      </c>
      <c r="B109" s="82" t="s">
        <v>238</v>
      </c>
      <c r="C109" s="119">
        <v>875405</v>
      </c>
      <c r="D109" s="117"/>
      <c r="E109" s="117"/>
      <c r="F109" s="119">
        <f>C109</f>
        <v>875405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pans="1:23" ht="15.75">
      <c r="A110" s="99" t="s">
        <v>239</v>
      </c>
      <c r="B110" s="86" t="s">
        <v>240</v>
      </c>
      <c r="C110" s="120"/>
      <c r="D110" s="118"/>
      <c r="E110" s="118"/>
      <c r="F110" s="120">
        <f>C110</f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ht="15.75">
      <c r="A111" s="98" t="s">
        <v>241</v>
      </c>
      <c r="B111" s="82" t="s">
        <v>242</v>
      </c>
      <c r="C111" s="117"/>
      <c r="D111" s="117"/>
      <c r="E111" s="117"/>
      <c r="F111" s="119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ht="15.75">
      <c r="A112" s="98" t="s">
        <v>243</v>
      </c>
      <c r="B112" s="82" t="s">
        <v>244</v>
      </c>
      <c r="C112" s="117"/>
      <c r="D112" s="117"/>
      <c r="E112" s="117"/>
      <c r="F112" s="120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ht="15.75">
      <c r="A113" s="98" t="s">
        <v>245</v>
      </c>
      <c r="B113" s="82" t="s">
        <v>246</v>
      </c>
      <c r="C113" s="117"/>
      <c r="D113" s="117"/>
      <c r="E113" s="117"/>
      <c r="F113" s="120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ht="15.75">
      <c r="A114" s="99" t="s">
        <v>247</v>
      </c>
      <c r="B114" s="86" t="s">
        <v>248</v>
      </c>
      <c r="C114" s="120">
        <f>C102+C107+C108+C109++C110+C111+C112+C113</f>
        <v>875405</v>
      </c>
      <c r="D114" s="120"/>
      <c r="E114" s="120"/>
      <c r="F114" s="120">
        <f>SUM(C114:E114)</f>
        <v>875405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</row>
    <row r="115" spans="1:23" ht="15.75">
      <c r="A115" s="98" t="s">
        <v>249</v>
      </c>
      <c r="B115" s="82" t="s">
        <v>250</v>
      </c>
      <c r="C115" s="119"/>
      <c r="D115" s="119"/>
      <c r="E115" s="119"/>
      <c r="F115" s="120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ht="15.75">
      <c r="A116" s="88" t="s">
        <v>251</v>
      </c>
      <c r="B116" s="82" t="s">
        <v>252</v>
      </c>
      <c r="C116" s="121"/>
      <c r="D116" s="121"/>
      <c r="E116" s="121"/>
      <c r="F116" s="12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 ht="15.75">
      <c r="A117" s="98" t="s">
        <v>253</v>
      </c>
      <c r="B117" s="82" t="s">
        <v>254</v>
      </c>
      <c r="C117" s="119"/>
      <c r="D117" s="119"/>
      <c r="E117" s="119"/>
      <c r="F117" s="120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ht="15.75">
      <c r="A118" s="98" t="s">
        <v>255</v>
      </c>
      <c r="B118" s="82" t="s">
        <v>256</v>
      </c>
      <c r="C118" s="119"/>
      <c r="D118" s="119"/>
      <c r="E118" s="119"/>
      <c r="F118" s="120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ht="15.75">
      <c r="A119" s="99" t="s">
        <v>257</v>
      </c>
      <c r="B119" s="86" t="s">
        <v>258</v>
      </c>
      <c r="C119" s="120"/>
      <c r="D119" s="120"/>
      <c r="E119" s="120"/>
      <c r="F119" s="120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</row>
    <row r="120" spans="1:23" ht="15.75">
      <c r="A120" s="88" t="s">
        <v>259</v>
      </c>
      <c r="B120" s="82" t="s">
        <v>260</v>
      </c>
      <c r="C120" s="121"/>
      <c r="D120" s="121"/>
      <c r="E120" s="121"/>
      <c r="F120" s="12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 ht="17.25">
      <c r="A121" s="341" t="s">
        <v>261</v>
      </c>
      <c r="B121" s="342" t="s">
        <v>262</v>
      </c>
      <c r="C121" s="343">
        <f>C114+C119</f>
        <v>875405</v>
      </c>
      <c r="D121" s="343"/>
      <c r="E121" s="343"/>
      <c r="F121" s="343">
        <f>SUM(C121:E121)</f>
        <v>875405</v>
      </c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</row>
    <row r="122" spans="1:23" ht="20.25" customHeight="1">
      <c r="A122" s="344" t="s">
        <v>17</v>
      </c>
      <c r="B122" s="345"/>
      <c r="C122" s="338">
        <f>C98+C121</f>
        <v>35310683</v>
      </c>
      <c r="D122" s="338">
        <f>D98+D121</f>
        <v>0</v>
      </c>
      <c r="E122" s="338">
        <f>E98+E121</f>
        <v>0</v>
      </c>
      <c r="F122" s="338">
        <f>F98+F121</f>
        <v>35310683</v>
      </c>
    </row>
  </sheetData>
  <sheetProtection selectLockedCells="1" selectUnlockedCells="1"/>
  <mergeCells count="2">
    <mergeCell ref="A1:F1"/>
    <mergeCell ref="A2:F2"/>
  </mergeCells>
  <phoneticPr fontId="49" type="noConversion"/>
  <printOptions horizontalCentered="1"/>
  <pageMargins left="0.25" right="0.25" top="0.75" bottom="0.75" header="0.3" footer="0.3"/>
  <pageSetup paperSize="9" scale="80" firstPageNumber="0" orientation="landscape" r:id="rId1"/>
  <headerFooter alignWithMargins="0"/>
  <rowBreaks count="3" manualBreakCount="3">
    <brk id="36" max="5" man="1"/>
    <brk id="67" max="5" man="1"/>
    <brk id="12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Normal="100" zoomScalePageLayoutView="66" workbookViewId="0">
      <selection activeCell="A2" sqref="A2:F2"/>
    </sheetView>
  </sheetViews>
  <sheetFormatPr defaultRowHeight="15"/>
  <cols>
    <col min="1" max="1" width="92.5703125" customWidth="1"/>
    <col min="3" max="3" width="16.42578125" style="109" customWidth="1"/>
    <col min="4" max="4" width="16" style="109" customWidth="1"/>
    <col min="5" max="5" width="16.7109375" style="109" customWidth="1"/>
    <col min="6" max="6" width="17.85546875" style="109" customWidth="1"/>
  </cols>
  <sheetData>
    <row r="1" spans="1:6" ht="27" customHeight="1">
      <c r="A1" s="405" t="s">
        <v>756</v>
      </c>
      <c r="B1" s="405"/>
      <c r="C1" s="405"/>
      <c r="D1" s="405"/>
      <c r="E1" s="405"/>
      <c r="F1" s="405"/>
    </row>
    <row r="2" spans="1:6" ht="23.25" customHeight="1">
      <c r="A2" s="409" t="s">
        <v>698</v>
      </c>
      <c r="B2" s="409"/>
      <c r="C2" s="409"/>
      <c r="D2" s="409"/>
      <c r="E2" s="409"/>
      <c r="F2" s="409"/>
    </row>
    <row r="3" spans="1:6" ht="15.75">
      <c r="A3" s="65"/>
      <c r="B3" s="66"/>
      <c r="C3" s="123"/>
      <c r="D3" s="123"/>
      <c r="E3" s="123" t="s">
        <v>684</v>
      </c>
      <c r="F3" s="123"/>
    </row>
    <row r="4" spans="1:6" ht="15.75">
      <c r="A4" s="2" t="s">
        <v>263</v>
      </c>
      <c r="B4" s="66"/>
      <c r="C4" s="123"/>
      <c r="D4" s="123"/>
      <c r="E4" s="123"/>
      <c r="F4" s="123"/>
    </row>
    <row r="5" spans="1:6" ht="45">
      <c r="A5" s="67" t="s">
        <v>29</v>
      </c>
      <c r="B5" s="68" t="s">
        <v>337</v>
      </c>
      <c r="C5" s="347" t="s">
        <v>31</v>
      </c>
      <c r="D5" s="350" t="s">
        <v>32</v>
      </c>
      <c r="E5" s="350" t="s">
        <v>33</v>
      </c>
      <c r="F5" s="349" t="s">
        <v>34</v>
      </c>
    </row>
    <row r="6" spans="1:6" ht="15" customHeight="1">
      <c r="A6" s="69" t="s">
        <v>338</v>
      </c>
      <c r="B6" s="70" t="s">
        <v>339</v>
      </c>
      <c r="C6" s="124">
        <f>'3,2bevételek . Önkormányzat'!C6</f>
        <v>12124067</v>
      </c>
      <c r="D6" s="124"/>
      <c r="E6" s="124"/>
      <c r="F6" s="124">
        <f>SUM(C6:E6)</f>
        <v>12124067</v>
      </c>
    </row>
    <row r="7" spans="1:6" ht="15" customHeight="1">
      <c r="A7" s="71" t="s">
        <v>340</v>
      </c>
      <c r="B7" s="70" t="s">
        <v>341</v>
      </c>
      <c r="C7" s="124">
        <f>'3,2bevételek . Önkormányzat'!C7</f>
        <v>0</v>
      </c>
      <c r="D7" s="124"/>
      <c r="E7" s="124"/>
      <c r="F7" s="124">
        <f t="shared" ref="F7:F12" si="0">SUM(C7:E7)</f>
        <v>0</v>
      </c>
    </row>
    <row r="8" spans="1:6" ht="15" customHeight="1">
      <c r="A8" s="71" t="s">
        <v>342</v>
      </c>
      <c r="B8" s="70" t="s">
        <v>343</v>
      </c>
      <c r="C8" s="124">
        <f>'3,2bevételek . Önkormányzat'!C8</f>
        <v>7961040</v>
      </c>
      <c r="D8" s="124"/>
      <c r="E8" s="124"/>
      <c r="F8" s="124">
        <f t="shared" si="0"/>
        <v>7961040</v>
      </c>
    </row>
    <row r="9" spans="1:6" ht="15" customHeight="1">
      <c r="A9" s="71" t="s">
        <v>344</v>
      </c>
      <c r="B9" s="70" t="s">
        <v>345</v>
      </c>
      <c r="C9" s="124">
        <f>'3,2bevételek . Önkormányzat'!C9</f>
        <v>1800000</v>
      </c>
      <c r="D9" s="124"/>
      <c r="E9" s="124"/>
      <c r="F9" s="124">
        <f t="shared" si="0"/>
        <v>1800000</v>
      </c>
    </row>
    <row r="10" spans="1:6" ht="15" customHeight="1">
      <c r="A10" s="71" t="s">
        <v>346</v>
      </c>
      <c r="B10" s="70" t="s">
        <v>347</v>
      </c>
      <c r="C10" s="124">
        <f>'3,2bevételek . Önkormányzat'!C10</f>
        <v>0</v>
      </c>
      <c r="D10" s="124"/>
      <c r="E10" s="124"/>
      <c r="F10" s="124">
        <f t="shared" si="0"/>
        <v>0</v>
      </c>
    </row>
    <row r="11" spans="1:6" ht="15" customHeight="1">
      <c r="A11" s="71" t="s">
        <v>348</v>
      </c>
      <c r="B11" s="70" t="s">
        <v>349</v>
      </c>
      <c r="C11" s="124">
        <f>'3,2bevételek . Önkormányzat'!C11</f>
        <v>0</v>
      </c>
      <c r="D11" s="124"/>
      <c r="E11" s="124"/>
      <c r="F11" s="124">
        <f t="shared" si="0"/>
        <v>0</v>
      </c>
    </row>
    <row r="12" spans="1:6" ht="15" customHeight="1">
      <c r="A12" s="54" t="s">
        <v>350</v>
      </c>
      <c r="B12" s="72" t="s">
        <v>351</v>
      </c>
      <c r="C12" s="124">
        <f>'3,2bevételek . Önkormányzat'!C12</f>
        <v>21885107</v>
      </c>
      <c r="D12" s="125"/>
      <c r="E12" s="125"/>
      <c r="F12" s="125">
        <f t="shared" si="0"/>
        <v>21885107</v>
      </c>
    </row>
    <row r="13" spans="1:6" ht="15" customHeight="1">
      <c r="A13" s="71" t="s">
        <v>352</v>
      </c>
      <c r="B13" s="70" t="s">
        <v>353</v>
      </c>
      <c r="C13" s="124">
        <f>'3,2bevételek . Önkormányzat'!C13</f>
        <v>0</v>
      </c>
      <c r="D13" s="124"/>
      <c r="E13" s="124"/>
      <c r="F13" s="124"/>
    </row>
    <row r="14" spans="1:6" ht="15" customHeight="1">
      <c r="A14" s="71" t="s">
        <v>354</v>
      </c>
      <c r="B14" s="70" t="s">
        <v>355</v>
      </c>
      <c r="C14" s="124">
        <f>'3,2bevételek . Önkormányzat'!C14</f>
        <v>0</v>
      </c>
      <c r="D14" s="124"/>
      <c r="E14" s="124"/>
      <c r="F14" s="124"/>
    </row>
    <row r="15" spans="1:6" ht="15" customHeight="1">
      <c r="A15" s="71" t="s">
        <v>356</v>
      </c>
      <c r="B15" s="70" t="s">
        <v>357</v>
      </c>
      <c r="C15" s="124">
        <f>'3,2bevételek . Önkormányzat'!C15</f>
        <v>0</v>
      </c>
      <c r="D15" s="124"/>
      <c r="E15" s="124"/>
      <c r="F15" s="124"/>
    </row>
    <row r="16" spans="1:6" ht="15" customHeight="1">
      <c r="A16" s="71" t="s">
        <v>358</v>
      </c>
      <c r="B16" s="70" t="s">
        <v>359</v>
      </c>
      <c r="C16" s="124">
        <f>'3,2bevételek . Önkormányzat'!C16</f>
        <v>0</v>
      </c>
      <c r="D16" s="124"/>
      <c r="E16" s="124"/>
      <c r="F16" s="124"/>
    </row>
    <row r="17" spans="1:6" ht="15" customHeight="1">
      <c r="A17" s="71" t="s">
        <v>360</v>
      </c>
      <c r="B17" s="70" t="s">
        <v>361</v>
      </c>
      <c r="C17" s="124">
        <f>'3,2bevételek . Önkormányzat'!C17</f>
        <v>474350</v>
      </c>
      <c r="D17" s="124"/>
      <c r="E17" s="124"/>
      <c r="F17" s="124">
        <f>SUM(C17:E17)</f>
        <v>474350</v>
      </c>
    </row>
    <row r="18" spans="1:6" ht="15" customHeight="1">
      <c r="A18" s="54" t="s">
        <v>362</v>
      </c>
      <c r="B18" s="72" t="s">
        <v>363</v>
      </c>
      <c r="C18" s="124">
        <f>'3,2bevételek . Önkormányzat'!C18</f>
        <v>22359457</v>
      </c>
      <c r="D18" s="125">
        <f>D12+D13+D14+D15+D16+D17</f>
        <v>0</v>
      </c>
      <c r="E18" s="125">
        <f>E12+E13+E14+E15+E16+E17</f>
        <v>0</v>
      </c>
      <c r="F18" s="125">
        <f>F12+F13+F14+F15+F16+F17</f>
        <v>22359457</v>
      </c>
    </row>
    <row r="19" spans="1:6" ht="15" customHeight="1">
      <c r="A19" s="71" t="s">
        <v>364</v>
      </c>
      <c r="B19" s="70" t="s">
        <v>365</v>
      </c>
      <c r="C19" s="124">
        <f>'3,2bevételek . Önkormányzat'!C19</f>
        <v>0</v>
      </c>
      <c r="D19" s="124"/>
      <c r="E19" s="124"/>
      <c r="F19" s="124">
        <f>SUM(C19:E19)</f>
        <v>0</v>
      </c>
    </row>
    <row r="20" spans="1:6" ht="15" customHeight="1">
      <c r="A20" s="71" t="s">
        <v>366</v>
      </c>
      <c r="B20" s="70" t="s">
        <v>367</v>
      </c>
      <c r="C20" s="124">
        <f>'3,2bevételek . Önkormányzat'!C20</f>
        <v>0</v>
      </c>
      <c r="D20" s="124"/>
      <c r="E20" s="124"/>
      <c r="F20" s="124">
        <f>SUM(C20:E20)</f>
        <v>0</v>
      </c>
    </row>
    <row r="21" spans="1:6" ht="15" customHeight="1">
      <c r="A21" s="71" t="s">
        <v>368</v>
      </c>
      <c r="B21" s="70" t="s">
        <v>369</v>
      </c>
      <c r="C21" s="124">
        <f>'3,2bevételek . Önkormányzat'!C21</f>
        <v>0</v>
      </c>
      <c r="D21" s="124"/>
      <c r="E21" s="124"/>
      <c r="F21" s="124">
        <f>SUM(C21:E21)</f>
        <v>0</v>
      </c>
    </row>
    <row r="22" spans="1:6" ht="15" customHeight="1">
      <c r="A22" s="71" t="s">
        <v>370</v>
      </c>
      <c r="B22" s="70" t="s">
        <v>371</v>
      </c>
      <c r="C22" s="124">
        <f>'3,2bevételek . Önkormányzat'!C22</f>
        <v>0</v>
      </c>
      <c r="D22" s="124"/>
      <c r="E22" s="124"/>
      <c r="F22" s="124">
        <f>SUM(C22:E22)</f>
        <v>0</v>
      </c>
    </row>
    <row r="23" spans="1:6" ht="15" customHeight="1">
      <c r="A23" s="71" t="s">
        <v>372</v>
      </c>
      <c r="B23" s="70" t="s">
        <v>373</v>
      </c>
      <c r="C23" s="124">
        <f>'3,2bevételek . Önkormányzat'!C23</f>
        <v>0</v>
      </c>
      <c r="D23" s="124"/>
      <c r="E23" s="124"/>
      <c r="F23" s="124">
        <f>SUM(C23:E23)</f>
        <v>0</v>
      </c>
    </row>
    <row r="24" spans="1:6" ht="15" customHeight="1">
      <c r="A24" s="54" t="s">
        <v>374</v>
      </c>
      <c r="B24" s="72" t="s">
        <v>375</v>
      </c>
      <c r="C24" s="124">
        <f>'3,2bevételek . Önkormányzat'!C24</f>
        <v>0</v>
      </c>
      <c r="D24" s="125">
        <f>'3,2bevételek . Önkormányzat'!D24</f>
        <v>0</v>
      </c>
      <c r="E24" s="125">
        <f>'3,2bevételek . Önkormányzat'!E24</f>
        <v>0</v>
      </c>
      <c r="F24" s="125">
        <f>'3,2bevételek . Önkormányzat'!F24</f>
        <v>0</v>
      </c>
    </row>
    <row r="25" spans="1:6" ht="15" customHeight="1">
      <c r="A25" s="71" t="s">
        <v>376</v>
      </c>
      <c r="B25" s="70" t="s">
        <v>377</v>
      </c>
      <c r="C25" s="124">
        <f>'3,2bevételek . Önkormányzat'!C25</f>
        <v>0</v>
      </c>
      <c r="D25" s="124"/>
      <c r="E25" s="124"/>
      <c r="F25" s="124">
        <f>SUM(C25:E25)</f>
        <v>0</v>
      </c>
    </row>
    <row r="26" spans="1:6" ht="15" customHeight="1">
      <c r="A26" s="71" t="s">
        <v>378</v>
      </c>
      <c r="B26" s="70" t="s">
        <v>379</v>
      </c>
      <c r="C26" s="124">
        <f>'3,2bevételek . Önkormányzat'!C26</f>
        <v>0</v>
      </c>
      <c r="D26" s="124"/>
      <c r="E26" s="124"/>
      <c r="F26" s="124">
        <f>SUM(C26:E26)</f>
        <v>0</v>
      </c>
    </row>
    <row r="27" spans="1:6" ht="15" customHeight="1">
      <c r="A27" s="54" t="s">
        <v>380</v>
      </c>
      <c r="B27" s="72" t="s">
        <v>381</v>
      </c>
      <c r="C27" s="124">
        <f>'3,2bevételek . Önkormányzat'!C27</f>
        <v>0</v>
      </c>
      <c r="D27" s="125"/>
      <c r="E27" s="125"/>
      <c r="F27" s="125">
        <f>SUM(C27:E27)</f>
        <v>0</v>
      </c>
    </row>
    <row r="28" spans="1:6" ht="15" customHeight="1">
      <c r="A28" s="71" t="s">
        <v>382</v>
      </c>
      <c r="B28" s="70" t="s">
        <v>383</v>
      </c>
      <c r="C28" s="124">
        <f>'3,2bevételek . Önkormányzat'!C28</f>
        <v>0</v>
      </c>
      <c r="D28" s="124"/>
      <c r="E28" s="124"/>
      <c r="F28" s="124"/>
    </row>
    <row r="29" spans="1:6" ht="15" customHeight="1">
      <c r="A29" s="71" t="s">
        <v>384</v>
      </c>
      <c r="B29" s="70" t="s">
        <v>385</v>
      </c>
      <c r="C29" s="124">
        <f>'3,2bevételek . Önkormányzat'!C29</f>
        <v>0</v>
      </c>
      <c r="D29" s="124"/>
      <c r="E29" s="124"/>
      <c r="F29" s="124"/>
    </row>
    <row r="30" spans="1:6" ht="15" customHeight="1">
      <c r="A30" s="71" t="s">
        <v>386</v>
      </c>
      <c r="B30" s="70" t="s">
        <v>387</v>
      </c>
      <c r="C30" s="124">
        <f>'3,2bevételek . Önkormányzat'!C30</f>
        <v>1250000</v>
      </c>
      <c r="D30" s="124"/>
      <c r="E30" s="124"/>
      <c r="F30" s="124">
        <f>SUM(C30:E30)</f>
        <v>1250000</v>
      </c>
    </row>
    <row r="31" spans="1:6" ht="15" customHeight="1">
      <c r="A31" s="71" t="s">
        <v>388</v>
      </c>
      <c r="B31" s="70" t="s">
        <v>389</v>
      </c>
      <c r="C31" s="124">
        <f>'3,2bevételek . Önkormányzat'!C31</f>
        <v>800000</v>
      </c>
      <c r="D31" s="124"/>
      <c r="E31" s="124"/>
      <c r="F31" s="124">
        <f>SUM(C31:E31)</f>
        <v>800000</v>
      </c>
    </row>
    <row r="32" spans="1:6" ht="15" customHeight="1">
      <c r="A32" s="71" t="s">
        <v>390</v>
      </c>
      <c r="B32" s="70" t="s">
        <v>391</v>
      </c>
      <c r="C32" s="124">
        <f>'3,2bevételek . Önkormányzat'!C32</f>
        <v>0</v>
      </c>
      <c r="D32" s="124"/>
      <c r="E32" s="124"/>
      <c r="F32" s="124"/>
    </row>
    <row r="33" spans="1:6" ht="15" customHeight="1">
      <c r="A33" s="71" t="s">
        <v>392</v>
      </c>
      <c r="B33" s="70" t="s">
        <v>393</v>
      </c>
      <c r="C33" s="124">
        <f>'3,2bevételek . Önkormányzat'!C33</f>
        <v>0</v>
      </c>
      <c r="D33" s="124"/>
      <c r="E33" s="124"/>
      <c r="F33" s="124"/>
    </row>
    <row r="34" spans="1:6" ht="15" customHeight="1">
      <c r="A34" s="71" t="s">
        <v>394</v>
      </c>
      <c r="B34" s="70" t="s">
        <v>395</v>
      </c>
      <c r="C34" s="124">
        <f>'3,2bevételek . Önkormányzat'!C34</f>
        <v>750000</v>
      </c>
      <c r="D34" s="124"/>
      <c r="E34" s="124"/>
      <c r="F34" s="124">
        <f>SUM(C34:E34)</f>
        <v>750000</v>
      </c>
    </row>
    <row r="35" spans="1:6" ht="15" customHeight="1">
      <c r="A35" s="71" t="s">
        <v>396</v>
      </c>
      <c r="B35" s="70" t="s">
        <v>397</v>
      </c>
      <c r="C35" s="124">
        <f>'3,2bevételek . Önkormányzat'!C35</f>
        <v>0</v>
      </c>
      <c r="D35" s="124"/>
      <c r="E35" s="124"/>
      <c r="F35" s="124">
        <f>SUM(C35:E35)</f>
        <v>0</v>
      </c>
    </row>
    <row r="36" spans="1:6" ht="15" customHeight="1">
      <c r="A36" s="54" t="s">
        <v>398</v>
      </c>
      <c r="B36" s="72" t="s">
        <v>399</v>
      </c>
      <c r="C36" s="124">
        <f>'3,2bevételek . Önkormányzat'!C36</f>
        <v>1550000</v>
      </c>
      <c r="D36" s="126">
        <f>SUM(D28:D35)</f>
        <v>0</v>
      </c>
      <c r="E36" s="126">
        <f>SUM(E28:E35)</f>
        <v>0</v>
      </c>
      <c r="F36" s="126">
        <f>SUM(F31:F35)</f>
        <v>1550000</v>
      </c>
    </row>
    <row r="37" spans="1:6" ht="15" customHeight="1">
      <c r="A37" s="71" t="s">
        <v>400</v>
      </c>
      <c r="B37" s="70" t="s">
        <v>401</v>
      </c>
      <c r="C37" s="124">
        <f>'3,2bevételek . Önkormányzat'!C37</f>
        <v>105000</v>
      </c>
      <c r="D37" s="124"/>
      <c r="E37" s="124"/>
      <c r="F37" s="124">
        <f>C37</f>
        <v>105000</v>
      </c>
    </row>
    <row r="38" spans="1:6" ht="15" customHeight="1">
      <c r="A38" s="54" t="s">
        <v>402</v>
      </c>
      <c r="B38" s="72" t="s">
        <v>403</v>
      </c>
      <c r="C38" s="124">
        <f>'3,2bevételek . Önkormányzat'!C38</f>
        <v>2905000</v>
      </c>
      <c r="D38" s="125">
        <f>D27+D36+D37</f>
        <v>0</v>
      </c>
      <c r="E38" s="125">
        <f>E27+E36+E37</f>
        <v>0</v>
      </c>
      <c r="F38" s="125">
        <f>F27+F36+F37+F28+F29+F30</f>
        <v>2905000</v>
      </c>
    </row>
    <row r="39" spans="1:6" ht="15" customHeight="1">
      <c r="A39" s="73" t="s">
        <v>404</v>
      </c>
      <c r="B39" s="70" t="s">
        <v>405</v>
      </c>
      <c r="C39" s="124">
        <f>'3,2bevételek . Önkormányzat'!C39</f>
        <v>0</v>
      </c>
      <c r="D39" s="124"/>
      <c r="E39" s="124"/>
      <c r="F39" s="124"/>
    </row>
    <row r="40" spans="1:6" ht="15" customHeight="1">
      <c r="A40" s="73" t="s">
        <v>406</v>
      </c>
      <c r="B40" s="70" t="s">
        <v>407</v>
      </c>
      <c r="C40" s="124">
        <f>'3,2bevételek . Önkormányzat'!C40</f>
        <v>15000</v>
      </c>
      <c r="D40" s="124"/>
      <c r="E40" s="124"/>
      <c r="F40" s="124">
        <f>SUM(C40:E40)</f>
        <v>15000</v>
      </c>
    </row>
    <row r="41" spans="1:6" ht="15" customHeight="1">
      <c r="A41" s="73" t="s">
        <v>408</v>
      </c>
      <c r="B41" s="70" t="s">
        <v>409</v>
      </c>
      <c r="C41" s="124">
        <f>'3,2bevételek . Önkormányzat'!C41</f>
        <v>0</v>
      </c>
      <c r="D41" s="124"/>
      <c r="E41" s="124"/>
      <c r="F41" s="124">
        <f t="shared" ref="F41:F48" si="1">SUM(C41:E41)</f>
        <v>0</v>
      </c>
    </row>
    <row r="42" spans="1:6" ht="15" customHeight="1">
      <c r="A42" s="73" t="s">
        <v>410</v>
      </c>
      <c r="B42" s="70" t="s">
        <v>411</v>
      </c>
      <c r="C42" s="124">
        <f>'3,2bevételek . Önkormányzat'!C42</f>
        <v>205000</v>
      </c>
      <c r="D42" s="124"/>
      <c r="E42" s="124"/>
      <c r="F42" s="124">
        <f t="shared" si="1"/>
        <v>205000</v>
      </c>
    </row>
    <row r="43" spans="1:6" ht="15" customHeight="1">
      <c r="A43" s="73" t="s">
        <v>412</v>
      </c>
      <c r="B43" s="70" t="s">
        <v>413</v>
      </c>
      <c r="C43" s="124">
        <f>'3,2bevételek . Önkormányzat'!C43</f>
        <v>1718346</v>
      </c>
      <c r="D43" s="124"/>
      <c r="E43" s="124"/>
      <c r="F43" s="124">
        <f t="shared" si="1"/>
        <v>1718346</v>
      </c>
    </row>
    <row r="44" spans="1:6" ht="15" customHeight="1">
      <c r="A44" s="73" t="s">
        <v>414</v>
      </c>
      <c r="B44" s="70" t="s">
        <v>415</v>
      </c>
      <c r="C44" s="124">
        <f>'3,2bevételek . Önkormányzat'!C44</f>
        <v>0</v>
      </c>
      <c r="D44" s="124"/>
      <c r="E44" s="124"/>
      <c r="F44" s="124">
        <f t="shared" si="1"/>
        <v>0</v>
      </c>
    </row>
    <row r="45" spans="1:6" ht="15" customHeight="1">
      <c r="A45" s="73" t="s">
        <v>416</v>
      </c>
      <c r="B45" s="70" t="s">
        <v>417</v>
      </c>
      <c r="C45" s="124">
        <f>'3,2bevételek . Önkormányzat'!C45</f>
        <v>0</v>
      </c>
      <c r="D45" s="124"/>
      <c r="E45" s="124"/>
      <c r="F45" s="124">
        <f t="shared" si="1"/>
        <v>0</v>
      </c>
    </row>
    <row r="46" spans="1:6" ht="15" customHeight="1">
      <c r="A46" s="73" t="s">
        <v>418</v>
      </c>
      <c r="B46" s="70" t="s">
        <v>419</v>
      </c>
      <c r="C46" s="124">
        <f>'3,2bevételek . Önkormányzat'!C46</f>
        <v>5000</v>
      </c>
      <c r="D46" s="124"/>
      <c r="E46" s="124"/>
      <c r="F46" s="124">
        <f t="shared" si="1"/>
        <v>5000</v>
      </c>
    </row>
    <row r="47" spans="1:6" ht="15" customHeight="1">
      <c r="A47" s="73" t="s">
        <v>420</v>
      </c>
      <c r="B47" s="70" t="s">
        <v>421</v>
      </c>
      <c r="C47" s="124">
        <f>'3,2bevételek . Önkormányzat'!C47</f>
        <v>0</v>
      </c>
      <c r="D47" s="124"/>
      <c r="E47" s="124"/>
      <c r="F47" s="124">
        <f t="shared" si="1"/>
        <v>0</v>
      </c>
    </row>
    <row r="48" spans="1:6" ht="15" customHeight="1">
      <c r="A48" s="73" t="s">
        <v>422</v>
      </c>
      <c r="B48" s="70" t="s">
        <v>423</v>
      </c>
      <c r="C48" s="124">
        <f>'3,2bevételek . Önkormányzat'!C48</f>
        <v>0</v>
      </c>
      <c r="D48" s="124"/>
      <c r="E48" s="124"/>
      <c r="F48" s="124">
        <f t="shared" si="1"/>
        <v>0</v>
      </c>
    </row>
    <row r="49" spans="1:6" ht="15" customHeight="1">
      <c r="A49" s="50" t="s">
        <v>424</v>
      </c>
      <c r="B49" s="72" t="s">
        <v>425</v>
      </c>
      <c r="C49" s="124">
        <f>'3,2bevételek . Önkormányzat'!C49</f>
        <v>1943346</v>
      </c>
      <c r="D49" s="125">
        <f>SUM(D39:D48)</f>
        <v>0</v>
      </c>
      <c r="E49" s="125">
        <f>SUM(E39:E48)</f>
        <v>0</v>
      </c>
      <c r="F49" s="125">
        <f>SUM(F39:F48)</f>
        <v>1943346</v>
      </c>
    </row>
    <row r="50" spans="1:6" ht="15" customHeight="1">
      <c r="A50" s="73" t="s">
        <v>426</v>
      </c>
      <c r="B50" s="70" t="s">
        <v>427</v>
      </c>
      <c r="C50" s="124">
        <f>'3,2bevételek . Önkormányzat'!C50</f>
        <v>0</v>
      </c>
      <c r="D50" s="124"/>
      <c r="E50" s="124"/>
      <c r="F50" s="124"/>
    </row>
    <row r="51" spans="1:6" ht="15" customHeight="1">
      <c r="A51" s="73" t="s">
        <v>428</v>
      </c>
      <c r="B51" s="70" t="s">
        <v>429</v>
      </c>
      <c r="C51" s="124">
        <f>'3,2bevételek . Önkormányzat'!C51</f>
        <v>0</v>
      </c>
      <c r="D51" s="124"/>
      <c r="E51" s="124"/>
      <c r="F51" s="124"/>
    </row>
    <row r="52" spans="1:6" ht="15" customHeight="1">
      <c r="A52" s="73" t="s">
        <v>430</v>
      </c>
      <c r="B52" s="70" t="s">
        <v>431</v>
      </c>
      <c r="C52" s="124">
        <f>'3,2bevételek . Önkormányzat'!C52</f>
        <v>0</v>
      </c>
      <c r="D52" s="124"/>
      <c r="E52" s="124"/>
      <c r="F52" s="124">
        <f>SUM(C52:E52)</f>
        <v>0</v>
      </c>
    </row>
    <row r="53" spans="1:6" ht="15" customHeight="1">
      <c r="A53" s="73" t="s">
        <v>432</v>
      </c>
      <c r="B53" s="70" t="s">
        <v>433</v>
      </c>
      <c r="C53" s="124">
        <f>'3,2bevételek . Önkormányzat'!C53</f>
        <v>0</v>
      </c>
      <c r="D53" s="124"/>
      <c r="E53" s="124"/>
      <c r="F53" s="124"/>
    </row>
    <row r="54" spans="1:6" ht="15" customHeight="1">
      <c r="A54" s="73" t="s">
        <v>434</v>
      </c>
      <c r="B54" s="70" t="s">
        <v>435</v>
      </c>
      <c r="C54" s="124">
        <f>'3,2bevételek . Önkormányzat'!C54</f>
        <v>0</v>
      </c>
      <c r="D54" s="124"/>
      <c r="E54" s="124"/>
      <c r="F54" s="124"/>
    </row>
    <row r="55" spans="1:6" ht="15" customHeight="1">
      <c r="A55" s="54" t="s">
        <v>436</v>
      </c>
      <c r="B55" s="72" t="s">
        <v>437</v>
      </c>
      <c r="C55" s="124">
        <f>'3,2bevételek . Önkormányzat'!C55</f>
        <v>0</v>
      </c>
      <c r="D55" s="125">
        <f>SUM(D50:D54)</f>
        <v>0</v>
      </c>
      <c r="E55" s="125">
        <f>SUM(E50:E54)</f>
        <v>0</v>
      </c>
      <c r="F55" s="125">
        <f>SUM(F50:F54)</f>
        <v>0</v>
      </c>
    </row>
    <row r="56" spans="1:6" ht="15" customHeight="1">
      <c r="A56" s="73" t="s">
        <v>438</v>
      </c>
      <c r="B56" s="70" t="s">
        <v>439</v>
      </c>
      <c r="C56" s="124">
        <f>'3,2bevételek . Önkormányzat'!C56</f>
        <v>0</v>
      </c>
      <c r="D56" s="124"/>
      <c r="E56" s="124"/>
      <c r="F56" s="124"/>
    </row>
    <row r="57" spans="1:6" ht="15" customHeight="1">
      <c r="A57" s="71" t="s">
        <v>440</v>
      </c>
      <c r="B57" s="70" t="s">
        <v>441</v>
      </c>
      <c r="C57" s="124">
        <f>'3,2bevételek . Önkormányzat'!C57</f>
        <v>0</v>
      </c>
      <c r="D57" s="124"/>
      <c r="E57" s="124"/>
      <c r="F57" s="124"/>
    </row>
    <row r="58" spans="1:6" ht="15" customHeight="1">
      <c r="A58" s="73" t="s">
        <v>442</v>
      </c>
      <c r="B58" s="70" t="s">
        <v>443</v>
      </c>
      <c r="C58" s="124">
        <f>'3,2bevételek . Önkormányzat'!C58</f>
        <v>0</v>
      </c>
      <c r="D58" s="124"/>
      <c r="E58" s="124"/>
      <c r="F58" s="124"/>
    </row>
    <row r="59" spans="1:6" ht="15" customHeight="1">
      <c r="A59" s="54" t="s">
        <v>444</v>
      </c>
      <c r="B59" s="72" t="s">
        <v>445</v>
      </c>
      <c r="C59" s="124">
        <f>'3,2bevételek . Önkormányzat'!C59</f>
        <v>0</v>
      </c>
      <c r="D59" s="124"/>
      <c r="E59" s="124"/>
      <c r="F59" s="124"/>
    </row>
    <row r="60" spans="1:6" ht="15" customHeight="1">
      <c r="A60" s="73" t="s">
        <v>446</v>
      </c>
      <c r="B60" s="70" t="s">
        <v>447</v>
      </c>
      <c r="C60" s="124">
        <f>'3,2bevételek . Önkormányzat'!C60</f>
        <v>0</v>
      </c>
      <c r="D60" s="124"/>
      <c r="E60" s="124"/>
      <c r="F60" s="124"/>
    </row>
    <row r="61" spans="1:6" ht="15" customHeight="1">
      <c r="A61" s="71" t="s">
        <v>448</v>
      </c>
      <c r="B61" s="70" t="s">
        <v>449</v>
      </c>
      <c r="C61" s="124">
        <f>'3,2bevételek . Önkormányzat'!C61</f>
        <v>0</v>
      </c>
      <c r="D61" s="124"/>
      <c r="E61" s="124"/>
      <c r="F61" s="124">
        <f>SUM(D61:E61)</f>
        <v>0</v>
      </c>
    </row>
    <row r="62" spans="1:6" ht="15" customHeight="1">
      <c r="A62" s="73" t="s">
        <v>450</v>
      </c>
      <c r="B62" s="70" t="s">
        <v>724</v>
      </c>
      <c r="C62" s="124">
        <f>'3,2bevételek . Önkormányzat'!C62</f>
        <v>0</v>
      </c>
      <c r="D62" s="124"/>
      <c r="E62" s="124"/>
      <c r="F62" s="124">
        <f>D62+C62+E62</f>
        <v>0</v>
      </c>
    </row>
    <row r="63" spans="1:6" ht="15" customHeight="1">
      <c r="A63" s="54" t="s">
        <v>452</v>
      </c>
      <c r="B63" s="72" t="s">
        <v>453</v>
      </c>
      <c r="C63" s="124">
        <f>'3,2bevételek . Önkormányzat'!C63</f>
        <v>0</v>
      </c>
      <c r="D63" s="125">
        <f>SUM(D60:D62)</f>
        <v>0</v>
      </c>
      <c r="E63" s="125">
        <f>SUM(E60:E62)</f>
        <v>0</v>
      </c>
      <c r="F63" s="125">
        <f>SUM(F60:F62)</f>
        <v>0</v>
      </c>
    </row>
    <row r="64" spans="1:6" ht="15.75">
      <c r="A64" s="45" t="s">
        <v>454</v>
      </c>
      <c r="B64" s="28" t="s">
        <v>455</v>
      </c>
      <c r="C64" s="125">
        <f>C18+C24+C38+C49+C55+C59+C63</f>
        <v>27207803</v>
      </c>
      <c r="D64" s="125">
        <f>D18+D24+D38+D49+D55+D59+D63</f>
        <v>0</v>
      </c>
      <c r="E64" s="125">
        <f>E18+E24+E38+E49+E55+E59+E63</f>
        <v>0</v>
      </c>
      <c r="F64" s="125">
        <f>F18+F24+F38+F49+F55+F59+F63</f>
        <v>27207803</v>
      </c>
    </row>
    <row r="65" spans="1:6" ht="15.75">
      <c r="A65" s="46" t="s">
        <v>456</v>
      </c>
      <c r="B65" s="47"/>
      <c r="C65" s="124"/>
      <c r="D65" s="124"/>
      <c r="E65" s="124"/>
      <c r="F65" s="124"/>
    </row>
    <row r="66" spans="1:6" ht="15.75">
      <c r="A66" s="46" t="s">
        <v>457</v>
      </c>
      <c r="B66" s="47"/>
      <c r="C66" s="124"/>
      <c r="D66" s="124"/>
      <c r="E66" s="124"/>
      <c r="F66" s="124"/>
    </row>
    <row r="67" spans="1:6" ht="15.75">
      <c r="A67" s="74" t="s">
        <v>458</v>
      </c>
      <c r="B67" s="71" t="s">
        <v>459</v>
      </c>
      <c r="C67" s="124">
        <f>'3,2bevételek . Önkormányzat'!C67</f>
        <v>0</v>
      </c>
      <c r="D67" s="124">
        <f>'3,2bevételek . Önkormányzat'!D67</f>
        <v>0</v>
      </c>
      <c r="E67" s="124">
        <f>'3,2bevételek . Önkormányzat'!E67</f>
        <v>0</v>
      </c>
      <c r="F67" s="124">
        <f>'3,2bevételek . Önkormányzat'!F67</f>
        <v>0</v>
      </c>
    </row>
    <row r="68" spans="1:6" ht="15.75">
      <c r="A68" s="73" t="s">
        <v>460</v>
      </c>
      <c r="B68" s="71" t="s">
        <v>461</v>
      </c>
      <c r="C68" s="124">
        <f>'3,2bevételek . Önkormányzat'!C68</f>
        <v>0</v>
      </c>
      <c r="D68" s="124"/>
      <c r="E68" s="124"/>
      <c r="F68" s="124">
        <f>'3,2bevételek . Önkormányzat'!F68</f>
        <v>0</v>
      </c>
    </row>
    <row r="69" spans="1:6" ht="15.75">
      <c r="A69" s="74" t="s">
        <v>462</v>
      </c>
      <c r="B69" s="71" t="s">
        <v>463</v>
      </c>
      <c r="C69" s="124">
        <f>'3,2bevételek . Önkormányzat'!C69</f>
        <v>0</v>
      </c>
      <c r="D69" s="124"/>
      <c r="E69" s="124"/>
      <c r="F69" s="124">
        <f>'3,2bevételek . Önkormányzat'!F69</f>
        <v>0</v>
      </c>
    </row>
    <row r="70" spans="1:6" ht="15.75">
      <c r="A70" s="50" t="s">
        <v>464</v>
      </c>
      <c r="B70" s="54" t="s">
        <v>465</v>
      </c>
      <c r="C70" s="124">
        <f>'3,2bevételek . Önkormányzat'!C70</f>
        <v>0</v>
      </c>
      <c r="D70" s="125">
        <f>'3,2bevételek . Önkormányzat'!D70</f>
        <v>0</v>
      </c>
      <c r="E70" s="125">
        <f>'3,2bevételek . Önkormányzat'!E70</f>
        <v>0</v>
      </c>
      <c r="F70" s="124">
        <f>'3,2bevételek . Önkormányzat'!F70</f>
        <v>0</v>
      </c>
    </row>
    <row r="71" spans="1:6" ht="15.75">
      <c r="A71" s="73" t="s">
        <v>466</v>
      </c>
      <c r="B71" s="71" t="s">
        <v>467</v>
      </c>
      <c r="C71" s="124">
        <f>'3,2bevételek . Önkormányzat'!C71</f>
        <v>0</v>
      </c>
      <c r="D71" s="124"/>
      <c r="E71" s="124"/>
      <c r="F71" s="124">
        <f>'3,2bevételek . Önkormányzat'!F71</f>
        <v>0</v>
      </c>
    </row>
    <row r="72" spans="1:6" ht="15.75">
      <c r="A72" s="74" t="s">
        <v>468</v>
      </c>
      <c r="B72" s="71" t="s">
        <v>469</v>
      </c>
      <c r="C72" s="124">
        <f>'3,2bevételek . Önkormányzat'!C72</f>
        <v>0</v>
      </c>
      <c r="D72" s="124"/>
      <c r="E72" s="124"/>
      <c r="F72" s="124">
        <f>'3,2bevételek . Önkormányzat'!F72</f>
        <v>0</v>
      </c>
    </row>
    <row r="73" spans="1:6" ht="15.75">
      <c r="A73" s="73" t="s">
        <v>470</v>
      </c>
      <c r="B73" s="71" t="s">
        <v>471</v>
      </c>
      <c r="C73" s="124">
        <f>'3,2bevételek . Önkormányzat'!C73</f>
        <v>0</v>
      </c>
      <c r="D73" s="124"/>
      <c r="E73" s="124"/>
      <c r="F73" s="124">
        <f>'3,2bevételek . Önkormányzat'!F73</f>
        <v>0</v>
      </c>
    </row>
    <row r="74" spans="1:6" ht="15.75">
      <c r="A74" s="74" t="s">
        <v>472</v>
      </c>
      <c r="B74" s="71" t="s">
        <v>473</v>
      </c>
      <c r="C74" s="124">
        <f>'3,2bevételek . Önkormányzat'!C74</f>
        <v>0</v>
      </c>
      <c r="D74" s="124"/>
      <c r="E74" s="124"/>
      <c r="F74" s="124">
        <f>'3,2bevételek . Önkormányzat'!F74</f>
        <v>0</v>
      </c>
    </row>
    <row r="75" spans="1:6" ht="15.75">
      <c r="A75" s="75" t="s">
        <v>474</v>
      </c>
      <c r="B75" s="54" t="s">
        <v>475</v>
      </c>
      <c r="C75" s="124">
        <f>'3,2bevételek . Önkormányzat'!C75</f>
        <v>0</v>
      </c>
      <c r="D75" s="125"/>
      <c r="E75" s="125"/>
      <c r="F75" s="124">
        <f>'3,2bevételek . Önkormányzat'!F75</f>
        <v>0</v>
      </c>
    </row>
    <row r="76" spans="1:6" ht="15.75">
      <c r="A76" s="71" t="s">
        <v>476</v>
      </c>
      <c r="B76" s="71" t="s">
        <v>477</v>
      </c>
      <c r="C76" s="124">
        <f>'3,2bevételek . Önkormányzat'!C76</f>
        <v>8102880</v>
      </c>
      <c r="D76" s="124">
        <f>'3,2bevételek . Önkormányzat'!D76</f>
        <v>0</v>
      </c>
      <c r="E76" s="124">
        <f>'3,2bevételek . Önkormányzat'!E76</f>
        <v>0</v>
      </c>
      <c r="F76" s="124">
        <f>'3,2bevételek . Önkormányzat'!F76</f>
        <v>8102880</v>
      </c>
    </row>
    <row r="77" spans="1:6" ht="15.75">
      <c r="A77" s="71" t="s">
        <v>478</v>
      </c>
      <c r="B77" s="71" t="s">
        <v>477</v>
      </c>
      <c r="C77" s="124">
        <f>'3,2bevételek . Önkormányzat'!C77</f>
        <v>0</v>
      </c>
      <c r="D77" s="124">
        <f>'3,2bevételek . Önkormányzat'!D77</f>
        <v>0</v>
      </c>
      <c r="E77" s="124">
        <f>'3,2bevételek . Önkormányzat'!E77</f>
        <v>0</v>
      </c>
      <c r="F77" s="124">
        <f>'3,2bevételek . Önkormányzat'!F77</f>
        <v>0</v>
      </c>
    </row>
    <row r="78" spans="1:6" ht="15.75">
      <c r="A78" s="71" t="s">
        <v>479</v>
      </c>
      <c r="B78" s="71" t="s">
        <v>480</v>
      </c>
      <c r="C78" s="124">
        <f>'3,2bevételek . Önkormányzat'!C78</f>
        <v>0</v>
      </c>
      <c r="D78" s="124"/>
      <c r="E78" s="124"/>
      <c r="F78" s="124">
        <f>'3,2bevételek . Önkormányzat'!F78</f>
        <v>0</v>
      </c>
    </row>
    <row r="79" spans="1:6" ht="15.75">
      <c r="A79" s="71" t="s">
        <v>481</v>
      </c>
      <c r="B79" s="71" t="s">
        <v>480</v>
      </c>
      <c r="C79" s="124">
        <f>'3,2bevételek . Önkormányzat'!C79</f>
        <v>0</v>
      </c>
      <c r="D79" s="124"/>
      <c r="E79" s="124"/>
      <c r="F79" s="124"/>
    </row>
    <row r="80" spans="1:6" ht="15.75">
      <c r="A80" s="54" t="s">
        <v>482</v>
      </c>
      <c r="B80" s="54" t="s">
        <v>483</v>
      </c>
      <c r="C80" s="124">
        <f>'3,2bevételek . Önkormányzat'!C80</f>
        <v>8102880</v>
      </c>
      <c r="D80" s="125">
        <f>SUM(D76:D79)</f>
        <v>0</v>
      </c>
      <c r="E80" s="125">
        <f>SUM(E76:E79)</f>
        <v>0</v>
      </c>
      <c r="F80" s="125">
        <f>SUM(F76:F79)</f>
        <v>8102880</v>
      </c>
    </row>
    <row r="81" spans="1:6" ht="15.75">
      <c r="A81" s="74" t="s">
        <v>484</v>
      </c>
      <c r="B81" s="71" t="s">
        <v>485</v>
      </c>
      <c r="C81" s="124">
        <f>'3,2bevételek . Önkormányzat'!C81</f>
        <v>0</v>
      </c>
      <c r="D81" s="124"/>
      <c r="E81" s="124"/>
      <c r="F81" s="124"/>
    </row>
    <row r="82" spans="1:6" ht="15.75">
      <c r="A82" s="74" t="s">
        <v>486</v>
      </c>
      <c r="B82" s="71" t="s">
        <v>487</v>
      </c>
      <c r="C82" s="124">
        <f>'3,2bevételek . Önkormányzat'!C82</f>
        <v>0</v>
      </c>
      <c r="D82" s="124"/>
      <c r="E82" s="124"/>
      <c r="F82" s="124"/>
    </row>
    <row r="83" spans="1:6" ht="15.75">
      <c r="A83" s="74" t="s">
        <v>488</v>
      </c>
      <c r="B83" s="71" t="s">
        <v>489</v>
      </c>
      <c r="C83" s="124">
        <f>'3,2bevételek . Önkormányzat'!C83</f>
        <v>0</v>
      </c>
      <c r="D83" s="124"/>
      <c r="E83" s="124"/>
      <c r="F83" s="124">
        <f>SUM(C83:E83)</f>
        <v>0</v>
      </c>
    </row>
    <row r="84" spans="1:6" ht="15.75">
      <c r="A84" s="74" t="s">
        <v>490</v>
      </c>
      <c r="B84" s="71" t="s">
        <v>491</v>
      </c>
      <c r="C84" s="124">
        <f>'3,2bevételek . Önkormányzat'!C84</f>
        <v>0</v>
      </c>
      <c r="D84" s="124"/>
      <c r="E84" s="124"/>
      <c r="F84" s="124"/>
    </row>
    <row r="85" spans="1:6" ht="15.75">
      <c r="A85" s="73" t="s">
        <v>492</v>
      </c>
      <c r="B85" s="71" t="s">
        <v>493</v>
      </c>
      <c r="C85" s="124">
        <f>'3,2bevételek . Önkormányzat'!C85</f>
        <v>0</v>
      </c>
      <c r="D85" s="124"/>
      <c r="E85" s="124"/>
      <c r="F85" s="124"/>
    </row>
    <row r="86" spans="1:6" ht="15.75">
      <c r="A86" s="50" t="s">
        <v>494</v>
      </c>
      <c r="B86" s="54" t="s">
        <v>495</v>
      </c>
      <c r="C86" s="124">
        <f>'3,2bevételek . Önkormányzat'!C86</f>
        <v>8102880</v>
      </c>
      <c r="D86" s="125">
        <f>D80+D81+D82+D83+D84+D85</f>
        <v>0</v>
      </c>
      <c r="E86" s="125">
        <f>E80+E81+E82+E83+E84+E85</f>
        <v>0</v>
      </c>
      <c r="F86" s="125">
        <f>F80+F81+F82+F83+F84+F85+F75+F70</f>
        <v>8102880</v>
      </c>
    </row>
    <row r="87" spans="1:6" ht="15.75">
      <c r="A87" s="73" t="s">
        <v>496</v>
      </c>
      <c r="B87" s="71" t="s">
        <v>497</v>
      </c>
      <c r="C87" s="124">
        <f>'3,2bevételek . Önkormányzat'!C87</f>
        <v>0</v>
      </c>
      <c r="D87" s="124"/>
      <c r="E87" s="124"/>
      <c r="F87" s="124"/>
    </row>
    <row r="88" spans="1:6" ht="15.75">
      <c r="A88" s="73" t="s">
        <v>498</v>
      </c>
      <c r="B88" s="71" t="s">
        <v>499</v>
      </c>
      <c r="C88" s="124">
        <f>'3,2bevételek . Önkormányzat'!C88</f>
        <v>0</v>
      </c>
      <c r="D88" s="124"/>
      <c r="E88" s="124"/>
      <c r="F88" s="124"/>
    </row>
    <row r="89" spans="1:6" ht="15.75">
      <c r="A89" s="74" t="s">
        <v>500</v>
      </c>
      <c r="B89" s="71" t="s">
        <v>501</v>
      </c>
      <c r="C89" s="124">
        <f>'3,2bevételek . Önkormányzat'!C89</f>
        <v>0</v>
      </c>
      <c r="D89" s="124"/>
      <c r="E89" s="124"/>
      <c r="F89" s="124"/>
    </row>
    <row r="90" spans="1:6" ht="15.75">
      <c r="A90" s="74" t="s">
        <v>502</v>
      </c>
      <c r="B90" s="71" t="s">
        <v>503</v>
      </c>
      <c r="C90" s="124">
        <f>'3,2bevételek . Önkormányzat'!C90</f>
        <v>0</v>
      </c>
      <c r="D90" s="124"/>
      <c r="E90" s="124"/>
      <c r="F90" s="124"/>
    </row>
    <row r="91" spans="1:6" ht="15.75">
      <c r="A91" s="75" t="s">
        <v>504</v>
      </c>
      <c r="B91" s="54" t="s">
        <v>505</v>
      </c>
      <c r="C91" s="124">
        <f>'3,2bevételek . Önkormányzat'!C91</f>
        <v>0</v>
      </c>
      <c r="D91" s="124"/>
      <c r="E91" s="124"/>
      <c r="F91" s="124"/>
    </row>
    <row r="92" spans="1:6" ht="15.75">
      <c r="A92" s="50" t="s">
        <v>506</v>
      </c>
      <c r="B92" s="54" t="s">
        <v>507</v>
      </c>
      <c r="C92" s="124">
        <f>'3,2bevételek . Önkormányzat'!C92</f>
        <v>0</v>
      </c>
      <c r="D92" s="124"/>
      <c r="E92" s="124"/>
      <c r="F92" s="124"/>
    </row>
    <row r="93" spans="1:6" ht="15.75">
      <c r="A93" s="38" t="s">
        <v>508</v>
      </c>
      <c r="B93" s="39" t="s">
        <v>509</v>
      </c>
      <c r="C93" s="124">
        <f>'3,2bevételek . Önkormányzat'!C93</f>
        <v>8102880</v>
      </c>
      <c r="D93" s="125">
        <f>D86+D91+D92</f>
        <v>0</v>
      </c>
      <c r="E93" s="125">
        <f>E86+E91+E92</f>
        <v>0</v>
      </c>
      <c r="F93" s="125">
        <f>F86+F91+F92</f>
        <v>8102880</v>
      </c>
    </row>
    <row r="94" spans="1:6" ht="15.75">
      <c r="A94" s="40" t="s">
        <v>27</v>
      </c>
      <c r="B94" s="41"/>
      <c r="C94" s="124">
        <f>'3,2bevételek . Önkormányzat'!C94</f>
        <v>35310683</v>
      </c>
      <c r="D94" s="125">
        <f>D64+D93</f>
        <v>0</v>
      </c>
      <c r="E94" s="125">
        <f>E64+E93</f>
        <v>0</v>
      </c>
      <c r="F94" s="125">
        <f>F64+F93</f>
        <v>35310683</v>
      </c>
    </row>
  </sheetData>
  <sheetProtection selectLockedCells="1" selectUnlockedCells="1"/>
  <mergeCells count="2">
    <mergeCell ref="A1:F1"/>
    <mergeCell ref="A2:F2"/>
  </mergeCells>
  <phoneticPr fontId="49" type="noConversion"/>
  <printOptions horizontalCentered="1"/>
  <pageMargins left="0.25" right="0.25" top="0.75" bottom="0.75" header="0.3" footer="0.3"/>
  <pageSetup paperSize="9" scale="70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Normal="100" zoomScaleSheetLayoutView="100" zoomScalePageLayoutView="66" workbookViewId="0">
      <selection sqref="A1:F1"/>
    </sheetView>
  </sheetViews>
  <sheetFormatPr defaultRowHeight="15"/>
  <cols>
    <col min="1" max="1" width="92.5703125" customWidth="1"/>
    <col min="3" max="3" width="16.42578125" style="109" customWidth="1"/>
    <col min="4" max="4" width="16" style="109" customWidth="1"/>
    <col min="5" max="5" width="16.7109375" style="109" customWidth="1"/>
    <col min="6" max="6" width="17.85546875" style="109" customWidth="1"/>
  </cols>
  <sheetData>
    <row r="1" spans="1:6" ht="27" customHeight="1">
      <c r="A1" s="405" t="s">
        <v>752</v>
      </c>
      <c r="B1" s="405"/>
      <c r="C1" s="405"/>
      <c r="D1" s="405"/>
      <c r="E1" s="405"/>
      <c r="F1" s="405"/>
    </row>
    <row r="2" spans="1:6" ht="23.25" customHeight="1">
      <c r="A2" s="409" t="s">
        <v>698</v>
      </c>
      <c r="B2" s="409"/>
      <c r="C2" s="409"/>
      <c r="D2" s="409"/>
      <c r="E2" s="409"/>
      <c r="F2" s="409"/>
    </row>
    <row r="3" spans="1:6" ht="15.75">
      <c r="A3" s="65"/>
      <c r="B3" s="66"/>
      <c r="C3" s="123"/>
      <c r="D3" s="123"/>
      <c r="E3" s="123" t="s">
        <v>728</v>
      </c>
      <c r="F3" s="123"/>
    </row>
    <row r="4" spans="1:6" ht="15.75">
      <c r="A4" s="2" t="s">
        <v>263</v>
      </c>
      <c r="B4" s="66"/>
      <c r="C4" s="123"/>
      <c r="D4" s="123"/>
      <c r="E4" s="123"/>
      <c r="F4" s="123"/>
    </row>
    <row r="5" spans="1:6" ht="45">
      <c r="A5" s="67" t="s">
        <v>29</v>
      </c>
      <c r="B5" s="68" t="s">
        <v>337</v>
      </c>
      <c r="C5" s="347" t="s">
        <v>31</v>
      </c>
      <c r="D5" s="350" t="s">
        <v>32</v>
      </c>
      <c r="E5" s="350" t="s">
        <v>33</v>
      </c>
      <c r="F5" s="348" t="s">
        <v>34</v>
      </c>
    </row>
    <row r="6" spans="1:6" ht="15" customHeight="1">
      <c r="A6" s="69" t="s">
        <v>338</v>
      </c>
      <c r="B6" s="70" t="s">
        <v>339</v>
      </c>
      <c r="C6" s="124">
        <v>12124067</v>
      </c>
      <c r="D6" s="124"/>
      <c r="E6" s="124"/>
      <c r="F6" s="124">
        <f>SUM(C6:E6)</f>
        <v>12124067</v>
      </c>
    </row>
    <row r="7" spans="1:6" ht="15" customHeight="1">
      <c r="A7" s="71" t="s">
        <v>340</v>
      </c>
      <c r="B7" s="70" t="s">
        <v>341</v>
      </c>
      <c r="C7" s="124"/>
      <c r="D7" s="124"/>
      <c r="E7" s="124"/>
      <c r="F7" s="124">
        <f t="shared" ref="F7:F12" si="0">SUM(C7:E7)</f>
        <v>0</v>
      </c>
    </row>
    <row r="8" spans="1:6" ht="15" customHeight="1">
      <c r="A8" s="71" t="s">
        <v>342</v>
      </c>
      <c r="B8" s="70" t="s">
        <v>343</v>
      </c>
      <c r="C8" s="124">
        <v>7961040</v>
      </c>
      <c r="D8" s="124"/>
      <c r="E8" s="124"/>
      <c r="F8" s="124">
        <f t="shared" si="0"/>
        <v>7961040</v>
      </c>
    </row>
    <row r="9" spans="1:6" ht="15" customHeight="1">
      <c r="A9" s="71" t="s">
        <v>344</v>
      </c>
      <c r="B9" s="70" t="s">
        <v>345</v>
      </c>
      <c r="C9" s="124">
        <v>1800000</v>
      </c>
      <c r="D9" s="124"/>
      <c r="E9" s="124"/>
      <c r="F9" s="124">
        <f t="shared" si="0"/>
        <v>1800000</v>
      </c>
    </row>
    <row r="10" spans="1:6" ht="15" customHeight="1">
      <c r="A10" s="71" t="s">
        <v>346</v>
      </c>
      <c r="B10" s="70" t="s">
        <v>347</v>
      </c>
      <c r="C10" s="124"/>
      <c r="D10" s="124"/>
      <c r="E10" s="124"/>
      <c r="F10" s="124">
        <f t="shared" si="0"/>
        <v>0</v>
      </c>
    </row>
    <row r="11" spans="1:6" ht="15" customHeight="1">
      <c r="A11" s="71" t="s">
        <v>348</v>
      </c>
      <c r="B11" s="70" t="s">
        <v>349</v>
      </c>
      <c r="C11" s="124"/>
      <c r="D11" s="124"/>
      <c r="E11" s="124"/>
      <c r="F11" s="124">
        <f t="shared" si="0"/>
        <v>0</v>
      </c>
    </row>
    <row r="12" spans="1:6" ht="15" customHeight="1">
      <c r="A12" s="54" t="s">
        <v>350</v>
      </c>
      <c r="B12" s="72" t="s">
        <v>351</v>
      </c>
      <c r="C12" s="125">
        <f>SUM(C6:C11)</f>
        <v>21885107</v>
      </c>
      <c r="D12" s="125"/>
      <c r="E12" s="125"/>
      <c r="F12" s="125">
        <f t="shared" si="0"/>
        <v>21885107</v>
      </c>
    </row>
    <row r="13" spans="1:6" ht="15" customHeight="1">
      <c r="A13" s="71" t="s">
        <v>352</v>
      </c>
      <c r="B13" s="70" t="s">
        <v>353</v>
      </c>
      <c r="C13" s="124"/>
      <c r="D13" s="124"/>
      <c r="E13" s="124"/>
      <c r="F13" s="124"/>
    </row>
    <row r="14" spans="1:6" ht="15" customHeight="1">
      <c r="A14" s="71" t="s">
        <v>354</v>
      </c>
      <c r="B14" s="70" t="s">
        <v>355</v>
      </c>
      <c r="C14" s="124"/>
      <c r="D14" s="124"/>
      <c r="E14" s="124"/>
      <c r="F14" s="124"/>
    </row>
    <row r="15" spans="1:6" ht="15" customHeight="1">
      <c r="A15" s="71" t="s">
        <v>356</v>
      </c>
      <c r="B15" s="70" t="s">
        <v>357</v>
      </c>
      <c r="C15" s="124"/>
      <c r="D15" s="124"/>
      <c r="E15" s="124"/>
      <c r="F15" s="124"/>
    </row>
    <row r="16" spans="1:6" ht="15" customHeight="1">
      <c r="A16" s="71" t="s">
        <v>358</v>
      </c>
      <c r="B16" s="70" t="s">
        <v>359</v>
      </c>
      <c r="C16" s="124"/>
      <c r="D16" s="124"/>
      <c r="E16" s="124"/>
      <c r="F16" s="124"/>
    </row>
    <row r="17" spans="1:6" ht="15" customHeight="1">
      <c r="A17" s="71" t="s">
        <v>360</v>
      </c>
      <c r="B17" s="70" t="s">
        <v>361</v>
      </c>
      <c r="C17" s="124">
        <v>474350</v>
      </c>
      <c r="D17" s="124"/>
      <c r="E17" s="124"/>
      <c r="F17" s="124">
        <f>SUM(C17:E17)</f>
        <v>474350</v>
      </c>
    </row>
    <row r="18" spans="1:6" ht="15" customHeight="1">
      <c r="A18" s="54" t="s">
        <v>362</v>
      </c>
      <c r="B18" s="72" t="s">
        <v>363</v>
      </c>
      <c r="C18" s="125">
        <f>C12+C13+C14+C15+C16+C17</f>
        <v>22359457</v>
      </c>
      <c r="D18" s="125">
        <f>D12+D13+D14+D15+D16+D17</f>
        <v>0</v>
      </c>
      <c r="E18" s="125">
        <f>E12+E13+E14+E15+E16+E17</f>
        <v>0</v>
      </c>
      <c r="F18" s="125">
        <f>F12+F13+F14+F15+F16+F17</f>
        <v>22359457</v>
      </c>
    </row>
    <row r="19" spans="1:6" ht="15" customHeight="1">
      <c r="A19" s="71" t="s">
        <v>364</v>
      </c>
      <c r="B19" s="70" t="s">
        <v>365</v>
      </c>
      <c r="C19" s="124">
        <v>0</v>
      </c>
      <c r="D19" s="124"/>
      <c r="E19" s="124"/>
      <c r="F19" s="124">
        <f>C19+D19+E19</f>
        <v>0</v>
      </c>
    </row>
    <row r="20" spans="1:6" ht="15" customHeight="1">
      <c r="A20" s="71" t="s">
        <v>366</v>
      </c>
      <c r="B20" s="70" t="s">
        <v>367</v>
      </c>
      <c r="C20" s="124"/>
      <c r="D20" s="124"/>
      <c r="E20" s="124"/>
      <c r="F20" s="124"/>
    </row>
    <row r="21" spans="1:6" ht="15" customHeight="1">
      <c r="A21" s="71" t="s">
        <v>368</v>
      </c>
      <c r="B21" s="70" t="s">
        <v>369</v>
      </c>
      <c r="C21" s="124"/>
      <c r="D21" s="124"/>
      <c r="E21" s="124"/>
      <c r="F21" s="124"/>
    </row>
    <row r="22" spans="1:6" ht="15" customHeight="1">
      <c r="A22" s="71" t="s">
        <v>370</v>
      </c>
      <c r="B22" s="70" t="s">
        <v>371</v>
      </c>
      <c r="C22" s="124"/>
      <c r="D22" s="124"/>
      <c r="E22" s="124"/>
      <c r="F22" s="124"/>
    </row>
    <row r="23" spans="1:6" ht="15" customHeight="1">
      <c r="A23" s="71" t="s">
        <v>372</v>
      </c>
      <c r="B23" s="70" t="s">
        <v>373</v>
      </c>
      <c r="C23" s="124"/>
      <c r="D23" s="124"/>
      <c r="E23" s="124"/>
      <c r="F23" s="124">
        <f>SUM(C23:E23)</f>
        <v>0</v>
      </c>
    </row>
    <row r="24" spans="1:6" ht="15" customHeight="1">
      <c r="A24" s="54" t="s">
        <v>374</v>
      </c>
      <c r="B24" s="72" t="s">
        <v>375</v>
      </c>
      <c r="C24" s="124">
        <f>SUM(C19:C23)</f>
        <v>0</v>
      </c>
      <c r="D24" s="125">
        <f>SUM(D19:D23)</f>
        <v>0</v>
      </c>
      <c r="E24" s="125">
        <f>SUM(E19:E23)</f>
        <v>0</v>
      </c>
      <c r="F24" s="124">
        <f>SUM(C24:E24)</f>
        <v>0</v>
      </c>
    </row>
    <row r="25" spans="1:6" ht="15" customHeight="1">
      <c r="A25" s="71" t="s">
        <v>376</v>
      </c>
      <c r="B25" s="70" t="s">
        <v>377</v>
      </c>
      <c r="C25" s="124"/>
      <c r="D25" s="124"/>
      <c r="E25" s="124"/>
      <c r="F25" s="124">
        <f>SUM(C25:E25)</f>
        <v>0</v>
      </c>
    </row>
    <row r="26" spans="1:6" ht="15" customHeight="1">
      <c r="A26" s="71" t="s">
        <v>378</v>
      </c>
      <c r="B26" s="70" t="s">
        <v>379</v>
      </c>
      <c r="C26" s="124"/>
      <c r="D26" s="124"/>
      <c r="E26" s="124"/>
      <c r="F26" s="124">
        <f>SUM(C26:E26)</f>
        <v>0</v>
      </c>
    </row>
    <row r="27" spans="1:6" ht="15" customHeight="1">
      <c r="A27" s="54" t="s">
        <v>380</v>
      </c>
      <c r="B27" s="72" t="s">
        <v>381</v>
      </c>
      <c r="C27" s="125"/>
      <c r="D27" s="125"/>
      <c r="E27" s="125"/>
      <c r="F27" s="125">
        <f>SUM(C27:E27)</f>
        <v>0</v>
      </c>
    </row>
    <row r="28" spans="1:6" ht="15" customHeight="1">
      <c r="A28" s="71" t="s">
        <v>382</v>
      </c>
      <c r="B28" s="70" t="s">
        <v>383</v>
      </c>
      <c r="C28" s="124"/>
      <c r="D28" s="124"/>
      <c r="E28" s="124"/>
      <c r="F28" s="124"/>
    </row>
    <row r="29" spans="1:6" ht="15" customHeight="1">
      <c r="A29" s="71" t="s">
        <v>384</v>
      </c>
      <c r="B29" s="70" t="s">
        <v>385</v>
      </c>
      <c r="C29" s="124"/>
      <c r="D29" s="124"/>
      <c r="E29" s="124"/>
      <c r="F29" s="124"/>
    </row>
    <row r="30" spans="1:6" ht="15" customHeight="1">
      <c r="A30" s="54" t="s">
        <v>386</v>
      </c>
      <c r="B30" s="72" t="s">
        <v>387</v>
      </c>
      <c r="C30" s="125">
        <v>1250000</v>
      </c>
      <c r="D30" s="125"/>
      <c r="E30" s="125"/>
      <c r="F30" s="125">
        <f>SUM(C30:E30)</f>
        <v>1250000</v>
      </c>
    </row>
    <row r="31" spans="1:6" ht="15" customHeight="1">
      <c r="A31" s="71" t="s">
        <v>388</v>
      </c>
      <c r="B31" s="70" t="s">
        <v>389</v>
      </c>
      <c r="C31" s="124">
        <v>800000</v>
      </c>
      <c r="D31" s="124"/>
      <c r="E31" s="124"/>
      <c r="F31" s="124">
        <f>SUM(C31:E31)</f>
        <v>800000</v>
      </c>
    </row>
    <row r="32" spans="1:6" ht="15" customHeight="1">
      <c r="A32" s="71" t="s">
        <v>390</v>
      </c>
      <c r="B32" s="70" t="s">
        <v>391</v>
      </c>
      <c r="C32" s="124"/>
      <c r="D32" s="124"/>
      <c r="E32" s="124"/>
      <c r="F32" s="124"/>
    </row>
    <row r="33" spans="1:6" ht="15" customHeight="1">
      <c r="A33" s="71" t="s">
        <v>392</v>
      </c>
      <c r="B33" s="70" t="s">
        <v>393</v>
      </c>
      <c r="C33" s="124"/>
      <c r="D33" s="124"/>
      <c r="E33" s="124"/>
      <c r="F33" s="124"/>
    </row>
    <row r="34" spans="1:6" ht="15" customHeight="1">
      <c r="A34" s="71" t="s">
        <v>394</v>
      </c>
      <c r="B34" s="70" t="s">
        <v>395</v>
      </c>
      <c r="C34" s="124">
        <v>750000</v>
      </c>
      <c r="D34" s="124"/>
      <c r="E34" s="124"/>
      <c r="F34" s="124">
        <f>SUM(C34:E34)</f>
        <v>750000</v>
      </c>
    </row>
    <row r="35" spans="1:6" ht="15" customHeight="1">
      <c r="A35" s="71" t="s">
        <v>396</v>
      </c>
      <c r="B35" s="70" t="s">
        <v>397</v>
      </c>
      <c r="C35" s="124">
        <v>0</v>
      </c>
      <c r="D35" s="124"/>
      <c r="E35" s="124"/>
      <c r="F35" s="124">
        <f>SUM(C35:E35)</f>
        <v>0</v>
      </c>
    </row>
    <row r="36" spans="1:6" ht="15" customHeight="1">
      <c r="A36" s="54" t="s">
        <v>398</v>
      </c>
      <c r="B36" s="72" t="s">
        <v>399</v>
      </c>
      <c r="C36" s="126">
        <f>SUM(C31:C35)</f>
        <v>1550000</v>
      </c>
      <c r="D36" s="126">
        <f>SUM(D28:D35)</f>
        <v>0</v>
      </c>
      <c r="E36" s="126">
        <f>SUM(E28:E35)</f>
        <v>0</v>
      </c>
      <c r="F36" s="126">
        <f>SUM(F31:F35)</f>
        <v>1550000</v>
      </c>
    </row>
    <row r="37" spans="1:6" ht="15" customHeight="1">
      <c r="A37" s="71" t="s">
        <v>400</v>
      </c>
      <c r="B37" s="70" t="s">
        <v>401</v>
      </c>
      <c r="C37" s="124">
        <v>105000</v>
      </c>
      <c r="D37" s="124"/>
      <c r="E37" s="124"/>
      <c r="F37" s="124">
        <f>C37</f>
        <v>105000</v>
      </c>
    </row>
    <row r="38" spans="1:6" ht="15" customHeight="1">
      <c r="A38" s="54" t="s">
        <v>402</v>
      </c>
      <c r="B38" s="72" t="s">
        <v>403</v>
      </c>
      <c r="C38" s="125">
        <f>C27+C30+C36+C37</f>
        <v>2905000</v>
      </c>
      <c r="D38" s="125">
        <f>D27+D36+D37+D30</f>
        <v>0</v>
      </c>
      <c r="E38" s="125">
        <f>E27+E36+E37+E30</f>
        <v>0</v>
      </c>
      <c r="F38" s="125">
        <f>F27+F36+F37+F30</f>
        <v>2905000</v>
      </c>
    </row>
    <row r="39" spans="1:6" ht="15" customHeight="1">
      <c r="A39" s="73" t="s">
        <v>404</v>
      </c>
      <c r="B39" s="70" t="s">
        <v>405</v>
      </c>
      <c r="C39" s="124">
        <v>0</v>
      </c>
      <c r="D39" s="124"/>
      <c r="E39" s="124"/>
      <c r="F39" s="124"/>
    </row>
    <row r="40" spans="1:6" ht="15" customHeight="1">
      <c r="A40" s="73" t="s">
        <v>406</v>
      </c>
      <c r="B40" s="70" t="s">
        <v>407</v>
      </c>
      <c r="C40" s="124">
        <v>15000</v>
      </c>
      <c r="D40" s="124"/>
      <c r="E40" s="124"/>
      <c r="F40" s="124">
        <f>SUM(C40:E40)</f>
        <v>15000</v>
      </c>
    </row>
    <row r="41" spans="1:6" ht="15" customHeight="1">
      <c r="A41" s="73" t="s">
        <v>408</v>
      </c>
      <c r="B41" s="70" t="s">
        <v>409</v>
      </c>
      <c r="C41" s="124"/>
      <c r="D41" s="124"/>
      <c r="E41" s="124"/>
      <c r="F41" s="124">
        <f t="shared" ref="F41:F48" si="1">SUM(C41:E41)</f>
        <v>0</v>
      </c>
    </row>
    <row r="42" spans="1:6" ht="15" customHeight="1">
      <c r="A42" s="73" t="s">
        <v>410</v>
      </c>
      <c r="B42" s="70" t="s">
        <v>411</v>
      </c>
      <c r="C42" s="124">
        <v>205000</v>
      </c>
      <c r="D42" s="124"/>
      <c r="E42" s="124"/>
      <c r="F42" s="124">
        <f t="shared" si="1"/>
        <v>205000</v>
      </c>
    </row>
    <row r="43" spans="1:6" ht="15" customHeight="1">
      <c r="A43" s="73" t="s">
        <v>412</v>
      </c>
      <c r="B43" s="70" t="s">
        <v>413</v>
      </c>
      <c r="C43" s="124">
        <v>1718346</v>
      </c>
      <c r="D43" s="124"/>
      <c r="E43" s="124"/>
      <c r="F43" s="124">
        <f t="shared" si="1"/>
        <v>1718346</v>
      </c>
    </row>
    <row r="44" spans="1:6" ht="15" customHeight="1">
      <c r="A44" s="73" t="s">
        <v>414</v>
      </c>
      <c r="B44" s="70" t="s">
        <v>415</v>
      </c>
      <c r="C44" s="124"/>
      <c r="D44" s="124"/>
      <c r="E44" s="124"/>
      <c r="F44" s="124">
        <f t="shared" si="1"/>
        <v>0</v>
      </c>
    </row>
    <row r="45" spans="1:6" ht="15" customHeight="1">
      <c r="A45" s="73" t="s">
        <v>416</v>
      </c>
      <c r="B45" s="70" t="s">
        <v>417</v>
      </c>
      <c r="C45" s="124">
        <v>0</v>
      </c>
      <c r="D45" s="124"/>
      <c r="E45" s="124"/>
      <c r="F45" s="124">
        <f t="shared" si="1"/>
        <v>0</v>
      </c>
    </row>
    <row r="46" spans="1:6" ht="15" customHeight="1">
      <c r="A46" s="73" t="s">
        <v>418</v>
      </c>
      <c r="B46" s="70" t="s">
        <v>419</v>
      </c>
      <c r="C46" s="124">
        <v>5000</v>
      </c>
      <c r="D46" s="124"/>
      <c r="E46" s="124"/>
      <c r="F46" s="124">
        <f t="shared" si="1"/>
        <v>5000</v>
      </c>
    </row>
    <row r="47" spans="1:6" ht="15" customHeight="1">
      <c r="A47" s="73" t="s">
        <v>420</v>
      </c>
      <c r="B47" s="70" t="s">
        <v>421</v>
      </c>
      <c r="C47" s="124"/>
      <c r="D47" s="124"/>
      <c r="E47" s="124"/>
      <c r="F47" s="124">
        <f t="shared" si="1"/>
        <v>0</v>
      </c>
    </row>
    <row r="48" spans="1:6" ht="15" customHeight="1">
      <c r="A48" s="73" t="s">
        <v>422</v>
      </c>
      <c r="B48" s="70" t="s">
        <v>2</v>
      </c>
      <c r="C48" s="124"/>
      <c r="D48" s="124"/>
      <c r="E48" s="124"/>
      <c r="F48" s="124">
        <f t="shared" si="1"/>
        <v>0</v>
      </c>
    </row>
    <row r="49" spans="1:6" ht="15" customHeight="1">
      <c r="A49" s="50" t="s">
        <v>424</v>
      </c>
      <c r="B49" s="72" t="s">
        <v>425</v>
      </c>
      <c r="C49" s="125">
        <f>SUM(C39:C48)</f>
        <v>1943346</v>
      </c>
      <c r="D49" s="125">
        <f>SUM(D39:D48)</f>
        <v>0</v>
      </c>
      <c r="E49" s="125">
        <f>SUM(E39:E48)</f>
        <v>0</v>
      </c>
      <c r="F49" s="125">
        <f>SUM(F39:F48)</f>
        <v>1943346</v>
      </c>
    </row>
    <row r="50" spans="1:6" ht="15" customHeight="1">
      <c r="A50" s="73" t="s">
        <v>426</v>
      </c>
      <c r="B50" s="70" t="s">
        <v>427</v>
      </c>
      <c r="C50" s="124"/>
      <c r="D50" s="124"/>
      <c r="E50" s="124"/>
      <c r="F50" s="124"/>
    </row>
    <row r="51" spans="1:6" ht="15" customHeight="1">
      <c r="A51" s="73" t="s">
        <v>428</v>
      </c>
      <c r="B51" s="70" t="s">
        <v>429</v>
      </c>
      <c r="C51" s="124"/>
      <c r="D51" s="124"/>
      <c r="E51" s="124"/>
      <c r="F51" s="124"/>
    </row>
    <row r="52" spans="1:6" ht="15" customHeight="1">
      <c r="A52" s="73" t="s">
        <v>430</v>
      </c>
      <c r="B52" s="70" t="s">
        <v>431</v>
      </c>
      <c r="C52" s="124"/>
      <c r="D52" s="124"/>
      <c r="E52" s="124"/>
      <c r="F52" s="124">
        <f>SUM(C52:E52)</f>
        <v>0</v>
      </c>
    </row>
    <row r="53" spans="1:6" ht="15" customHeight="1">
      <c r="A53" s="73" t="s">
        <v>432</v>
      </c>
      <c r="B53" s="70" t="s">
        <v>433</v>
      </c>
      <c r="C53" s="124"/>
      <c r="D53" s="124"/>
      <c r="E53" s="124"/>
      <c r="F53" s="124"/>
    </row>
    <row r="54" spans="1:6" ht="15" customHeight="1">
      <c r="A54" s="73" t="s">
        <v>434</v>
      </c>
      <c r="B54" s="70" t="s">
        <v>435</v>
      </c>
      <c r="C54" s="124"/>
      <c r="D54" s="124"/>
      <c r="E54" s="124"/>
      <c r="F54" s="124"/>
    </row>
    <row r="55" spans="1:6" ht="15" customHeight="1">
      <c r="A55" s="54" t="s">
        <v>436</v>
      </c>
      <c r="B55" s="72" t="s">
        <v>437</v>
      </c>
      <c r="C55" s="125">
        <f>SUM(C50:C54)</f>
        <v>0</v>
      </c>
      <c r="D55" s="125">
        <f>SUM(D50:D54)</f>
        <v>0</v>
      </c>
      <c r="E55" s="125">
        <f>SUM(E50:E54)</f>
        <v>0</v>
      </c>
      <c r="F55" s="125">
        <f>SUM(F50:F54)</f>
        <v>0</v>
      </c>
    </row>
    <row r="56" spans="1:6" ht="15" customHeight="1">
      <c r="A56" s="73" t="s">
        <v>438</v>
      </c>
      <c r="B56" s="70" t="s">
        <v>439</v>
      </c>
      <c r="C56" s="124"/>
      <c r="D56" s="124"/>
      <c r="E56" s="124"/>
      <c r="F56" s="124"/>
    </row>
    <row r="57" spans="1:6" ht="15" customHeight="1">
      <c r="A57" s="71" t="s">
        <v>440</v>
      </c>
      <c r="B57" s="70" t="s">
        <v>441</v>
      </c>
      <c r="C57" s="124"/>
      <c r="D57" s="124"/>
      <c r="E57" s="124"/>
      <c r="F57" s="124"/>
    </row>
    <row r="58" spans="1:6" ht="15" customHeight="1">
      <c r="A58" s="73" t="s">
        <v>442</v>
      </c>
      <c r="B58" s="70" t="s">
        <v>443</v>
      </c>
      <c r="C58" s="124"/>
      <c r="D58" s="124"/>
      <c r="E58" s="124"/>
      <c r="F58" s="124"/>
    </row>
    <row r="59" spans="1:6" ht="15" customHeight="1">
      <c r="A59" s="54" t="s">
        <v>444</v>
      </c>
      <c r="B59" s="72" t="s">
        <v>445</v>
      </c>
      <c r="C59" s="124">
        <f>SUM(C56:C58)</f>
        <v>0</v>
      </c>
      <c r="D59" s="124"/>
      <c r="E59" s="124"/>
      <c r="F59" s="124"/>
    </row>
    <row r="60" spans="1:6" ht="15" customHeight="1">
      <c r="A60" s="73" t="s">
        <v>446</v>
      </c>
      <c r="B60" s="70" t="s">
        <v>447</v>
      </c>
      <c r="C60" s="124"/>
      <c r="D60" s="124"/>
      <c r="E60" s="124"/>
      <c r="F60" s="124"/>
    </row>
    <row r="61" spans="1:6" ht="15" customHeight="1">
      <c r="A61" s="71" t="s">
        <v>448</v>
      </c>
      <c r="B61" s="70" t="s">
        <v>449</v>
      </c>
      <c r="C61" s="124"/>
      <c r="D61" s="124"/>
      <c r="E61" s="124"/>
      <c r="F61" s="124"/>
    </row>
    <row r="62" spans="1:6" ht="15" customHeight="1">
      <c r="A62" s="73" t="s">
        <v>450</v>
      </c>
      <c r="B62" s="70" t="s">
        <v>724</v>
      </c>
      <c r="C62" s="124"/>
      <c r="D62" s="124"/>
      <c r="E62" s="124"/>
      <c r="F62" s="124"/>
    </row>
    <row r="63" spans="1:6" ht="15" customHeight="1">
      <c r="A63" s="54" t="s">
        <v>452</v>
      </c>
      <c r="B63" s="72" t="s">
        <v>453</v>
      </c>
      <c r="C63" s="125">
        <f>SUM(C60:C62)</f>
        <v>0</v>
      </c>
      <c r="D63" s="125">
        <f>SUM(D60:D62)</f>
        <v>0</v>
      </c>
      <c r="E63" s="125">
        <f>SUM(E60:E62)</f>
        <v>0</v>
      </c>
      <c r="F63" s="125">
        <f>SUM(F60:F62)</f>
        <v>0</v>
      </c>
    </row>
    <row r="64" spans="1:6" ht="15.75">
      <c r="A64" s="45" t="s">
        <v>454</v>
      </c>
      <c r="B64" s="28" t="s">
        <v>455</v>
      </c>
      <c r="C64" s="125">
        <f>C18+C24+C38+C49+C55+C59+C63</f>
        <v>27207803</v>
      </c>
      <c r="D64" s="125">
        <f>D18+D24+D38+D49+D55+D59+D63</f>
        <v>0</v>
      </c>
      <c r="E64" s="125">
        <f>E18+E24+E38+E49+E55+E59+E63</f>
        <v>0</v>
      </c>
      <c r="F64" s="125">
        <f>F18+F24+F38+F49+F55+F59+F63</f>
        <v>27207803</v>
      </c>
    </row>
    <row r="65" spans="1:6" ht="15.75">
      <c r="A65" s="46" t="s">
        <v>456</v>
      </c>
      <c r="B65" s="47"/>
      <c r="C65" s="124"/>
      <c r="D65" s="124"/>
      <c r="E65" s="124"/>
      <c r="F65" s="124"/>
    </row>
    <row r="66" spans="1:6" ht="15.75">
      <c r="A66" s="46" t="s">
        <v>457</v>
      </c>
      <c r="B66" s="47"/>
      <c r="C66" s="124"/>
      <c r="D66" s="124"/>
      <c r="E66" s="124"/>
      <c r="F66" s="124"/>
    </row>
    <row r="67" spans="1:6" ht="15.75">
      <c r="A67" s="74" t="s">
        <v>458</v>
      </c>
      <c r="B67" s="71" t="s">
        <v>459</v>
      </c>
      <c r="C67" s="124"/>
      <c r="D67" s="124"/>
      <c r="E67" s="124"/>
      <c r="F67" s="124"/>
    </row>
    <row r="68" spans="1:6" ht="15.75">
      <c r="A68" s="73" t="s">
        <v>460</v>
      </c>
      <c r="B68" s="71" t="s">
        <v>461</v>
      </c>
      <c r="C68" s="124"/>
      <c r="D68" s="124"/>
      <c r="E68" s="124"/>
      <c r="F68" s="124"/>
    </row>
    <row r="69" spans="1:6" ht="15.75">
      <c r="A69" s="74" t="s">
        <v>462</v>
      </c>
      <c r="B69" s="71" t="s">
        <v>463</v>
      </c>
      <c r="C69" s="124"/>
      <c r="D69" s="124"/>
      <c r="E69" s="124"/>
      <c r="F69" s="124"/>
    </row>
    <row r="70" spans="1:6" ht="15.75">
      <c r="A70" s="50" t="s">
        <v>464</v>
      </c>
      <c r="B70" s="54" t="s">
        <v>465</v>
      </c>
      <c r="C70" s="124">
        <f>SUM(C67:C69)</f>
        <v>0</v>
      </c>
      <c r="D70" s="124">
        <f t="shared" ref="D70:F70" si="2">SUM(D67:D69)</f>
        <v>0</v>
      </c>
      <c r="E70" s="124">
        <f t="shared" si="2"/>
        <v>0</v>
      </c>
      <c r="F70" s="124">
        <f t="shared" si="2"/>
        <v>0</v>
      </c>
    </row>
    <row r="71" spans="1:6" ht="15.75">
      <c r="A71" s="73" t="s">
        <v>466</v>
      </c>
      <c r="B71" s="71" t="s">
        <v>467</v>
      </c>
      <c r="C71" s="124"/>
      <c r="D71" s="124"/>
      <c r="E71" s="124"/>
      <c r="F71" s="124"/>
    </row>
    <row r="72" spans="1:6" ht="15.75">
      <c r="A72" s="74" t="s">
        <v>468</v>
      </c>
      <c r="B72" s="71" t="s">
        <v>469</v>
      </c>
      <c r="C72" s="124"/>
      <c r="D72" s="124"/>
      <c r="E72" s="124"/>
      <c r="F72" s="124"/>
    </row>
    <row r="73" spans="1:6" ht="15.75">
      <c r="A73" s="73" t="s">
        <v>470</v>
      </c>
      <c r="B73" s="71" t="s">
        <v>471</v>
      </c>
      <c r="C73" s="124"/>
      <c r="D73" s="124"/>
      <c r="E73" s="124"/>
      <c r="F73" s="124"/>
    </row>
    <row r="74" spans="1:6" ht="15.75">
      <c r="A74" s="74" t="s">
        <v>472</v>
      </c>
      <c r="B74" s="71" t="s">
        <v>473</v>
      </c>
      <c r="C74" s="124"/>
      <c r="D74" s="124"/>
      <c r="E74" s="124"/>
      <c r="F74" s="124"/>
    </row>
    <row r="75" spans="1:6" ht="15.75">
      <c r="A75" s="75" t="s">
        <v>474</v>
      </c>
      <c r="B75" s="54" t="s">
        <v>475</v>
      </c>
      <c r="C75" s="124"/>
      <c r="D75" s="124"/>
      <c r="E75" s="124"/>
      <c r="F75" s="124"/>
    </row>
    <row r="76" spans="1:6" ht="15.75">
      <c r="A76" s="71" t="s">
        <v>476</v>
      </c>
      <c r="B76" s="71" t="s">
        <v>477</v>
      </c>
      <c r="C76" s="124">
        <v>8102880</v>
      </c>
      <c r="D76" s="124"/>
      <c r="E76" s="124"/>
      <c r="F76" s="124">
        <f>SUM(C76:E76)</f>
        <v>8102880</v>
      </c>
    </row>
    <row r="77" spans="1:6" ht="15.75">
      <c r="A77" s="71" t="s">
        <v>478</v>
      </c>
      <c r="B77" s="71" t="s">
        <v>477</v>
      </c>
      <c r="C77" s="124">
        <v>0</v>
      </c>
      <c r="D77" s="124"/>
      <c r="E77" s="124"/>
      <c r="F77" s="124">
        <f>SUM(C77:E77)</f>
        <v>0</v>
      </c>
    </row>
    <row r="78" spans="1:6" ht="15.75">
      <c r="A78" s="71" t="s">
        <v>479</v>
      </c>
      <c r="B78" s="71" t="s">
        <v>480</v>
      </c>
      <c r="C78" s="124"/>
      <c r="D78" s="124"/>
      <c r="E78" s="124"/>
      <c r="F78" s="124"/>
    </row>
    <row r="79" spans="1:6" ht="15.75">
      <c r="A79" s="71" t="s">
        <v>481</v>
      </c>
      <c r="B79" s="71" t="s">
        <v>480</v>
      </c>
      <c r="C79" s="124"/>
      <c r="D79" s="124"/>
      <c r="E79" s="124"/>
      <c r="F79" s="124"/>
    </row>
    <row r="80" spans="1:6" ht="15.75">
      <c r="A80" s="54" t="s">
        <v>482</v>
      </c>
      <c r="B80" s="54" t="s">
        <v>483</v>
      </c>
      <c r="C80" s="125">
        <f>SUM(C76:C79)</f>
        <v>8102880</v>
      </c>
      <c r="D80" s="125">
        <f>SUM(D76:D79)</f>
        <v>0</v>
      </c>
      <c r="E80" s="125">
        <f>SUM(E76:E79)</f>
        <v>0</v>
      </c>
      <c r="F80" s="125">
        <f>SUM(F76:F79)</f>
        <v>8102880</v>
      </c>
    </row>
    <row r="81" spans="1:6" ht="15.75">
      <c r="A81" s="74" t="s">
        <v>484</v>
      </c>
      <c r="B81" s="71" t="s">
        <v>485</v>
      </c>
      <c r="C81" s="124"/>
      <c r="D81" s="124"/>
      <c r="E81" s="124"/>
      <c r="F81" s="124"/>
    </row>
    <row r="82" spans="1:6" ht="15.75">
      <c r="A82" s="74" t="s">
        <v>486</v>
      </c>
      <c r="B82" s="71" t="s">
        <v>487</v>
      </c>
      <c r="C82" s="124"/>
      <c r="D82" s="124"/>
      <c r="E82" s="124"/>
      <c r="F82" s="124"/>
    </row>
    <row r="83" spans="1:6" ht="15.75">
      <c r="A83" s="74" t="s">
        <v>488</v>
      </c>
      <c r="B83" s="71" t="s">
        <v>489</v>
      </c>
      <c r="C83" s="124"/>
      <c r="D83" s="124"/>
      <c r="E83" s="124"/>
      <c r="F83" s="124">
        <f>SUM(C83:E83)</f>
        <v>0</v>
      </c>
    </row>
    <row r="84" spans="1:6" ht="15.75">
      <c r="A84" s="74" t="s">
        <v>490</v>
      </c>
      <c r="B84" s="71" t="s">
        <v>491</v>
      </c>
      <c r="C84" s="124"/>
      <c r="D84" s="124"/>
      <c r="E84" s="124"/>
      <c r="F84" s="124"/>
    </row>
    <row r="85" spans="1:6" ht="15.75">
      <c r="A85" s="73" t="s">
        <v>492</v>
      </c>
      <c r="B85" s="71" t="s">
        <v>493</v>
      </c>
      <c r="C85" s="124"/>
      <c r="D85" s="124"/>
      <c r="E85" s="124"/>
      <c r="F85" s="124"/>
    </row>
    <row r="86" spans="1:6" ht="15.75">
      <c r="A86" s="50" t="s">
        <v>494</v>
      </c>
      <c r="B86" s="54" t="s">
        <v>495</v>
      </c>
      <c r="C86" s="125">
        <f>C80+C81+C82+C83+C84+C85+C75+C70</f>
        <v>8102880</v>
      </c>
      <c r="D86" s="125">
        <f>D80+D81+D82+D83+D84+D85+D75+D70</f>
        <v>0</v>
      </c>
      <c r="E86" s="125">
        <f>E80+E81+E82+E83+E84+E85+E75+E70</f>
        <v>0</v>
      </c>
      <c r="F86" s="125">
        <f>F80+F81+F82+F83+F84+F85+F75+F70</f>
        <v>8102880</v>
      </c>
    </row>
    <row r="87" spans="1:6" ht="15.75">
      <c r="A87" s="73" t="s">
        <v>496</v>
      </c>
      <c r="B87" s="71" t="s">
        <v>497</v>
      </c>
      <c r="C87" s="124"/>
      <c r="D87" s="124"/>
      <c r="E87" s="124"/>
      <c r="F87" s="124"/>
    </row>
    <row r="88" spans="1:6" ht="15.75">
      <c r="A88" s="73" t="s">
        <v>498</v>
      </c>
      <c r="B88" s="71" t="s">
        <v>499</v>
      </c>
      <c r="C88" s="124"/>
      <c r="D88" s="124"/>
      <c r="E88" s="124"/>
      <c r="F88" s="124"/>
    </row>
    <row r="89" spans="1:6" ht="15.75">
      <c r="A89" s="74" t="s">
        <v>500</v>
      </c>
      <c r="B89" s="71" t="s">
        <v>501</v>
      </c>
      <c r="C89" s="124"/>
      <c r="D89" s="124"/>
      <c r="E89" s="124"/>
      <c r="F89" s="124"/>
    </row>
    <row r="90" spans="1:6" ht="15.75">
      <c r="A90" s="74" t="s">
        <v>502</v>
      </c>
      <c r="B90" s="71" t="s">
        <v>503</v>
      </c>
      <c r="C90" s="124"/>
      <c r="D90" s="124"/>
      <c r="E90" s="124"/>
      <c r="F90" s="124"/>
    </row>
    <row r="91" spans="1:6" ht="15.75">
      <c r="A91" s="75" t="s">
        <v>504</v>
      </c>
      <c r="B91" s="54" t="s">
        <v>505</v>
      </c>
      <c r="C91" s="124"/>
      <c r="D91" s="124"/>
      <c r="E91" s="124"/>
      <c r="F91" s="124"/>
    </row>
    <row r="92" spans="1:6" ht="15.75">
      <c r="A92" s="50" t="s">
        <v>506</v>
      </c>
      <c r="B92" s="54" t="s">
        <v>507</v>
      </c>
      <c r="C92" s="124"/>
      <c r="D92" s="124"/>
      <c r="E92" s="124"/>
      <c r="F92" s="124"/>
    </row>
    <row r="93" spans="1:6" ht="15.75">
      <c r="A93" s="38" t="s">
        <v>508</v>
      </c>
      <c r="B93" s="39" t="s">
        <v>509</v>
      </c>
      <c r="C93" s="125">
        <f>C86+C91+C92</f>
        <v>8102880</v>
      </c>
      <c r="D93" s="125">
        <f>D86+D91+D92</f>
        <v>0</v>
      </c>
      <c r="E93" s="125">
        <f>E86+E91+E92</f>
        <v>0</v>
      </c>
      <c r="F93" s="125">
        <f>F86+F91+F92</f>
        <v>8102880</v>
      </c>
    </row>
    <row r="94" spans="1:6" ht="15.75">
      <c r="A94" s="40" t="s">
        <v>27</v>
      </c>
      <c r="B94" s="41"/>
      <c r="C94" s="125">
        <f>C64+C93</f>
        <v>35310683</v>
      </c>
      <c r="D94" s="125">
        <f>D64+D93</f>
        <v>0</v>
      </c>
      <c r="E94" s="125">
        <f>E64+E93</f>
        <v>0</v>
      </c>
      <c r="F94" s="125">
        <f>F64+F93</f>
        <v>35310683</v>
      </c>
    </row>
  </sheetData>
  <sheetProtection selectLockedCells="1" selectUnlockedCells="1"/>
  <mergeCells count="2">
    <mergeCell ref="A1:F1"/>
    <mergeCell ref="A2:F2"/>
  </mergeCells>
  <phoneticPr fontId="49" type="noConversion"/>
  <printOptions horizontalCentered="1"/>
  <pageMargins left="0.25" right="0.25" top="0.75" bottom="0.75" header="0.3" footer="0.3"/>
  <pageSetup paperSize="9" scale="69" firstPageNumber="0" orientation="landscape" horizontalDpi="300" verticalDpi="300" r:id="rId1"/>
  <headerFooter alignWithMargins="0"/>
  <rowBreaks count="1" manualBreakCount="1">
    <brk id="4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="87" zoomScaleNormal="73" zoomScaleSheetLayoutView="87" workbookViewId="0">
      <selection activeCell="C27" sqref="C27"/>
    </sheetView>
  </sheetViews>
  <sheetFormatPr defaultRowHeight="15"/>
  <cols>
    <col min="1" max="1" width="114.140625" customWidth="1"/>
    <col min="2" max="2" width="20.7109375" customWidth="1"/>
    <col min="3" max="3" width="15.140625" customWidth="1"/>
    <col min="4" max="4" width="15.7109375" customWidth="1"/>
    <col min="5" max="5" width="12.5703125" customWidth="1"/>
  </cols>
  <sheetData>
    <row r="1" spans="1:6" ht="25.5" customHeight="1">
      <c r="A1" s="405" t="s">
        <v>752</v>
      </c>
      <c r="B1" s="405"/>
      <c r="C1" s="405"/>
      <c r="D1" s="405"/>
      <c r="E1" s="405"/>
    </row>
    <row r="2" spans="1:6" ht="23.25" customHeight="1">
      <c r="A2" s="406" t="s">
        <v>567</v>
      </c>
      <c r="B2" s="406"/>
      <c r="C2" s="406"/>
      <c r="D2" s="406"/>
      <c r="E2" s="406"/>
    </row>
    <row r="3" spans="1:6">
      <c r="D3" s="411" t="s">
        <v>685</v>
      </c>
      <c r="E3" s="411"/>
    </row>
    <row r="5" spans="1:6" ht="68.25" customHeight="1">
      <c r="A5" s="105" t="s">
        <v>568</v>
      </c>
      <c r="B5" s="106" t="s">
        <v>569</v>
      </c>
      <c r="C5" s="106" t="s">
        <v>716</v>
      </c>
      <c r="D5" s="106" t="s">
        <v>757</v>
      </c>
      <c r="E5" s="106" t="s">
        <v>757</v>
      </c>
    </row>
    <row r="6" spans="1:6" ht="15" customHeight="1">
      <c r="A6" s="106" t="s">
        <v>571</v>
      </c>
      <c r="B6" s="141">
        <f>C6+D6+E6</f>
        <v>0</v>
      </c>
      <c r="C6" s="107">
        <v>0</v>
      </c>
      <c r="D6" s="133"/>
      <c r="E6" s="133"/>
    </row>
    <row r="7" spans="1:6" ht="15" customHeight="1">
      <c r="A7" s="106" t="s">
        <v>572</v>
      </c>
      <c r="B7" s="141">
        <f t="shared" ref="B7:B32" si="0">C7+D7+E7</f>
        <v>0</v>
      </c>
      <c r="C7" s="107">
        <v>0</v>
      </c>
      <c r="D7" s="133"/>
      <c r="E7" s="133"/>
    </row>
    <row r="8" spans="1:6" ht="15" customHeight="1">
      <c r="A8" s="106" t="s">
        <v>573</v>
      </c>
      <c r="B8" s="141">
        <f t="shared" si="0"/>
        <v>0</v>
      </c>
      <c r="C8" s="107">
        <v>0</v>
      </c>
      <c r="D8" s="133"/>
      <c r="E8" s="133"/>
    </row>
    <row r="9" spans="1:6" ht="15" customHeight="1">
      <c r="A9" s="106" t="s">
        <v>574</v>
      </c>
      <c r="B9" s="141">
        <f t="shared" si="0"/>
        <v>0</v>
      </c>
      <c r="C9" s="107">
        <v>0</v>
      </c>
      <c r="D9" s="133"/>
      <c r="E9" s="133"/>
    </row>
    <row r="10" spans="1:6" ht="15" customHeight="1">
      <c r="A10" s="105" t="s">
        <v>575</v>
      </c>
      <c r="B10" s="142">
        <f t="shared" si="0"/>
        <v>0</v>
      </c>
      <c r="C10" s="108">
        <f>SUM(C6:C9)</f>
        <v>0</v>
      </c>
      <c r="D10" s="108">
        <f>SUM(D6:D9)</f>
        <v>0</v>
      </c>
      <c r="E10" s="108">
        <f>SUM(E6:E9)</f>
        <v>0</v>
      </c>
      <c r="F10" s="104"/>
    </row>
    <row r="11" spans="1:6" ht="15" customHeight="1">
      <c r="A11" s="106" t="s">
        <v>576</v>
      </c>
      <c r="B11" s="141">
        <f t="shared" si="0"/>
        <v>0</v>
      </c>
      <c r="C11" s="107"/>
      <c r="D11" s="133"/>
      <c r="E11" s="133"/>
    </row>
    <row r="12" spans="1:6" ht="15" customHeight="1">
      <c r="A12" s="106" t="s">
        <v>577</v>
      </c>
      <c r="B12" s="141">
        <f t="shared" si="0"/>
        <v>0</v>
      </c>
      <c r="C12" s="107"/>
      <c r="D12" s="133"/>
      <c r="E12" s="133"/>
    </row>
    <row r="13" spans="1:6" ht="15" customHeight="1">
      <c r="A13" s="106" t="s">
        <v>578</v>
      </c>
      <c r="B13" s="141">
        <f t="shared" si="0"/>
        <v>0</v>
      </c>
      <c r="C13" s="107"/>
      <c r="D13" s="133"/>
      <c r="E13" s="133"/>
    </row>
    <row r="14" spans="1:6" ht="15" customHeight="1">
      <c r="A14" s="106" t="s">
        <v>579</v>
      </c>
      <c r="B14" s="141">
        <f t="shared" si="0"/>
        <v>1</v>
      </c>
      <c r="C14" s="107">
        <v>1</v>
      </c>
      <c r="D14" s="133"/>
      <c r="E14" s="133"/>
    </row>
    <row r="15" spans="1:6" ht="15" customHeight="1">
      <c r="A15" s="106" t="s">
        <v>580</v>
      </c>
      <c r="B15" s="141">
        <f t="shared" si="0"/>
        <v>0</v>
      </c>
      <c r="C15" s="107"/>
      <c r="D15" s="133"/>
      <c r="E15" s="133"/>
    </row>
    <row r="16" spans="1:6" ht="15" customHeight="1">
      <c r="A16" s="106" t="s">
        <v>581</v>
      </c>
      <c r="B16" s="141">
        <f t="shared" si="0"/>
        <v>0</v>
      </c>
      <c r="C16" s="107"/>
      <c r="D16" s="133"/>
      <c r="E16" s="133"/>
    </row>
    <row r="17" spans="1:5" ht="15" customHeight="1">
      <c r="A17" s="106" t="s">
        <v>582</v>
      </c>
      <c r="B17" s="141">
        <f t="shared" si="0"/>
        <v>0</v>
      </c>
      <c r="C17" s="107"/>
      <c r="D17" s="133"/>
      <c r="E17" s="133"/>
    </row>
    <row r="18" spans="1:5" ht="15" customHeight="1">
      <c r="A18" s="105" t="s">
        <v>583</v>
      </c>
      <c r="B18" s="142">
        <f t="shared" si="0"/>
        <v>1</v>
      </c>
      <c r="C18" s="108">
        <f>SUM(C11:C17)</f>
        <v>1</v>
      </c>
      <c r="D18" s="108">
        <f>SUM(D11:D17)</f>
        <v>0</v>
      </c>
      <c r="E18" s="108">
        <f>SUM(E11:E17)</f>
        <v>0</v>
      </c>
    </row>
    <row r="19" spans="1:5" ht="30" customHeight="1">
      <c r="A19" s="106" t="s">
        <v>584</v>
      </c>
      <c r="B19" s="141">
        <f t="shared" si="0"/>
        <v>0</v>
      </c>
      <c r="C19" s="107"/>
      <c r="D19" s="133"/>
      <c r="E19" s="133"/>
    </row>
    <row r="20" spans="1:5" ht="15" customHeight="1">
      <c r="A20" s="106" t="s">
        <v>585</v>
      </c>
      <c r="B20" s="141">
        <f t="shared" si="0"/>
        <v>0</v>
      </c>
      <c r="C20" s="107"/>
      <c r="D20" s="133"/>
      <c r="E20" s="133"/>
    </row>
    <row r="21" spans="1:5" ht="15" customHeight="1">
      <c r="A21" s="106" t="s">
        <v>586</v>
      </c>
      <c r="B21" s="141">
        <f t="shared" si="0"/>
        <v>2</v>
      </c>
      <c r="C21" s="107">
        <v>2</v>
      </c>
      <c r="D21" s="133"/>
      <c r="E21" s="133"/>
    </row>
    <row r="22" spans="1:5" ht="15" customHeight="1">
      <c r="A22" s="105" t="s">
        <v>587</v>
      </c>
      <c r="B22" s="142">
        <f t="shared" si="0"/>
        <v>2</v>
      </c>
      <c r="C22" s="108">
        <f>SUM(C19:C21)</f>
        <v>2</v>
      </c>
      <c r="D22" s="108">
        <f>SUM(D19:D21)</f>
        <v>0</v>
      </c>
      <c r="E22" s="108">
        <f>SUM(E19:E21)</f>
        <v>0</v>
      </c>
    </row>
    <row r="23" spans="1:5" ht="15" customHeight="1">
      <c r="A23" s="106" t="s">
        <v>588</v>
      </c>
      <c r="B23" s="141">
        <f t="shared" si="0"/>
        <v>1</v>
      </c>
      <c r="C23" s="107">
        <v>1</v>
      </c>
      <c r="D23" s="133"/>
      <c r="E23" s="133"/>
    </row>
    <row r="24" spans="1:5" ht="15" customHeight="1">
      <c r="A24" s="106" t="s">
        <v>589</v>
      </c>
      <c r="B24" s="141">
        <f t="shared" si="0"/>
        <v>3</v>
      </c>
      <c r="C24" s="107">
        <v>3</v>
      </c>
      <c r="D24" s="133"/>
      <c r="E24" s="133"/>
    </row>
    <row r="25" spans="1:5" ht="30.75" customHeight="1">
      <c r="A25" s="106" t="s">
        <v>590</v>
      </c>
      <c r="B25" s="141">
        <f t="shared" si="0"/>
        <v>1</v>
      </c>
      <c r="C25" s="107">
        <v>1</v>
      </c>
      <c r="D25" s="133"/>
      <c r="E25" s="133"/>
    </row>
    <row r="26" spans="1:5" ht="15" customHeight="1">
      <c r="A26" s="105" t="s">
        <v>591</v>
      </c>
      <c r="B26" s="142">
        <f t="shared" si="0"/>
        <v>5</v>
      </c>
      <c r="C26" s="108">
        <f>SUM(C23:C25)</f>
        <v>5</v>
      </c>
      <c r="D26" s="108">
        <f>SUM(D23:D25)</f>
        <v>0</v>
      </c>
      <c r="E26" s="108">
        <f>SUM(E23:E25)</f>
        <v>0</v>
      </c>
    </row>
    <row r="27" spans="1:5" ht="37.5" customHeight="1">
      <c r="A27" s="105" t="s">
        <v>592</v>
      </c>
      <c r="B27" s="142">
        <f t="shared" si="0"/>
        <v>8</v>
      </c>
      <c r="C27" s="143">
        <f>C10+C18+C26+C22</f>
        <v>8</v>
      </c>
      <c r="D27" s="143">
        <f>D10+D18+D26+D22</f>
        <v>0</v>
      </c>
      <c r="E27" s="143">
        <f>E10+E18+E26+E22</f>
        <v>0</v>
      </c>
    </row>
    <row r="28" spans="1:5" ht="29.25" customHeight="1">
      <c r="A28" s="106" t="s">
        <v>593</v>
      </c>
      <c r="B28" s="141">
        <f t="shared" si="0"/>
        <v>0</v>
      </c>
      <c r="C28" s="107"/>
      <c r="D28" s="133"/>
      <c r="E28" s="133"/>
    </row>
    <row r="29" spans="1:5" ht="27.75" customHeight="1">
      <c r="A29" s="106" t="s">
        <v>594</v>
      </c>
      <c r="B29" s="141">
        <f t="shared" si="0"/>
        <v>0</v>
      </c>
      <c r="C29" s="107"/>
      <c r="D29" s="133"/>
      <c r="E29" s="133"/>
    </row>
    <row r="30" spans="1:5" ht="24.75" customHeight="1">
      <c r="A30" s="106" t="s">
        <v>595</v>
      </c>
      <c r="B30" s="141">
        <f t="shared" si="0"/>
        <v>0</v>
      </c>
      <c r="C30" s="107"/>
      <c r="D30" s="133"/>
      <c r="E30" s="133"/>
    </row>
    <row r="31" spans="1:5" ht="22.5" customHeight="1">
      <c r="A31" s="106" t="s">
        <v>596</v>
      </c>
      <c r="B31" s="141">
        <f t="shared" si="0"/>
        <v>0</v>
      </c>
      <c r="C31" s="107"/>
      <c r="D31" s="133"/>
      <c r="E31" s="133"/>
    </row>
    <row r="32" spans="1:5" ht="25.5" customHeight="1">
      <c r="A32" s="105" t="s">
        <v>597</v>
      </c>
      <c r="B32" s="141">
        <f t="shared" si="0"/>
        <v>0</v>
      </c>
      <c r="C32" s="108">
        <v>0</v>
      </c>
      <c r="D32" s="108">
        <v>0</v>
      </c>
      <c r="E32" s="108">
        <v>0</v>
      </c>
    </row>
    <row r="33" spans="1:4">
      <c r="A33" s="410"/>
      <c r="B33" s="410"/>
      <c r="C33" s="410"/>
      <c r="D33" s="410"/>
    </row>
    <row r="34" spans="1:4">
      <c r="A34" s="410"/>
      <c r="B34" s="410"/>
      <c r="C34" s="410"/>
      <c r="D34" s="410"/>
    </row>
  </sheetData>
  <sheetProtection selectLockedCells="1" selectUnlockedCells="1"/>
  <mergeCells count="5">
    <mergeCell ref="A1:E1"/>
    <mergeCell ref="A2:E2"/>
    <mergeCell ref="A33:D33"/>
    <mergeCell ref="A34:D34"/>
    <mergeCell ref="D3:E3"/>
  </mergeCells>
  <phoneticPr fontId="49" type="noConversion"/>
  <pageMargins left="0.25" right="0.25" top="0.75" bottom="0.75" header="0.3" footer="0.3"/>
  <pageSetup paperSize="9" scale="74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zoomScale="98" zoomScaleNormal="82" zoomScaleSheetLayoutView="98" workbookViewId="0">
      <selection activeCell="A14" sqref="A14:XFD15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" customWidth="1"/>
    <col min="6" max="6" width="18.7109375" customWidth="1"/>
  </cols>
  <sheetData>
    <row r="1" spans="1:6" ht="21.75" customHeight="1">
      <c r="A1" s="405" t="s">
        <v>752</v>
      </c>
      <c r="B1" s="405"/>
      <c r="C1" s="405"/>
      <c r="D1" s="405"/>
      <c r="E1" s="405"/>
      <c r="F1" s="405"/>
    </row>
    <row r="2" spans="1:6" ht="26.25" customHeight="1">
      <c r="A2" s="406" t="s">
        <v>715</v>
      </c>
      <c r="B2" s="406"/>
      <c r="C2" s="406"/>
      <c r="D2" s="406"/>
      <c r="E2" s="406"/>
      <c r="F2" s="406"/>
    </row>
    <row r="3" spans="1:6">
      <c r="F3" t="s">
        <v>686</v>
      </c>
    </row>
    <row r="4" spans="1:6" ht="30">
      <c r="A4" s="134" t="s">
        <v>29</v>
      </c>
      <c r="B4" s="6" t="s">
        <v>30</v>
      </c>
      <c r="C4" s="351" t="s">
        <v>28</v>
      </c>
      <c r="D4" s="351" t="s">
        <v>750</v>
      </c>
      <c r="E4" s="351"/>
      <c r="F4" s="6" t="s">
        <v>570</v>
      </c>
    </row>
    <row r="5" spans="1:6">
      <c r="A5" s="135" t="s">
        <v>170</v>
      </c>
      <c r="B5" s="14" t="s">
        <v>171</v>
      </c>
      <c r="C5" s="8">
        <f>SUM(C6:C9)</f>
        <v>0</v>
      </c>
      <c r="D5" s="8">
        <f t="shared" ref="D5:E5" si="0">SUM(D6:D9)</f>
        <v>0</v>
      </c>
      <c r="E5" s="8">
        <f t="shared" si="0"/>
        <v>0</v>
      </c>
      <c r="F5" s="8"/>
    </row>
    <row r="6" spans="1:6">
      <c r="A6" s="135"/>
      <c r="B6" s="14"/>
      <c r="C6" s="8"/>
      <c r="D6" s="8"/>
      <c r="E6" s="8"/>
      <c r="F6" s="8"/>
    </row>
    <row r="7" spans="1:6">
      <c r="A7" s="135"/>
      <c r="B7" s="14"/>
      <c r="C7" s="8"/>
      <c r="D7" s="8"/>
      <c r="E7" s="8"/>
      <c r="F7" s="8"/>
    </row>
    <row r="8" spans="1:6">
      <c r="A8" s="135"/>
      <c r="B8" s="14"/>
      <c r="C8" s="8"/>
      <c r="D8" s="8"/>
      <c r="E8" s="8"/>
      <c r="F8" s="8"/>
    </row>
    <row r="9" spans="1:6">
      <c r="A9" s="135"/>
      <c r="B9" s="14"/>
      <c r="C9" s="8"/>
      <c r="D9" s="8"/>
      <c r="E9" s="8"/>
      <c r="F9" s="8"/>
    </row>
    <row r="10" spans="1:6">
      <c r="A10" s="325" t="s">
        <v>319</v>
      </c>
      <c r="B10" s="14" t="s">
        <v>173</v>
      </c>
      <c r="C10" s="8">
        <f>SUM(C11:C13)</f>
        <v>0</v>
      </c>
      <c r="D10" s="8">
        <f>SUM(D11:D13)</f>
        <v>0</v>
      </c>
      <c r="E10" s="8">
        <f>SUM(E11:E13)</f>
        <v>0</v>
      </c>
      <c r="F10" s="8">
        <f>SUM(F11:F13)</f>
        <v>0</v>
      </c>
    </row>
    <row r="11" spans="1:6">
      <c r="A11" s="58"/>
      <c r="B11" s="163"/>
      <c r="C11" s="57"/>
      <c r="D11" s="57"/>
      <c r="E11" s="8"/>
      <c r="F11" s="8">
        <f>D11</f>
        <v>0</v>
      </c>
    </row>
    <row r="12" spans="1:6">
      <c r="A12" s="58"/>
      <c r="B12" s="163"/>
      <c r="C12" s="57"/>
      <c r="D12" s="57"/>
      <c r="E12" s="8"/>
      <c r="F12" s="8">
        <f t="shared" ref="F12:F13" si="1">D12</f>
        <v>0</v>
      </c>
    </row>
    <row r="13" spans="1:6">
      <c r="A13" s="58"/>
      <c r="B13" s="163"/>
      <c r="C13" s="57"/>
      <c r="D13" s="57"/>
      <c r="E13" s="8"/>
      <c r="F13" s="8">
        <f t="shared" si="1"/>
        <v>0</v>
      </c>
    </row>
    <row r="14" spans="1:6">
      <c r="A14" s="136"/>
      <c r="B14" s="14" t="s">
        <v>175</v>
      </c>
      <c r="C14" s="8"/>
      <c r="D14" s="8"/>
      <c r="E14" s="8"/>
      <c r="F14" s="8"/>
    </row>
    <row r="15" spans="1:6">
      <c r="A15" s="135" t="s">
        <v>176</v>
      </c>
      <c r="B15" s="14" t="s">
        <v>177</v>
      </c>
      <c r="C15" s="8">
        <f>D15</f>
        <v>0</v>
      </c>
      <c r="D15" s="8">
        <f>SUM(D16:D18)</f>
        <v>0</v>
      </c>
      <c r="E15" s="8"/>
      <c r="F15" s="8">
        <f>D15</f>
        <v>0</v>
      </c>
    </row>
    <row r="16" spans="1:6">
      <c r="A16" s="137"/>
      <c r="B16" s="14"/>
      <c r="C16" s="8">
        <f>D16</f>
        <v>0</v>
      </c>
      <c r="D16" s="8"/>
      <c r="E16" s="8"/>
      <c r="F16" s="8">
        <f t="shared" ref="F16:F17" si="2">D16</f>
        <v>0</v>
      </c>
    </row>
    <row r="17" spans="1:6">
      <c r="A17" s="139"/>
      <c r="B17" s="163"/>
      <c r="C17" s="8"/>
      <c r="D17" s="8"/>
      <c r="E17" s="8"/>
      <c r="F17" s="8">
        <f t="shared" si="2"/>
        <v>0</v>
      </c>
    </row>
    <row r="18" spans="1:6">
      <c r="A18" s="145"/>
      <c r="C18" s="8"/>
      <c r="D18" s="8"/>
      <c r="E18" s="8"/>
      <c r="F18" s="8"/>
    </row>
    <row r="19" spans="1:6">
      <c r="A19" s="135"/>
      <c r="B19" s="14" t="s">
        <v>179</v>
      </c>
      <c r="C19" s="8"/>
      <c r="D19" s="8"/>
      <c r="E19" s="8"/>
      <c r="F19" s="8"/>
    </row>
    <row r="20" spans="1:6">
      <c r="A20" s="136" t="s">
        <v>180</v>
      </c>
      <c r="B20" s="14" t="s">
        <v>181</v>
      </c>
      <c r="C20" s="8"/>
      <c r="D20" s="8"/>
      <c r="E20" s="8"/>
      <c r="F20" s="8"/>
    </row>
    <row r="21" spans="1:6">
      <c r="A21" s="136" t="s">
        <v>182</v>
      </c>
      <c r="B21" s="14" t="s">
        <v>183</v>
      </c>
      <c r="C21" s="8">
        <f>D21</f>
        <v>0</v>
      </c>
      <c r="D21" s="8"/>
      <c r="E21" s="8"/>
      <c r="F21" s="8">
        <f>D21</f>
        <v>0</v>
      </c>
    </row>
    <row r="22" spans="1:6" ht="15.75">
      <c r="A22" s="138" t="s">
        <v>184</v>
      </c>
      <c r="B22" s="43" t="s">
        <v>185</v>
      </c>
      <c r="C22" s="8">
        <f>D22</f>
        <v>0</v>
      </c>
      <c r="D22" s="56">
        <f>D15+D10+D21</f>
        <v>0</v>
      </c>
      <c r="E22" s="56">
        <f>SUM(E5:E21)</f>
        <v>0</v>
      </c>
      <c r="F22" s="8">
        <f>D22</f>
        <v>0</v>
      </c>
    </row>
    <row r="23" spans="1:6">
      <c r="A23" s="135" t="s">
        <v>186</v>
      </c>
      <c r="B23" s="14" t="s">
        <v>187</v>
      </c>
      <c r="C23" s="8">
        <f>D23</f>
        <v>0</v>
      </c>
      <c r="D23" s="8">
        <f>SUM(D24:D25)</f>
        <v>0</v>
      </c>
      <c r="E23" s="8">
        <f>SUM(E24:E25)</f>
        <v>0</v>
      </c>
      <c r="F23" s="8">
        <f>SUM(F24:F25)</f>
        <v>0</v>
      </c>
    </row>
    <row r="24" spans="1:6">
      <c r="B24" s="14"/>
      <c r="C24" s="8"/>
      <c r="D24" s="8"/>
      <c r="E24" s="8"/>
      <c r="F24" s="8">
        <f>D24</f>
        <v>0</v>
      </c>
    </row>
    <row r="25" spans="1:6">
      <c r="A25" s="135"/>
      <c r="B25" s="14"/>
      <c r="C25" s="8"/>
      <c r="D25" s="8"/>
      <c r="E25" s="8"/>
      <c r="F25" s="8">
        <f>D25</f>
        <v>0</v>
      </c>
    </row>
    <row r="26" spans="1:6">
      <c r="A26" s="135"/>
      <c r="B26" s="14" t="s">
        <v>189</v>
      </c>
      <c r="C26" s="8"/>
      <c r="D26" s="8"/>
      <c r="E26" s="8"/>
      <c r="F26" s="8"/>
    </row>
    <row r="27" spans="1:6">
      <c r="A27" s="135" t="s">
        <v>190</v>
      </c>
      <c r="B27" s="14" t="s">
        <v>191</v>
      </c>
      <c r="C27" s="8">
        <f>SUM(C28:C29)</f>
        <v>543663</v>
      </c>
      <c r="D27" s="8">
        <f>SUM(D28:D30)</f>
        <v>543663</v>
      </c>
      <c r="E27" s="8">
        <f t="shared" ref="E27:F27" si="3">SUM(E28:E30)</f>
        <v>0</v>
      </c>
      <c r="F27" s="8">
        <f t="shared" si="3"/>
        <v>543663</v>
      </c>
    </row>
    <row r="28" spans="1:6">
      <c r="A28" s="135" t="s">
        <v>758</v>
      </c>
      <c r="B28" s="14"/>
      <c r="C28" s="8">
        <f>D28</f>
        <v>543663</v>
      </c>
      <c r="D28" s="8">
        <v>543663</v>
      </c>
      <c r="E28" s="8"/>
      <c r="F28" s="8">
        <f>C28</f>
        <v>543663</v>
      </c>
    </row>
    <row r="29" spans="1:6">
      <c r="A29" s="135"/>
      <c r="B29" s="14"/>
      <c r="C29" s="8"/>
      <c r="D29" s="8"/>
      <c r="E29" s="8"/>
      <c r="F29" s="8">
        <f t="shared" ref="F29:F30" si="4">C29</f>
        <v>0</v>
      </c>
    </row>
    <row r="30" spans="1:6">
      <c r="A30" s="135"/>
      <c r="B30" s="14"/>
      <c r="C30" s="8"/>
      <c r="D30" s="8"/>
      <c r="E30" s="8"/>
      <c r="F30" s="8">
        <f t="shared" si="4"/>
        <v>0</v>
      </c>
    </row>
    <row r="31" spans="1:6">
      <c r="A31" s="135" t="s">
        <v>192</v>
      </c>
      <c r="B31" s="14" t="s">
        <v>193</v>
      </c>
      <c r="C31" s="8">
        <f>D31</f>
        <v>146789</v>
      </c>
      <c r="D31" s="8">
        <v>146789</v>
      </c>
      <c r="E31" s="8"/>
      <c r="F31" s="8">
        <f>D31</f>
        <v>146789</v>
      </c>
    </row>
    <row r="32" spans="1:6" ht="15.75">
      <c r="A32" s="138" t="s">
        <v>194</v>
      </c>
      <c r="B32" s="43" t="s">
        <v>195</v>
      </c>
      <c r="C32" s="8">
        <f>D32</f>
        <v>690452</v>
      </c>
      <c r="D32" s="8">
        <f>D23+D27+D31</f>
        <v>690452</v>
      </c>
      <c r="E32" s="8">
        <f>E23+E31</f>
        <v>0</v>
      </c>
      <c r="F32" s="56">
        <f>D32</f>
        <v>690452</v>
      </c>
    </row>
    <row r="35" spans="1:5">
      <c r="A35" s="352" t="s">
        <v>599</v>
      </c>
      <c r="B35" s="353"/>
      <c r="C35" s="354" t="s">
        <v>600</v>
      </c>
      <c r="D35" s="59" t="s">
        <v>601</v>
      </c>
      <c r="E35" s="2"/>
    </row>
    <row r="36" spans="1:5">
      <c r="A36" s="139" t="s">
        <v>170</v>
      </c>
      <c r="B36" s="131" t="s">
        <v>171</v>
      </c>
      <c r="C36" s="57">
        <f>SUM(C37:C38)</f>
        <v>0</v>
      </c>
      <c r="D36" s="57">
        <f>SUM(D37:D38)</f>
        <v>0</v>
      </c>
      <c r="E36" s="2"/>
    </row>
    <row r="37" spans="1:5">
      <c r="A37" s="139"/>
      <c r="B37" s="131"/>
      <c r="C37" s="57"/>
      <c r="D37" s="57"/>
      <c r="E37" s="2"/>
    </row>
    <row r="38" spans="1:5">
      <c r="A38" s="139"/>
      <c r="B38" s="131"/>
      <c r="C38" s="57"/>
      <c r="D38" s="57"/>
      <c r="E38" s="2"/>
    </row>
    <row r="39" spans="1:5">
      <c r="A39" s="139" t="s">
        <v>319</v>
      </c>
      <c r="B39" s="131" t="s">
        <v>173</v>
      </c>
      <c r="C39" s="57">
        <f>SUM(C40:C41)</f>
        <v>0</v>
      </c>
      <c r="D39" s="57">
        <f>SUM(D40:D41)</f>
        <v>0</v>
      </c>
      <c r="E39" s="2"/>
    </row>
    <row r="40" spans="1:5">
      <c r="A40" s="58"/>
      <c r="B40" s="58"/>
      <c r="C40" s="8"/>
      <c r="D40" s="355"/>
      <c r="E40" s="2"/>
    </row>
    <row r="41" spans="1:5">
      <c r="A41" s="58"/>
      <c r="B41" s="131"/>
      <c r="C41" s="8"/>
      <c r="D41" s="355"/>
      <c r="E41" s="2"/>
    </row>
    <row r="42" spans="1:5">
      <c r="A42" s="140"/>
      <c r="B42" s="131" t="s">
        <v>175</v>
      </c>
      <c r="C42" s="132"/>
      <c r="D42" s="57"/>
      <c r="E42" s="2"/>
    </row>
    <row r="43" spans="1:5">
      <c r="A43" s="139" t="s">
        <v>176</v>
      </c>
      <c r="B43" s="131" t="s">
        <v>177</v>
      </c>
      <c r="C43" s="132">
        <f>SUM(C44:C46)</f>
        <v>0</v>
      </c>
      <c r="D43" s="132">
        <f>SUM(D44:D46)</f>
        <v>0</v>
      </c>
      <c r="E43" s="2"/>
    </row>
    <row r="44" spans="1:5">
      <c r="A44" s="139"/>
      <c r="B44" s="131"/>
      <c r="C44" s="132"/>
      <c r="D44" s="57"/>
      <c r="E44" s="2"/>
    </row>
    <row r="45" spans="1:5">
      <c r="A45" s="139"/>
      <c r="B45" s="58"/>
      <c r="C45" s="58"/>
      <c r="D45" s="58"/>
      <c r="E45" s="2"/>
    </row>
    <row r="46" spans="1:5">
      <c r="A46" s="139"/>
      <c r="B46" s="131"/>
      <c r="C46" s="132"/>
      <c r="D46" s="57"/>
      <c r="E46" s="2"/>
    </row>
    <row r="47" spans="1:5" ht="15.75">
      <c r="A47" s="146" t="s">
        <v>184</v>
      </c>
      <c r="B47" s="147" t="s">
        <v>185</v>
      </c>
      <c r="C47" s="60">
        <f>C36+C39+C42+C43</f>
        <v>0</v>
      </c>
      <c r="D47" s="60">
        <f>D36+D39+D42+D43</f>
        <v>0</v>
      </c>
      <c r="E47" s="2"/>
    </row>
    <row r="48" spans="1:5">
      <c r="A48" s="139" t="s">
        <v>186</v>
      </c>
      <c r="B48" s="131" t="s">
        <v>187</v>
      </c>
      <c r="C48" s="57">
        <f>C49</f>
        <v>0</v>
      </c>
      <c r="D48" s="57">
        <f>D49</f>
        <v>0</v>
      </c>
      <c r="E48" s="2"/>
    </row>
    <row r="49" spans="1:5">
      <c r="A49" s="139"/>
      <c r="B49" s="131"/>
      <c r="C49" s="58">
        <f>D24</f>
        <v>0</v>
      </c>
      <c r="D49" s="58">
        <f>E24</f>
        <v>0</v>
      </c>
      <c r="E49" s="2"/>
    </row>
    <row r="50" spans="1:5">
      <c r="A50" s="356"/>
      <c r="B50" s="357"/>
      <c r="C50" s="3"/>
      <c r="D50" s="358"/>
      <c r="E50" s="2"/>
    </row>
    <row r="51" spans="1:5">
      <c r="A51" s="356"/>
      <c r="B51" s="14" t="s">
        <v>189</v>
      </c>
      <c r="C51" s="3"/>
      <c r="D51" s="358" t="s">
        <v>0</v>
      </c>
      <c r="E51" s="2"/>
    </row>
    <row r="52" spans="1:5">
      <c r="A52" s="356" t="s">
        <v>190</v>
      </c>
      <c r="B52" s="14" t="s">
        <v>191</v>
      </c>
      <c r="C52" s="3">
        <f>SUM(C53:C54)</f>
        <v>543663</v>
      </c>
      <c r="D52" s="3">
        <f>SUM(D53:D54)</f>
        <v>146789</v>
      </c>
      <c r="E52" s="2"/>
    </row>
    <row r="53" spans="1:5">
      <c r="A53" s="356" t="s">
        <v>758</v>
      </c>
      <c r="B53" s="14"/>
      <c r="C53" s="3">
        <f>D28</f>
        <v>543663</v>
      </c>
      <c r="D53" s="358">
        <f>D31</f>
        <v>146789</v>
      </c>
      <c r="E53" s="2"/>
    </row>
    <row r="54" spans="1:5">
      <c r="A54" s="359"/>
      <c r="B54" s="14"/>
      <c r="C54" s="3"/>
      <c r="D54" s="358"/>
      <c r="E54" s="2"/>
    </row>
    <row r="55" spans="1:5" ht="15.75">
      <c r="A55" s="360" t="s">
        <v>194</v>
      </c>
      <c r="B55" s="361" t="s">
        <v>195</v>
      </c>
      <c r="C55" s="362">
        <f>C48+C52+C54</f>
        <v>543663</v>
      </c>
      <c r="D55" s="363">
        <f>D48+D52+D54</f>
        <v>146789</v>
      </c>
      <c r="E55" s="2"/>
    </row>
    <row r="56" spans="1:5">
      <c r="B56" s="2"/>
      <c r="C56" s="2"/>
      <c r="D56" s="2"/>
      <c r="E56" s="2"/>
    </row>
    <row r="57" spans="1:5">
      <c r="B57" s="2"/>
      <c r="C57" s="2"/>
      <c r="D57" s="2"/>
      <c r="E57" s="2"/>
    </row>
    <row r="58" spans="1:5">
      <c r="B58" s="2"/>
      <c r="C58" s="2"/>
      <c r="D58" s="2"/>
      <c r="E58" s="2"/>
    </row>
    <row r="59" spans="1:5">
      <c r="B59" s="2"/>
      <c r="C59" s="2"/>
      <c r="D59" s="2"/>
      <c r="E59" s="2"/>
    </row>
    <row r="60" spans="1:5">
      <c r="B60" s="2"/>
      <c r="C60" s="2"/>
      <c r="D60" s="2"/>
      <c r="E60" s="2"/>
    </row>
    <row r="61" spans="1:5">
      <c r="B61" s="2"/>
      <c r="C61" s="2"/>
      <c r="D61" s="2"/>
      <c r="E61" s="2"/>
    </row>
  </sheetData>
  <sheetProtection selectLockedCells="1" selectUnlockedCells="1"/>
  <mergeCells count="2">
    <mergeCell ref="A1:F1"/>
    <mergeCell ref="A2:F2"/>
  </mergeCells>
  <phoneticPr fontId="49" type="noConversion"/>
  <pageMargins left="0.25" right="0.25" top="0.75" bottom="0.75" header="0.3" footer="0.3"/>
  <pageSetup paperSize="9" scale="90" firstPageNumber="0" orientation="landscape" horizontalDpi="300" verticalDpi="300" r:id="rId1"/>
  <headerFooter alignWithMargins="0"/>
  <rowBreaks count="1" manualBreakCount="1">
    <brk id="3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="84" zoomScaleNormal="100" zoomScaleSheetLayoutView="84" workbookViewId="0">
      <selection activeCell="A8" sqref="A8"/>
    </sheetView>
  </sheetViews>
  <sheetFormatPr defaultRowHeight="15"/>
  <cols>
    <col min="1" max="1" width="83.28515625" style="236" customWidth="1"/>
    <col min="2" max="2" width="19.5703125" style="236" customWidth="1"/>
    <col min="3" max="16384" width="9.140625" style="236"/>
  </cols>
  <sheetData>
    <row r="1" spans="1:7" ht="27" customHeight="1">
      <c r="A1" s="412" t="s">
        <v>752</v>
      </c>
      <c r="B1" s="412"/>
    </row>
    <row r="2" spans="1:7" ht="71.25" customHeight="1">
      <c r="A2" s="413" t="s">
        <v>714</v>
      </c>
      <c r="B2" s="413"/>
      <c r="C2" s="246"/>
      <c r="D2" s="246"/>
      <c r="E2" s="246"/>
      <c r="F2" s="246"/>
      <c r="G2" s="246"/>
    </row>
    <row r="3" spans="1:7" ht="34.5" customHeight="1">
      <c r="A3" s="247"/>
      <c r="B3" s="245"/>
      <c r="C3" s="246"/>
      <c r="D3" s="246"/>
      <c r="E3" s="246"/>
      <c r="F3" s="246"/>
      <c r="G3" s="246"/>
    </row>
    <row r="4" spans="1:7" ht="22.5" customHeight="1">
      <c r="A4" s="236" t="s">
        <v>28</v>
      </c>
      <c r="B4" s="236" t="s">
        <v>687</v>
      </c>
    </row>
    <row r="5" spans="1:7" ht="18.75">
      <c r="A5" s="248" t="s">
        <v>695</v>
      </c>
      <c r="B5" s="307" t="s">
        <v>626</v>
      </c>
    </row>
    <row r="6" spans="1:7">
      <c r="A6" s="250" t="s">
        <v>7</v>
      </c>
      <c r="B6" s="266"/>
    </row>
    <row r="7" spans="1:7">
      <c r="A7" s="251" t="s">
        <v>8</v>
      </c>
      <c r="B7" s="266"/>
    </row>
    <row r="8" spans="1:7">
      <c r="A8" s="250" t="s">
        <v>9</v>
      </c>
      <c r="B8" s="266"/>
    </row>
    <row r="9" spans="1:7">
      <c r="A9" s="250" t="s">
        <v>10</v>
      </c>
      <c r="B9" s="266"/>
    </row>
    <row r="10" spans="1:7">
      <c r="A10" s="250" t="s">
        <v>11</v>
      </c>
      <c r="B10" s="266"/>
    </row>
    <row r="11" spans="1:7">
      <c r="A11" s="250" t="s">
        <v>12</v>
      </c>
      <c r="B11" s="266"/>
    </row>
    <row r="12" spans="1:7">
      <c r="A12" s="250" t="s">
        <v>13</v>
      </c>
      <c r="B12" s="266"/>
    </row>
    <row r="13" spans="1:7">
      <c r="A13" s="250" t="s">
        <v>14</v>
      </c>
      <c r="B13" s="266"/>
    </row>
    <row r="14" spans="1:7">
      <c r="A14" s="252" t="s">
        <v>627</v>
      </c>
      <c r="B14" s="267">
        <f>SUM(B6:B13)</f>
        <v>0</v>
      </c>
    </row>
    <row r="15" spans="1:7" ht="30">
      <c r="A15" s="199" t="s">
        <v>628</v>
      </c>
      <c r="B15" s="266"/>
    </row>
    <row r="16" spans="1:7" ht="30">
      <c r="A16" s="199" t="s">
        <v>629</v>
      </c>
      <c r="B16" s="266"/>
    </row>
    <row r="17" spans="1:2">
      <c r="A17" s="253" t="s">
        <v>630</v>
      </c>
      <c r="B17" s="266"/>
    </row>
    <row r="18" spans="1:2">
      <c r="A18" s="253" t="s">
        <v>631</v>
      </c>
      <c r="B18" s="266"/>
    </row>
    <row r="19" spans="1:2">
      <c r="A19" s="250" t="s">
        <v>632</v>
      </c>
      <c r="B19" s="266"/>
    </row>
    <row r="20" spans="1:2">
      <c r="A20" s="200" t="s">
        <v>633</v>
      </c>
      <c r="B20" s="266"/>
    </row>
    <row r="21" spans="1:2" ht="31.5">
      <c r="A21" s="254" t="s">
        <v>759</v>
      </c>
      <c r="B21" s="268"/>
    </row>
    <row r="22" spans="1:2" ht="15.75">
      <c r="A22" s="255" t="s">
        <v>566</v>
      </c>
      <c r="B22" s="269">
        <f>SUM(B15:B21)</f>
        <v>0</v>
      </c>
    </row>
    <row r="24" spans="1:2">
      <c r="A24" s="256"/>
      <c r="B24" s="256"/>
    </row>
    <row r="25" spans="1:2">
      <c r="A25" s="256"/>
      <c r="B25" s="256"/>
    </row>
    <row r="26" spans="1:2">
      <c r="A26" s="256"/>
      <c r="B26" s="256"/>
    </row>
    <row r="27" spans="1:2">
      <c r="A27" s="256"/>
      <c r="B27" s="256"/>
    </row>
    <row r="28" spans="1:2">
      <c r="A28" s="257"/>
      <c r="B28" s="258"/>
    </row>
    <row r="29" spans="1:2">
      <c r="A29" s="259"/>
      <c r="B29" s="256"/>
    </row>
    <row r="30" spans="1:2">
      <c r="A30" s="259"/>
      <c r="B30" s="256"/>
    </row>
    <row r="31" spans="1:2">
      <c r="A31" s="260"/>
      <c r="B31" s="256"/>
    </row>
    <row r="32" spans="1:2">
      <c r="A32" s="260"/>
      <c r="B32" s="256"/>
    </row>
    <row r="33" spans="1:2">
      <c r="A33" s="256"/>
      <c r="B33" s="256"/>
    </row>
    <row r="34" spans="1:2">
      <c r="A34" s="261"/>
      <c r="B34" s="256"/>
    </row>
    <row r="35" spans="1:2" ht="15.75">
      <c r="A35" s="262"/>
      <c r="B35" s="263"/>
    </row>
    <row r="36" spans="1:2" ht="15.75">
      <c r="A36" s="264"/>
      <c r="B36" s="265"/>
    </row>
    <row r="37" spans="1:2">
      <c r="A37" s="256"/>
      <c r="B37" s="256"/>
    </row>
    <row r="38" spans="1:2">
      <c r="A38" s="256"/>
      <c r="B38" s="256"/>
    </row>
    <row r="48" spans="1:2" ht="19.5" customHeight="1"/>
  </sheetData>
  <sheetProtection selectLockedCells="1" selectUnlockedCells="1"/>
  <mergeCells count="2">
    <mergeCell ref="A1:B1"/>
    <mergeCell ref="A2:B2"/>
  </mergeCells>
  <phoneticPr fontId="49" type="noConversion"/>
  <pageMargins left="0.25" right="0.25" top="0.75" bottom="0.75" header="0.3" footer="0.3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50</vt:i4>
      </vt:variant>
    </vt:vector>
  </HeadingPairs>
  <TitlesOfParts>
    <vt:vector size="71" baseType="lpstr">
      <vt:lpstr>1.1kiemelt ei</vt:lpstr>
      <vt:lpstr>1.2MÉRLEG</vt:lpstr>
      <vt:lpstr>2,1kiadások .ÖSSZES</vt:lpstr>
      <vt:lpstr>2,2kiadások .Önkormányzat</vt:lpstr>
      <vt:lpstr>3,1bevételek.Összesen</vt:lpstr>
      <vt:lpstr>3,2bevételek . Önkormányzat</vt:lpstr>
      <vt:lpstr>4.létszám</vt:lpstr>
      <vt:lpstr>5.beruházások felújítások</vt:lpstr>
      <vt:lpstr>6.EU projektek</vt:lpstr>
      <vt:lpstr>7,1stabilitási 1</vt:lpstr>
      <vt:lpstr>7,2stabilitási 2</vt:lpstr>
      <vt:lpstr>8.helyi adók</vt:lpstr>
      <vt:lpstr>9.hitelek</vt:lpstr>
      <vt:lpstr>10.tartalékok</vt:lpstr>
      <vt:lpstr>11.szociális kiadások</vt:lpstr>
      <vt:lpstr>12.1 átadott</vt:lpstr>
      <vt:lpstr>12,2átvett</vt:lpstr>
      <vt:lpstr>13.KÖZVETETT </vt:lpstr>
      <vt:lpstr>14.TÖBB ÉVES</vt:lpstr>
      <vt:lpstr>15.EI FELHASZN TERV </vt:lpstr>
      <vt:lpstr>16.GÖRDÜLŐ </vt:lpstr>
      <vt:lpstr>foot_4_place_15</vt:lpstr>
      <vt:lpstr>foot_53_place_15</vt:lpstr>
      <vt:lpstr>'1.2MÉRLEG'!Nyomtatási_cím</vt:lpstr>
      <vt:lpstr>'12,2átvett'!Nyomtatási_cím</vt:lpstr>
      <vt:lpstr>'12.1 átadott'!Nyomtatási_cím</vt:lpstr>
      <vt:lpstr>'15.EI FELHASZN TERV '!Nyomtatási_cím</vt:lpstr>
      <vt:lpstr>'16.GÖRDÜLŐ '!Nyomtatási_cím</vt:lpstr>
      <vt:lpstr>'2,1kiadások .ÖSSZES'!Nyomtatási_cím</vt:lpstr>
      <vt:lpstr>'2,2kiadások .Önkormányzat'!Nyomtatási_cím</vt:lpstr>
      <vt:lpstr>'3,1bevételek.Összesen'!Nyomtatási_cím</vt:lpstr>
      <vt:lpstr>'3,2bevételek . Önkormányzat'!Nyomtatási_cím</vt:lpstr>
      <vt:lpstr>'1.1kiemelt ei'!Nyomtatási_terület</vt:lpstr>
      <vt:lpstr>'1.2MÉRLEG'!Nyomtatási_terület</vt:lpstr>
      <vt:lpstr>'10.tartalékok'!Nyomtatási_terület</vt:lpstr>
      <vt:lpstr>'11.szociális kiadások'!Nyomtatási_terület</vt:lpstr>
      <vt:lpstr>'12,2átvett'!Nyomtatási_terület</vt:lpstr>
      <vt:lpstr>'12.1 átadott'!Nyomtatási_terület</vt:lpstr>
      <vt:lpstr>'13.KÖZVETETT '!Nyomtatási_terület</vt:lpstr>
      <vt:lpstr>'14.TÖBB ÉVES'!Nyomtatási_terület</vt:lpstr>
      <vt:lpstr>'15.EI FELHASZN TERV '!Nyomtatási_terület</vt:lpstr>
      <vt:lpstr>'16.GÖRDÜLŐ '!Nyomtatási_terület</vt:lpstr>
      <vt:lpstr>'2,1kiadások .ÖSSZES'!Nyomtatási_terület</vt:lpstr>
      <vt:lpstr>'2,2kiadások .Önkormányzat'!Nyomtatási_terület</vt:lpstr>
      <vt:lpstr>'3,1bevételek.Összesen'!Nyomtatási_terület</vt:lpstr>
      <vt:lpstr>'3,2bevételek . Önkormányzat'!Nyomtatási_terület</vt:lpstr>
      <vt:lpstr>'4.létszám'!Nyomtatási_terület</vt:lpstr>
      <vt:lpstr>'5.beruházások felújítások'!Nyomtatási_terület</vt:lpstr>
      <vt:lpstr>'6.EU projektek'!Nyomtatási_terület</vt:lpstr>
      <vt:lpstr>'7,1stabilitási 1'!Nyomtatási_terület</vt:lpstr>
      <vt:lpstr>'7,2stabilitási 2'!Nyomtatási_terület</vt:lpstr>
      <vt:lpstr>'9.hitelek'!Nyomtatási_terület</vt:lpstr>
      <vt:lpstr>pr232_28</vt:lpstr>
      <vt:lpstr>'13.KÖZVETETT '!pr232_29</vt:lpstr>
      <vt:lpstr>pr233_28</vt:lpstr>
      <vt:lpstr>'13.KÖZVETETT '!pr233_29</vt:lpstr>
      <vt:lpstr>pr234_28</vt:lpstr>
      <vt:lpstr>'13.KÖZVETETT '!pr234_29</vt:lpstr>
      <vt:lpstr>pr235_28</vt:lpstr>
      <vt:lpstr>'13.KÖZVETETT '!pr235_29</vt:lpstr>
      <vt:lpstr>pr236_28</vt:lpstr>
      <vt:lpstr>'13.KÖZVETETT '!pr236_29</vt:lpstr>
      <vt:lpstr>pr312_28</vt:lpstr>
      <vt:lpstr>pr313_28</vt:lpstr>
      <vt:lpstr>pr314_28</vt:lpstr>
      <vt:lpstr>'13.KÖZVETETT '!pr314_29</vt:lpstr>
      <vt:lpstr>pr315_28</vt:lpstr>
      <vt:lpstr>'16.GÖRDÜLŐ '!pr315_30</vt:lpstr>
      <vt:lpstr>'16.GÖRDÜLŐ '!pr347_30</vt:lpstr>
      <vt:lpstr>'16.GÖRDÜLŐ '!pr348_30</vt:lpstr>
      <vt:lpstr>'16.GÖRDÜLŐ '!pr349_30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</cp:lastModifiedBy>
  <cp:lastPrinted>2020-01-25T17:44:33Z</cp:lastPrinted>
  <dcterms:created xsi:type="dcterms:W3CDTF">2014-01-22T12:35:39Z</dcterms:created>
  <dcterms:modified xsi:type="dcterms:W3CDTF">2020-01-25T21:06:08Z</dcterms:modified>
</cp:coreProperties>
</file>