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585" windowWidth="12120" windowHeight="11655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<sst xmlns="http://schemas.openxmlformats.org/spreadsheetml/2006/main" count="142" uniqueCount="125">
  <si>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</si>
  <si>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</si>
  <si>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</si>
  <si>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</si>
  <si>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</si>
  <si>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</si>
  <si>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</si>
  <si>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</si>
  <si>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</si>
  <si>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</si>
  <si>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</si>
  <si>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</si>
  <si>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</si>
  <si>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</si>
  <si>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</si>
  <si>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</si>
  <si>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</si>
  <si>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</si>
  <si>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</si>
  <si>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</si>
  <si>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</si>
  <si>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</si>
  <si>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Szervita tér felszinének rendezése</t>
  </si>
  <si>
    <t>Felhalmozási célú céltartalék</t>
  </si>
  <si>
    <t>3.</t>
  </si>
  <si>
    <t>Felhalmozási célú tartalék összesen</t>
  </si>
  <si>
    <t>Belgrád rkp.27. alatt létesítendő nyugdíjas és turisztikai központ kialakítása</t>
  </si>
  <si>
    <t>100%-os önkorm.tul. Ingatlanokban kazán felújítása áthúzódó</t>
  </si>
  <si>
    <t>Felhalmozási célú kölcsön nyújtása</t>
  </si>
  <si>
    <t>2015.</t>
  </si>
  <si>
    <t>6.számú melléklet</t>
  </si>
  <si>
    <t>ezer Ft-ban</t>
  </si>
  <si>
    <t>7.számú melléklet</t>
  </si>
  <si>
    <t>Életjáradéki szerződések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</si>
  <si>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</si>
  <si>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</si>
  <si>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</si>
  <si>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</si>
  <si>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</si>
  <si>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</si>
  <si>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</si>
  <si>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</si>
  <si>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</si>
  <si>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</si>
  <si>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BLESZ-nél felmerülő felújítása</t>
  </si>
  <si>
    <t>Gazdasági szervezettel nem rendelkező költségveti szervek beruházásai</t>
  </si>
  <si>
    <t>Érvényes előirányzat</t>
  </si>
  <si>
    <t>Módosított előirányzat</t>
  </si>
  <si>
    <t>Nagysándor J.u.2.kémény és gázvezeték felújítása</t>
  </si>
  <si>
    <t>Kossuth L.u.3.villamos mérőhely kialakítása</t>
  </si>
  <si>
    <t>Belgrád rkp.22. 3-as albetét átalakítása</t>
  </si>
  <si>
    <t>Önkormányzatati tulajdoni lakásokban kémény korszerűsítése</t>
  </si>
  <si>
    <t>Kecskeméti u.9. fsz.A002 helyiség felújítása</t>
  </si>
  <si>
    <t>Önkormányzati tulajdonú ingatlanokban üzemelő lift felújítása</t>
  </si>
  <si>
    <t>Zrínyi u. és Nádor u.kereszteződésébeb burkolatcsere</t>
  </si>
  <si>
    <t>Padok felújítása a Károlyi kertben és a Honvéd téren</t>
  </si>
  <si>
    <t>Társasházak felújítása</t>
  </si>
  <si>
    <t>Nádor u.6.V.em.terasz felújítása</t>
  </si>
  <si>
    <t>Kossuth L.u.14-16.fsz.11. helyiség felújítása</t>
  </si>
  <si>
    <t>Molnár u.53.fsz.2.lakás elektromos és gépészeti felújítás</t>
  </si>
  <si>
    <t>Célbefizetés tulajdoni hányad alapján, tárgyévi</t>
  </si>
  <si>
    <t>Bástya u. 12. sz. alatti tervtár szigetelése</t>
  </si>
  <si>
    <t>Akadémia utca rendelő felújítása, korszerűsítése</t>
  </si>
  <si>
    <t>Sas u. 5. fsz. 2. bérlakás fűtés korszerűsítése</t>
  </si>
  <si>
    <t>Október 6. u. 5. 1. em. 1. fűtés korszerűsítés</t>
  </si>
  <si>
    <t>Szerb u. 13. fsz. 3. fűtéskorszerűsítése</t>
  </si>
  <si>
    <t>Átmeneti lakások felújítása</t>
  </si>
  <si>
    <t>Molnár u. 22-24. fsz. 9. önkormányzati lakás fűtési rendszerének rekonstrukciója</t>
  </si>
  <si>
    <t>Bp. V. Bihari J. u. 18. II. em. 15. fűtéskorszerűsítése</t>
  </si>
  <si>
    <t>Bp. V. Báthory u. 3. II. em. 10. bérlakás vízvezeték renszerének felújítása</t>
  </si>
  <si>
    <t>Kazánok 2014. évi felújítása áthúzódó</t>
  </si>
  <si>
    <t>Áthúzódó kötelezettségek</t>
  </si>
  <si>
    <t>Kémény bélelési- felújítási munkálatok kivitelezése</t>
  </si>
  <si>
    <t>Virágmadár szobor</t>
  </si>
  <si>
    <t>Vízmérők felszerelése</t>
  </si>
  <si>
    <t>Batthyány örökmécses és környezete rekontrukciója</t>
  </si>
  <si>
    <t>Pilvax köz mélygarázs kialakítása és felszínrendezés terveztetése</t>
  </si>
  <si>
    <t>Molnár utca 27. mozgássérült lift kiépítése</t>
  </si>
  <si>
    <t>Mérleg u.9. felvonó kialakítása</t>
  </si>
  <si>
    <t>Új gyalogos átkelőhelyek létesítése az Irányi utcán keresztül a Váci utca vonalában</t>
  </si>
  <si>
    <t>Buszmegállók és turistabusz parkolók kialakítása az id.Antal József rakparton</t>
  </si>
  <si>
    <t>József nádor tér 10.fe.1. fűtés kialakítása, kémény bélelése</t>
  </si>
  <si>
    <t>Nádor u.5.II.em.1/a. villamos mérőhely képítése</t>
  </si>
  <si>
    <t>Báthory u. 18. épületre történő emeletépítés és tetőtér beépítés koncepcióterve</t>
  </si>
  <si>
    <t>Nádor u. 5. 2. em 1/a villany mérőhely kiépítése</t>
  </si>
  <si>
    <t>Bástya u. 1- 11. telek vételár és kapcsolódó költségek</t>
  </si>
  <si>
    <t>Erzsébet tér 4. légkondícionáló felújítása</t>
  </si>
  <si>
    <t>Galamb utca rekonstrukció</t>
  </si>
  <si>
    <t>Bérletijog közös megegyezéssel történő megszüntetése áthúzódó</t>
  </si>
  <si>
    <t>Rendkívüli társasházi támogatás áthúzódó</t>
  </si>
  <si>
    <t>Társasházak támogatása áthúzódó</t>
  </si>
  <si>
    <t>Áthúzódó kötelezettség felhalmozási célú pénzeszközátadás ÁH-n kívűlre összesen:</t>
  </si>
  <si>
    <t>Felhalmozási célú pénzeszközátadás ÁH-n kívűlre mindösszesen:</t>
  </si>
  <si>
    <t>Egyetem tér megújításának befejezése</t>
  </si>
  <si>
    <t>Szent István tér mélygarázs épület vételár hátralék</t>
  </si>
  <si>
    <t>Múzeum krt. 41. fszt. 1 lakás  fűtés kialakítás, tulajdonosi kötelezettség</t>
  </si>
  <si>
    <t>Új gyalogos átkelőhely létesítése Irányi utcán keresztül a Váci u. vonalában</t>
  </si>
  <si>
    <t>Belgrád rkp. 27. és Molnár u. társasházi kapuk cseréje</t>
  </si>
  <si>
    <t>Balaton Óvoda és Bölcsöde döntés előkészítő tanulmány készítése (Balaton u. 10.)</t>
  </si>
  <si>
    <t>Balatonfenyvesi  Fenyves Part Panzió és Tábor felújítása</t>
  </si>
  <si>
    <t>Bp. V. Molnár u. 53. fsz. 2. bérlakás gépészeti és elektromos felújítás</t>
  </si>
  <si>
    <t>Bp. V. Múzeum krt. 21. I. em. 5. szám alatti lakás rendeltetésszerű állapotba hozatala</t>
  </si>
  <si>
    <t>Párizsi u. 1. fsz 14- es albetét felújítási munkái</t>
  </si>
  <si>
    <t>Molnár u. 53. fsz. 2. lakás gépészeti és elektromos felújítása során felmerült többletmunka és helyreállítási munkák</t>
  </si>
  <si>
    <t>Bp. V. Báthory u. 22. I. em. 2b. lakás rendeltetésszerű állapotba hozatalának költsége</t>
  </si>
  <si>
    <t>7 db lakás felújítása</t>
  </si>
  <si>
    <t>Bp. V. Alkotmány u. 19. V. em. 1. lakás rendeltetésszerű állapotba hozatalának költsége</t>
  </si>
  <si>
    <t>Bp. V. Ferenciek tere 7-8. IV. em. 8. rendeltetésszerű állapotba hozatal költsége</t>
  </si>
  <si>
    <t>Bp. V. Sas u. 3. II. em. 2/a.költségelvű lakás rendeltetésszerű állapotba hozatalának költsége</t>
  </si>
  <si>
    <t>Bp. V. Bajcsy-Zs. út 54. III. em. 24/a.bérlakásban gázszolgáltatás és fűtés helyreállítása</t>
  </si>
  <si>
    <t>Nádor u. 18. alatti műemlék épület fedélszerkezet és zárófödém megerős ill részleges helyreáll eng és kiv terv</t>
  </si>
  <si>
    <t>Múzeum krt 21. II., III. em feletti födém részleges csréjéről készítendő engedély és kiviteli terv</t>
  </si>
  <si>
    <t>Hercegprímás u. 13. III. emelet 26. albetét rendeltetésszerű használatra alkalmas állapot biztosítása érdekében szükséges felúj</t>
  </si>
  <si>
    <t>Hold u. 23. IV. em 15/a födémről statikai szakv-, és meger terv kész, új padló rétegrend kial, szabv égést elvez kiép, elektr hál</t>
  </si>
  <si>
    <t>Szervita tér felszínének rendezése támogatás</t>
  </si>
  <si>
    <t>Közbiztonság részére tárgyi eszköz beszerzése</t>
  </si>
  <si>
    <t>Városház utca és körny.burkolatrekonstrukció tervezés és műszaki lebonyolítás</t>
  </si>
  <si>
    <t>Városház utca és környéke megújításának előkészítése</t>
  </si>
  <si>
    <t>Vármegye utca 11-13. 13-as, 14-es albetét fűtés leválasztása</t>
  </si>
  <si>
    <t>Sas u. megújítása projekt tervezése ésműszaki lebonyolítása</t>
  </si>
  <si>
    <t>Vajkay u. kutyafuttató és park létesítése</t>
  </si>
  <si>
    <t>Múzeum krt. 41 fszt. 2 lakás fűtés kialakítás</t>
  </si>
  <si>
    <t>Balatonfenyvesi tábor orvosi szoba kialakítása</t>
  </si>
  <si>
    <t>Papnövelde utcai Bölcsödében és a Játékkal- Mesével Óvoda sószobák kialakítása</t>
  </si>
  <si>
    <t>Hercegprímás u.megújítása az Arany János u.és a Bank u.között projekt tervezése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</si>
</sst>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3" fontId="5" fillId="0" borderId="25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5" fillId="0" borderId="19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/>
    </xf>
    <xf numFmtId="3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 vertical="center" wrapText="1"/>
    </xf>
    <xf numFmtId="3" fontId="6" fillId="0" borderId="1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3" fontId="5" fillId="0" borderId="26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/>
    </xf>
    <xf numFmtId="0" fontId="5" fillId="0" borderId="3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5" fillId="0" borderId="12" xfId="0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0" xfId="0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172" fontId="45" fillId="0" borderId="12" xfId="0" applyNumberFormat="1" applyFont="1" applyBorder="1" applyAlignment="1">
      <alignment vertical="center"/>
    </xf>
    <xf numFmtId="172" fontId="4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6" fillId="0" borderId="25" xfId="0" applyFont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/>
    </xf>
    <xf numFmtId="0" fontId="45" fillId="0" borderId="12" xfId="0" applyFont="1" applyBorder="1" applyAlignment="1">
      <alignment vertical="center" wrapText="1"/>
    </xf>
    <xf numFmtId="0" fontId="6" fillId="0" borderId="28" xfId="0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zoomScalePageLayoutView="0" workbookViewId="0" topLeftCell="A10">
      <selection activeCell="G11" sqref="G11"/>
    </sheetView>
  </sheetViews>
  <sheetFormatPr defaultColWidth="9.00390625" defaultRowHeight="12.75"/>
  <cols>
    <col min="1" max="1" width="4.125" style="31" customWidth="1"/>
    <col min="2" max="2" width="76.625" style="31" customWidth="1"/>
    <col min="3" max="3" width="9.75390625" style="37" bestFit="1" customWidth="1"/>
    <col min="4" max="4" width="11.625" style="31" customWidth="1"/>
    <col min="5" max="16384" width="9.125" style="31" customWidth="1"/>
  </cols>
  <sheetData>
    <row r="1" spans="3:4" ht="12.75">
      <c r="C1" s="127" t="s">
        <v>30</v>
      </c>
      <c r="D1" s="127"/>
    </row>
    <row r="3" spans="2:4" ht="12.75">
      <c r="B3" s="126" t="s">
        <v>3</v>
      </c>
      <c r="C3" s="126"/>
      <c r="D3" s="126"/>
    </row>
    <row r="4" spans="2:4" ht="12.75">
      <c r="B4" s="126" t="s">
        <v>29</v>
      </c>
      <c r="C4" s="126"/>
      <c r="D4" s="126"/>
    </row>
    <row r="5" spans="2:3" ht="12.75">
      <c r="B5" s="38"/>
      <c r="C5" s="38"/>
    </row>
    <row r="6" ht="13.5" thickBot="1">
      <c r="D6" s="39" t="s">
        <v>31</v>
      </c>
    </row>
    <row r="7" spans="2:4" ht="30" customHeight="1" thickBot="1">
      <c r="B7" s="1" t="s">
        <v>0</v>
      </c>
      <c r="C7" s="33" t="s">
        <v>46</v>
      </c>
      <c r="D7" s="34" t="s">
        <v>47</v>
      </c>
    </row>
    <row r="8" spans="2:4" ht="12.75">
      <c r="B8" s="40"/>
      <c r="C8" s="41"/>
      <c r="D8" s="42"/>
    </row>
    <row r="9" spans="2:4" ht="12.75">
      <c r="B9" s="50" t="s">
        <v>48</v>
      </c>
      <c r="C9" s="43"/>
      <c r="D9" s="44">
        <f>22521+1240+1024+1005+1034+1208</f>
        <v>28032</v>
      </c>
    </row>
    <row r="10" spans="2:4" ht="12.75">
      <c r="B10" s="50" t="s">
        <v>49</v>
      </c>
      <c r="C10" s="43"/>
      <c r="D10" s="44">
        <v>137</v>
      </c>
    </row>
    <row r="11" spans="2:4" ht="12.75">
      <c r="B11" s="50" t="s">
        <v>50</v>
      </c>
      <c r="C11" s="43"/>
      <c r="D11" s="44">
        <v>328</v>
      </c>
    </row>
    <row r="12" spans="2:4" ht="12.75">
      <c r="B12" s="50" t="s">
        <v>51</v>
      </c>
      <c r="C12" s="43"/>
      <c r="D12" s="44">
        <v>2971</v>
      </c>
    </row>
    <row r="13" spans="2:4" ht="12.75">
      <c r="B13" s="50" t="s">
        <v>52</v>
      </c>
      <c r="C13" s="43"/>
      <c r="D13" s="44">
        <v>395</v>
      </c>
    </row>
    <row r="14" spans="2:4" ht="12.75">
      <c r="B14" s="50" t="s">
        <v>53</v>
      </c>
      <c r="C14" s="43"/>
      <c r="D14" s="44">
        <v>2206</v>
      </c>
    </row>
    <row r="15" spans="2:4" ht="12.75">
      <c r="B15" s="108" t="s">
        <v>86</v>
      </c>
      <c r="C15" s="43"/>
      <c r="D15" s="44">
        <v>968</v>
      </c>
    </row>
    <row r="16" spans="2:4" ht="12.75">
      <c r="B16" s="50" t="s">
        <v>54</v>
      </c>
      <c r="C16" s="43"/>
      <c r="D16" s="44">
        <v>1035</v>
      </c>
    </row>
    <row r="17" spans="2:4" ht="12.75">
      <c r="B17" s="50" t="s">
        <v>55</v>
      </c>
      <c r="C17" s="43"/>
      <c r="D17" s="44">
        <v>1288</v>
      </c>
    </row>
    <row r="18" spans="2:4" ht="12.75">
      <c r="B18" s="50" t="s">
        <v>56</v>
      </c>
      <c r="C18" s="43"/>
      <c r="D18" s="44">
        <f>24304</f>
        <v>24304</v>
      </c>
    </row>
    <row r="19" spans="2:4" ht="12.75">
      <c r="B19" s="50" t="s">
        <v>57</v>
      </c>
      <c r="C19" s="43"/>
      <c r="D19" s="44">
        <v>4533</v>
      </c>
    </row>
    <row r="20" spans="2:4" ht="12.75">
      <c r="B20" s="50" t="s">
        <v>58</v>
      </c>
      <c r="C20" s="43"/>
      <c r="D20" s="44">
        <v>3625</v>
      </c>
    </row>
    <row r="21" spans="2:4" ht="12.75">
      <c r="B21" s="50" t="s">
        <v>59</v>
      </c>
      <c r="C21" s="43"/>
      <c r="D21" s="44">
        <v>1770</v>
      </c>
    </row>
    <row r="22" spans="2:4" ht="12.75">
      <c r="B22" s="50" t="s">
        <v>60</v>
      </c>
      <c r="C22" s="43"/>
      <c r="D22" s="44">
        <v>2960</v>
      </c>
    </row>
    <row r="23" spans="2:4" ht="12.75">
      <c r="B23" s="50" t="s">
        <v>70</v>
      </c>
      <c r="C23" s="43"/>
      <c r="D23" s="44">
        <v>7143</v>
      </c>
    </row>
    <row r="24" spans="2:4" ht="12.75">
      <c r="B24" s="89" t="s">
        <v>61</v>
      </c>
      <c r="C24" s="43"/>
      <c r="D24" s="44">
        <v>59852</v>
      </c>
    </row>
    <row r="25" spans="2:4" ht="12.75">
      <c r="B25" s="90" t="s">
        <v>62</v>
      </c>
      <c r="C25" s="43"/>
      <c r="D25" s="44">
        <v>3500</v>
      </c>
    </row>
    <row r="26" spans="2:4" ht="12.75">
      <c r="B26" s="90" t="s">
        <v>63</v>
      </c>
      <c r="C26" s="43"/>
      <c r="D26" s="44">
        <v>221</v>
      </c>
    </row>
    <row r="27" spans="2:4" ht="12.75">
      <c r="B27" s="91" t="s">
        <v>64</v>
      </c>
      <c r="C27" s="43"/>
      <c r="D27" s="44">
        <v>1045</v>
      </c>
    </row>
    <row r="28" spans="2:4" ht="12.75">
      <c r="B28" s="91" t="s">
        <v>65</v>
      </c>
      <c r="C28" s="43"/>
      <c r="D28" s="44">
        <v>1929</v>
      </c>
    </row>
    <row r="29" spans="2:4" ht="12.75">
      <c r="B29" s="91" t="s">
        <v>66</v>
      </c>
      <c r="C29" s="43"/>
      <c r="D29" s="44">
        <v>6400</v>
      </c>
    </row>
    <row r="30" spans="2:4" ht="12.75">
      <c r="B30" s="92" t="s">
        <v>67</v>
      </c>
      <c r="C30" s="43"/>
      <c r="D30" s="44">
        <v>597</v>
      </c>
    </row>
    <row r="31" spans="2:4" ht="12.75">
      <c r="B31" s="93" t="s">
        <v>68</v>
      </c>
      <c r="C31" s="43"/>
      <c r="D31" s="44">
        <v>3102</v>
      </c>
    </row>
    <row r="32" spans="2:4" ht="12.75">
      <c r="B32" s="94" t="s">
        <v>69</v>
      </c>
      <c r="C32" s="43"/>
      <c r="D32" s="44">
        <v>3776</v>
      </c>
    </row>
    <row r="33" spans="2:4" ht="13.5" thickBot="1">
      <c r="B33" s="95" t="s">
        <v>72</v>
      </c>
      <c r="C33" s="45"/>
      <c r="D33" s="46">
        <v>11507</v>
      </c>
    </row>
    <row r="34" spans="2:6" ht="13.5" thickBot="1">
      <c r="B34" s="47" t="s">
        <v>71</v>
      </c>
      <c r="C34" s="48"/>
      <c r="D34" s="49">
        <f>SUM(D9:D33)</f>
        <v>173624</v>
      </c>
      <c r="F34" s="37"/>
    </row>
    <row r="35" spans="2:5" ht="12.75">
      <c r="B35" s="50" t="s">
        <v>27</v>
      </c>
      <c r="C35" s="43">
        <v>34445</v>
      </c>
      <c r="D35" s="51">
        <v>34445</v>
      </c>
      <c r="E35" s="37"/>
    </row>
    <row r="36" spans="2:4" ht="12.75">
      <c r="B36" s="50" t="s">
        <v>38</v>
      </c>
      <c r="C36" s="52">
        <v>20000</v>
      </c>
      <c r="D36" s="51">
        <v>20000</v>
      </c>
    </row>
    <row r="37" spans="2:5" ht="12.75">
      <c r="B37" s="50" t="s">
        <v>44</v>
      </c>
      <c r="C37" s="52">
        <v>8000</v>
      </c>
      <c r="D37" s="51">
        <v>8000</v>
      </c>
      <c r="E37" s="37"/>
    </row>
    <row r="38" spans="2:5" ht="12.75">
      <c r="B38" s="50"/>
      <c r="C38" s="52"/>
      <c r="D38" s="51"/>
      <c r="E38" s="37"/>
    </row>
    <row r="39" spans="2:12" ht="25.5">
      <c r="B39" s="119" t="s">
        <v>110</v>
      </c>
      <c r="C39" s="94"/>
      <c r="D39" s="123">
        <v>7898</v>
      </c>
      <c r="E39" s="37"/>
      <c r="I39" s="110"/>
      <c r="J39" s="111"/>
      <c r="K39" s="111"/>
      <c r="L39" s="112"/>
    </row>
    <row r="40" spans="2:12" ht="15">
      <c r="B40" s="109" t="s">
        <v>99</v>
      </c>
      <c r="C40" s="94"/>
      <c r="D40" s="123">
        <v>5570</v>
      </c>
      <c r="E40" s="37"/>
      <c r="I40" s="110"/>
      <c r="J40" s="111"/>
      <c r="K40" s="111"/>
      <c r="L40" s="112"/>
    </row>
    <row r="41" spans="2:12" ht="27.75" customHeight="1">
      <c r="B41" s="119" t="s">
        <v>113</v>
      </c>
      <c r="C41" s="94"/>
      <c r="D41" s="123">
        <v>4893</v>
      </c>
      <c r="E41" s="37"/>
      <c r="I41" s="110"/>
      <c r="J41" s="111"/>
      <c r="K41" s="111"/>
      <c r="L41" s="112"/>
    </row>
    <row r="42" spans="2:12" ht="15">
      <c r="B42" s="113" t="s">
        <v>100</v>
      </c>
      <c r="C42" s="124"/>
      <c r="D42" s="123">
        <v>589</v>
      </c>
      <c r="E42" s="37"/>
      <c r="I42" s="114"/>
      <c r="J42" s="115"/>
      <c r="K42" s="111"/>
      <c r="L42" s="112"/>
    </row>
    <row r="43" spans="2:12" ht="15">
      <c r="B43" s="109" t="s">
        <v>101</v>
      </c>
      <c r="C43" s="124"/>
      <c r="D43" s="123">
        <v>1102</v>
      </c>
      <c r="E43" s="37"/>
      <c r="I43" s="110"/>
      <c r="J43" s="115"/>
      <c r="K43" s="111"/>
      <c r="L43" s="112"/>
    </row>
    <row r="44" spans="2:12" ht="15">
      <c r="B44" s="109" t="s">
        <v>102</v>
      </c>
      <c r="C44" s="124"/>
      <c r="D44" s="123">
        <v>1640</v>
      </c>
      <c r="E44" s="37"/>
      <c r="I44" s="110"/>
      <c r="J44" s="115"/>
      <c r="K44" s="111"/>
      <c r="L44" s="112"/>
    </row>
    <row r="45" spans="2:12" ht="15">
      <c r="B45" s="109" t="s">
        <v>111</v>
      </c>
      <c r="C45" s="124"/>
      <c r="D45" s="123">
        <v>2368</v>
      </c>
      <c r="E45" s="37"/>
      <c r="I45" s="110"/>
      <c r="J45" s="115"/>
      <c r="K45" s="111"/>
      <c r="L45" s="112"/>
    </row>
    <row r="46" spans="2:12" ht="25.5">
      <c r="B46" s="119" t="s">
        <v>103</v>
      </c>
      <c r="C46" s="124"/>
      <c r="D46" s="123">
        <v>1642</v>
      </c>
      <c r="E46" s="37"/>
      <c r="I46" s="110"/>
      <c r="J46" s="115"/>
      <c r="K46" s="111"/>
      <c r="L46" s="112"/>
    </row>
    <row r="47" spans="2:12" ht="15">
      <c r="B47" s="109" t="s">
        <v>104</v>
      </c>
      <c r="C47" s="124"/>
      <c r="D47" s="123">
        <v>3736</v>
      </c>
      <c r="E47" s="37"/>
      <c r="I47" s="110"/>
      <c r="J47" s="115"/>
      <c r="K47" s="111"/>
      <c r="L47" s="112"/>
    </row>
    <row r="48" spans="2:12" ht="29.25" customHeight="1">
      <c r="B48" s="119" t="s">
        <v>112</v>
      </c>
      <c r="C48" s="124"/>
      <c r="D48" s="123">
        <v>5860</v>
      </c>
      <c r="E48" s="37"/>
      <c r="I48" s="110"/>
      <c r="J48" s="115"/>
      <c r="K48" s="111"/>
      <c r="L48" s="112"/>
    </row>
    <row r="49" spans="2:12" ht="15">
      <c r="B49" s="109" t="s">
        <v>105</v>
      </c>
      <c r="C49" s="124"/>
      <c r="D49" s="123">
        <v>25099</v>
      </c>
      <c r="E49" s="37"/>
      <c r="I49" s="110"/>
      <c r="J49" s="115"/>
      <c r="K49" s="111"/>
      <c r="L49" s="112"/>
    </row>
    <row r="50" spans="2:12" ht="15">
      <c r="B50" s="109" t="s">
        <v>106</v>
      </c>
      <c r="C50" s="124"/>
      <c r="D50" s="123">
        <v>2020</v>
      </c>
      <c r="I50" s="110"/>
      <c r="J50" s="115"/>
      <c r="K50" s="111"/>
      <c r="L50" s="112"/>
    </row>
    <row r="51" spans="2:12" ht="15">
      <c r="B51" s="109" t="s">
        <v>107</v>
      </c>
      <c r="C51" s="124"/>
      <c r="D51" s="123">
        <v>2450</v>
      </c>
      <c r="F51" s="37"/>
      <c r="I51" s="110"/>
      <c r="J51" s="115"/>
      <c r="K51" s="111"/>
      <c r="L51" s="112"/>
    </row>
    <row r="52" spans="2:12" ht="15">
      <c r="B52" s="109" t="s">
        <v>108</v>
      </c>
      <c r="C52" s="124"/>
      <c r="D52" s="123">
        <v>4189</v>
      </c>
      <c r="I52" s="110"/>
      <c r="J52" s="115"/>
      <c r="K52" s="111"/>
      <c r="L52" s="112"/>
    </row>
    <row r="53" spans="2:12" ht="15">
      <c r="B53" s="109" t="s">
        <v>109</v>
      </c>
      <c r="C53" s="94"/>
      <c r="D53" s="123">
        <v>964</v>
      </c>
      <c r="I53" s="110"/>
      <c r="J53" s="111"/>
      <c r="K53" s="111"/>
      <c r="L53" s="112"/>
    </row>
    <row r="54" spans="2:12" ht="15">
      <c r="B54" s="109"/>
      <c r="C54" s="94"/>
      <c r="D54" s="123"/>
      <c r="I54" s="110"/>
      <c r="J54" s="111"/>
      <c r="K54" s="111"/>
      <c r="L54" s="112"/>
    </row>
    <row r="55" spans="2:12" ht="15.75" thickBot="1">
      <c r="B55" s="116"/>
      <c r="C55" s="117"/>
      <c r="D55" s="118"/>
      <c r="I55" s="110"/>
      <c r="J55" s="111"/>
      <c r="K55" s="111"/>
      <c r="L55" s="112"/>
    </row>
    <row r="56" spans="2:4" ht="13.5" thickBot="1">
      <c r="B56" s="53" t="s">
        <v>17</v>
      </c>
      <c r="C56" s="54">
        <f>SUM(C35:C37)</f>
        <v>62445</v>
      </c>
      <c r="D56" s="54">
        <f>SUM(D35:D53)</f>
        <v>132465</v>
      </c>
    </row>
    <row r="57" spans="2:4" ht="13.5" thickBot="1">
      <c r="B57" s="53" t="s">
        <v>20</v>
      </c>
      <c r="C57" s="54">
        <f>C56</f>
        <v>62445</v>
      </c>
      <c r="D57" s="54">
        <f>+D34+D56</f>
        <v>306089</v>
      </c>
    </row>
  </sheetData>
  <sheetProtection/>
  <mergeCells count="3">
    <mergeCell ref="B3:D3"/>
    <mergeCell ref="B4:D4"/>
    <mergeCell ref="C1:D1"/>
  </mergeCells>
  <printOptions/>
  <pageMargins left="0.5511811023622047" right="0.3937007874015748" top="0.7874015748031497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04"/>
  <sheetViews>
    <sheetView tabSelected="1" zoomScalePageLayoutView="0" workbookViewId="0" topLeftCell="A67">
      <selection activeCell="D103" sqref="D103:D105"/>
    </sheetView>
  </sheetViews>
  <sheetFormatPr defaultColWidth="9.00390625" defaultRowHeight="12.75"/>
  <cols>
    <col min="1" max="1" width="2.625" style="2" customWidth="1"/>
    <col min="2" max="2" width="69.375" style="2" customWidth="1"/>
    <col min="3" max="3" width="9.75390625" style="3" bestFit="1" customWidth="1"/>
    <col min="4" max="4" width="9.875" style="3" bestFit="1" customWidth="1"/>
    <col min="5" max="5" width="9.125" style="3" customWidth="1"/>
    <col min="6" max="16384" width="9.125" style="2" customWidth="1"/>
  </cols>
  <sheetData>
    <row r="3" spans="3:4" ht="12.75">
      <c r="C3" s="133" t="s">
        <v>32</v>
      </c>
      <c r="D3" s="133"/>
    </row>
    <row r="5" spans="1:4" ht="12.75">
      <c r="A5" s="132" t="s">
        <v>4</v>
      </c>
      <c r="B5" s="132"/>
      <c r="C5" s="132"/>
      <c r="D5" s="132"/>
    </row>
    <row r="6" spans="1:4" ht="12.75">
      <c r="A6" s="132" t="s">
        <v>29</v>
      </c>
      <c r="B6" s="132"/>
      <c r="C6" s="132"/>
      <c r="D6" s="132"/>
    </row>
    <row r="7" ht="13.5" thickBot="1">
      <c r="D7" s="8" t="s">
        <v>31</v>
      </c>
    </row>
    <row r="8" spans="1:21" ht="26.25" thickBot="1">
      <c r="A8" s="128" t="s">
        <v>0</v>
      </c>
      <c r="B8" s="129"/>
      <c r="C8" s="33" t="s">
        <v>46</v>
      </c>
      <c r="D8" s="33" t="s">
        <v>47</v>
      </c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s="67" customFormat="1" ht="12.75">
      <c r="A9" s="79"/>
      <c r="B9" s="84" t="s">
        <v>87</v>
      </c>
      <c r="C9" s="75"/>
      <c r="D9" s="75">
        <v>7</v>
      </c>
      <c r="E9" s="71"/>
      <c r="F9" s="71"/>
      <c r="G9" s="72"/>
      <c r="H9" s="68"/>
      <c r="I9" s="68"/>
      <c r="J9" s="68"/>
      <c r="K9" s="68"/>
      <c r="L9" s="72"/>
      <c r="M9" s="68"/>
      <c r="N9" s="73"/>
      <c r="O9" s="73"/>
      <c r="P9" s="68"/>
      <c r="Q9" s="68"/>
      <c r="R9" s="68"/>
      <c r="S9" s="68"/>
      <c r="T9" s="68"/>
      <c r="U9" s="68"/>
    </row>
    <row r="10" spans="1:21" ht="12.75">
      <c r="A10" s="61"/>
      <c r="B10" s="85" t="s">
        <v>73</v>
      </c>
      <c r="C10" s="62"/>
      <c r="D10" s="66">
        <v>1000</v>
      </c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2.75">
      <c r="A11" s="61"/>
      <c r="B11" s="85" t="s">
        <v>22</v>
      </c>
      <c r="C11" s="62"/>
      <c r="D11" s="66">
        <v>42444</v>
      </c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12.75">
      <c r="A12" s="61"/>
      <c r="B12" s="85" t="s">
        <v>115</v>
      </c>
      <c r="C12" s="62"/>
      <c r="D12" s="66">
        <f>1412</f>
        <v>1412</v>
      </c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4" ht="12.75">
      <c r="A13" s="61"/>
      <c r="B13" s="85" t="s">
        <v>74</v>
      </c>
      <c r="C13" s="62"/>
      <c r="D13" s="66">
        <v>791</v>
      </c>
    </row>
    <row r="14" spans="1:4" ht="12.75">
      <c r="A14" s="61"/>
      <c r="B14" s="85" t="s">
        <v>93</v>
      </c>
      <c r="C14" s="62"/>
      <c r="D14" s="66">
        <v>28509</v>
      </c>
    </row>
    <row r="15" spans="1:4" ht="12.75">
      <c r="A15" s="61"/>
      <c r="B15" s="84" t="s">
        <v>116</v>
      </c>
      <c r="C15" s="62"/>
      <c r="D15" s="66">
        <v>31920</v>
      </c>
    </row>
    <row r="16" spans="1:4" ht="12.75">
      <c r="A16" s="61"/>
      <c r="B16" s="84" t="s">
        <v>75</v>
      </c>
      <c r="C16" s="62"/>
      <c r="D16" s="66">
        <v>1016</v>
      </c>
    </row>
    <row r="17" spans="1:4" ht="12.75">
      <c r="A17" s="61"/>
      <c r="B17" s="84" t="s">
        <v>76</v>
      </c>
      <c r="C17" s="62"/>
      <c r="D17" s="66">
        <v>17907</v>
      </c>
    </row>
    <row r="18" spans="1:4" ht="12.75">
      <c r="A18" s="61"/>
      <c r="B18" s="84" t="s">
        <v>77</v>
      </c>
      <c r="C18" s="62"/>
      <c r="D18" s="66">
        <v>12700</v>
      </c>
    </row>
    <row r="19" spans="1:4" ht="12.75">
      <c r="A19" s="61"/>
      <c r="B19" s="86" t="s">
        <v>78</v>
      </c>
      <c r="C19" s="62"/>
      <c r="D19" s="66">
        <v>31284</v>
      </c>
    </row>
    <row r="20" spans="1:4" ht="12.75">
      <c r="A20" s="61"/>
      <c r="B20" s="87" t="s">
        <v>79</v>
      </c>
      <c r="C20" s="62"/>
      <c r="D20" s="66">
        <v>241</v>
      </c>
    </row>
    <row r="21" spans="1:4" ht="12.75">
      <c r="A21" s="61"/>
      <c r="B21" s="87" t="s">
        <v>80</v>
      </c>
      <c r="C21" s="62"/>
      <c r="D21" s="66">
        <v>579</v>
      </c>
    </row>
    <row r="22" spans="1:4" ht="12.75">
      <c r="A22" s="61"/>
      <c r="B22" s="9" t="s">
        <v>81</v>
      </c>
      <c r="C22" s="62"/>
      <c r="D22" s="66">
        <v>3930</v>
      </c>
    </row>
    <row r="23" spans="1:4" ht="12.75">
      <c r="A23" s="61"/>
      <c r="B23" s="9" t="s">
        <v>82</v>
      </c>
      <c r="C23" s="62"/>
      <c r="D23" s="66">
        <v>245</v>
      </c>
    </row>
    <row r="24" spans="1:4" ht="12.75">
      <c r="A24" s="61"/>
      <c r="B24" s="88" t="s">
        <v>83</v>
      </c>
      <c r="C24" s="62"/>
      <c r="D24" s="66">
        <v>1894</v>
      </c>
    </row>
    <row r="25" spans="1:4" ht="12.75">
      <c r="A25" s="61"/>
      <c r="B25" s="88" t="s">
        <v>84</v>
      </c>
      <c r="C25" s="62"/>
      <c r="D25" s="66">
        <v>1091</v>
      </c>
    </row>
    <row r="26" spans="1:4" ht="12.75">
      <c r="A26" s="61"/>
      <c r="B26" s="28" t="s">
        <v>85</v>
      </c>
      <c r="C26" s="63"/>
      <c r="D26" s="122">
        <v>400421</v>
      </c>
    </row>
    <row r="27" spans="1:4" ht="12.75">
      <c r="A27" s="61"/>
      <c r="B27" s="88" t="s">
        <v>39</v>
      </c>
      <c r="C27" s="10"/>
      <c r="D27" s="28">
        <v>28151</v>
      </c>
    </row>
    <row r="28" spans="1:4" ht="13.5" thickBot="1">
      <c r="A28" s="61"/>
      <c r="B28" s="58" t="s">
        <v>43</v>
      </c>
      <c r="C28" s="32"/>
      <c r="D28" s="125">
        <v>12171</v>
      </c>
    </row>
    <row r="29" spans="1:7" ht="13.5" thickBot="1">
      <c r="A29" s="61"/>
      <c r="B29" s="47" t="s">
        <v>71</v>
      </c>
      <c r="C29" s="33"/>
      <c r="D29" s="74">
        <f>SUM(D9:D28)</f>
        <v>617713</v>
      </c>
      <c r="F29" s="3"/>
      <c r="G29" s="3"/>
    </row>
    <row r="30" spans="1:4" ht="12.75">
      <c r="A30" s="17"/>
      <c r="B30" s="64" t="s">
        <v>22</v>
      </c>
      <c r="C30" s="35">
        <v>314961</v>
      </c>
      <c r="D30" s="35">
        <f>314961-697</f>
        <v>314264</v>
      </c>
    </row>
    <row r="31" spans="1:4" ht="12.75">
      <c r="A31" s="17"/>
      <c r="B31" s="55" t="s">
        <v>93</v>
      </c>
      <c r="C31" s="5">
        <v>100000</v>
      </c>
      <c r="D31" s="5">
        <v>100000</v>
      </c>
    </row>
    <row r="32" spans="1:4" ht="12.75">
      <c r="A32" s="17"/>
      <c r="B32" s="18" t="s">
        <v>26</v>
      </c>
      <c r="C32" s="5">
        <v>120000</v>
      </c>
      <c r="D32" s="5">
        <v>120000</v>
      </c>
    </row>
    <row r="33" spans="1:4" ht="12.75">
      <c r="A33" s="17"/>
      <c r="B33" s="56" t="s">
        <v>94</v>
      </c>
      <c r="C33" s="10">
        <v>13105</v>
      </c>
      <c r="D33" s="10">
        <v>13105</v>
      </c>
    </row>
    <row r="34" spans="1:4" ht="12.75">
      <c r="A34" s="17"/>
      <c r="B34" s="57" t="s">
        <v>33</v>
      </c>
      <c r="C34" s="10">
        <v>10000</v>
      </c>
      <c r="D34" s="10">
        <f>10000+6706+939</f>
        <v>17645</v>
      </c>
    </row>
    <row r="35" spans="1:4" ht="12.75">
      <c r="A35" s="17"/>
      <c r="B35" s="58" t="s">
        <v>39</v>
      </c>
      <c r="C35" s="5">
        <v>10000</v>
      </c>
      <c r="D35" s="5">
        <v>10000</v>
      </c>
    </row>
    <row r="36" spans="1:4" ht="12.75">
      <c r="A36" s="17"/>
      <c r="B36" s="59" t="s">
        <v>40</v>
      </c>
      <c r="C36" s="24">
        <v>12000</v>
      </c>
      <c r="D36" s="24">
        <v>12000</v>
      </c>
    </row>
    <row r="37" spans="1:4" ht="12.75">
      <c r="A37" s="17"/>
      <c r="B37" s="58" t="s">
        <v>43</v>
      </c>
      <c r="C37" s="5">
        <v>34787</v>
      </c>
      <c r="D37" s="5">
        <v>34787</v>
      </c>
    </row>
    <row r="38" spans="1:8" ht="12.75">
      <c r="A38" s="17"/>
      <c r="B38" s="9" t="s">
        <v>42</v>
      </c>
      <c r="C38" s="5">
        <v>35000</v>
      </c>
      <c r="D38" s="5">
        <v>55000</v>
      </c>
      <c r="G38" s="3"/>
      <c r="H38" s="3"/>
    </row>
    <row r="39" spans="1:8" ht="12.75">
      <c r="A39" s="17"/>
      <c r="B39" s="9" t="s">
        <v>45</v>
      </c>
      <c r="C39" s="5">
        <v>10156</v>
      </c>
      <c r="D39" s="5">
        <v>10156</v>
      </c>
      <c r="F39" s="3"/>
      <c r="G39" s="3"/>
      <c r="H39" s="12"/>
    </row>
    <row r="40" spans="1:8" ht="12.75">
      <c r="A40" s="17"/>
      <c r="B40" s="96" t="s">
        <v>124</v>
      </c>
      <c r="C40" s="27"/>
      <c r="D40" s="97">
        <v>6396</v>
      </c>
      <c r="E40" s="2"/>
      <c r="G40" s="3"/>
      <c r="H40" s="12"/>
    </row>
    <row r="41" spans="1:8" ht="12.75">
      <c r="A41" s="17"/>
      <c r="B41" s="96" t="s">
        <v>95</v>
      </c>
      <c r="C41" s="27"/>
      <c r="D41" s="97">
        <v>246</v>
      </c>
      <c r="E41" s="2"/>
      <c r="G41" s="3"/>
      <c r="H41" s="12"/>
    </row>
    <row r="42" spans="1:8" ht="12.75">
      <c r="A42" s="17"/>
      <c r="B42" s="96" t="s">
        <v>118</v>
      </c>
      <c r="C42" s="27"/>
      <c r="D42" s="97">
        <v>5656</v>
      </c>
      <c r="E42" s="2"/>
      <c r="G42" s="3"/>
      <c r="H42" s="12"/>
    </row>
    <row r="43" spans="1:8" ht="12.75">
      <c r="A43" s="17"/>
      <c r="B43" s="96" t="s">
        <v>119</v>
      </c>
      <c r="C43" s="27"/>
      <c r="D43" s="97">
        <v>8689</v>
      </c>
      <c r="E43" s="2"/>
      <c r="G43" s="3"/>
      <c r="H43" s="12"/>
    </row>
    <row r="44" spans="1:8" ht="12.75">
      <c r="A44" s="17"/>
      <c r="B44" s="98" t="s">
        <v>117</v>
      </c>
      <c r="C44" s="27"/>
      <c r="D44" s="97">
        <v>1102</v>
      </c>
      <c r="E44" s="2"/>
      <c r="G44" s="3"/>
      <c r="H44" s="12"/>
    </row>
    <row r="45" spans="1:8" ht="12.75">
      <c r="A45" s="17"/>
      <c r="B45" s="96" t="s">
        <v>120</v>
      </c>
      <c r="C45" s="27"/>
      <c r="D45" s="97">
        <f>12376+320</f>
        <v>12696</v>
      </c>
      <c r="E45" s="2"/>
      <c r="G45" s="3"/>
      <c r="H45" s="12"/>
    </row>
    <row r="46" spans="1:8" ht="12.75">
      <c r="A46" s="17"/>
      <c r="B46" s="96" t="s">
        <v>121</v>
      </c>
      <c r="C46" s="27"/>
      <c r="D46" s="97">
        <v>350</v>
      </c>
      <c r="E46" s="2"/>
      <c r="G46" s="3"/>
      <c r="H46" s="12"/>
    </row>
    <row r="47" spans="1:8" ht="12.75">
      <c r="A47" s="17"/>
      <c r="B47" s="96" t="s">
        <v>96</v>
      </c>
      <c r="C47" s="27"/>
      <c r="D47" s="97">
        <v>13047</v>
      </c>
      <c r="E47" s="2"/>
      <c r="G47" s="3"/>
      <c r="H47" s="12"/>
    </row>
    <row r="48" spans="1:8" ht="12.75">
      <c r="A48" s="17"/>
      <c r="B48" s="96" t="s">
        <v>122</v>
      </c>
      <c r="C48" s="27"/>
      <c r="D48" s="97">
        <v>926</v>
      </c>
      <c r="E48" s="2"/>
      <c r="G48" s="3"/>
      <c r="H48" s="12"/>
    </row>
    <row r="49" spans="1:8" ht="12.75">
      <c r="A49" s="17"/>
      <c r="B49" s="96" t="s">
        <v>97</v>
      </c>
      <c r="C49" s="27"/>
      <c r="D49" s="97">
        <v>4340</v>
      </c>
      <c r="E49" s="2"/>
      <c r="G49" s="3"/>
      <c r="H49" s="12"/>
    </row>
    <row r="50" spans="1:8" ht="12.75">
      <c r="A50" s="17"/>
      <c r="B50" s="96" t="s">
        <v>98</v>
      </c>
      <c r="C50" s="27"/>
      <c r="D50" s="97">
        <v>2381</v>
      </c>
      <c r="E50" s="2"/>
      <c r="G50" s="3"/>
      <c r="H50" s="12"/>
    </row>
    <row r="51" spans="1:8" ht="12.75">
      <c r="A51" s="17"/>
      <c r="B51" s="96" t="s">
        <v>123</v>
      </c>
      <c r="C51" s="27"/>
      <c r="D51" s="97">
        <v>2499</v>
      </c>
      <c r="G51" s="3"/>
      <c r="H51" s="12"/>
    </row>
    <row r="52" spans="1:8" ht="12.75">
      <c r="A52" s="17"/>
      <c r="B52" s="87" t="s">
        <v>80</v>
      </c>
      <c r="C52" s="5"/>
      <c r="D52" s="77">
        <f>9591+1720</f>
        <v>11311</v>
      </c>
      <c r="F52" s="3"/>
      <c r="G52" s="3"/>
      <c r="H52" s="12"/>
    </row>
    <row r="53" spans="1:8" ht="12.75">
      <c r="A53" s="17"/>
      <c r="B53" s="87"/>
      <c r="C53" s="5"/>
      <c r="D53" s="77"/>
      <c r="G53" s="3"/>
      <c r="H53" s="12"/>
    </row>
    <row r="54" spans="1:8" ht="12.75">
      <c r="A54" s="17"/>
      <c r="B54" s="103"/>
      <c r="C54" s="5"/>
      <c r="D54" s="77"/>
      <c r="G54" s="3"/>
      <c r="H54" s="12"/>
    </row>
    <row r="55" spans="1:8" ht="12.75">
      <c r="A55" s="17"/>
      <c r="B55" s="9"/>
      <c r="C55" s="5"/>
      <c r="D55" s="77"/>
      <c r="G55" s="3"/>
      <c r="H55" s="12"/>
    </row>
    <row r="56" spans="1:8" ht="12.75">
      <c r="A56" s="17"/>
      <c r="B56" s="9"/>
      <c r="C56" s="5"/>
      <c r="D56" s="77"/>
      <c r="G56" s="3"/>
      <c r="H56" s="12"/>
    </row>
    <row r="57" spans="1:8" ht="12.75">
      <c r="A57" s="17"/>
      <c r="B57" s="9"/>
      <c r="C57" s="5"/>
      <c r="D57" s="77"/>
      <c r="G57" s="3"/>
      <c r="H57" s="12"/>
    </row>
    <row r="58" spans="1:8" ht="12.75">
      <c r="A58" s="17"/>
      <c r="B58" s="9"/>
      <c r="C58" s="5"/>
      <c r="D58" s="77"/>
      <c r="G58" s="3"/>
      <c r="H58" s="12"/>
    </row>
    <row r="59" spans="1:8" ht="12.75">
      <c r="A59" s="17"/>
      <c r="B59" s="9"/>
      <c r="C59" s="5"/>
      <c r="D59" s="77"/>
      <c r="G59" s="3"/>
      <c r="H59" s="12"/>
    </row>
    <row r="60" spans="1:8" ht="12.75">
      <c r="A60" s="17"/>
      <c r="B60" s="9"/>
      <c r="C60" s="5"/>
      <c r="D60" s="77"/>
      <c r="G60" s="3"/>
      <c r="H60" s="12"/>
    </row>
    <row r="61" spans="1:8" ht="12.75">
      <c r="A61" s="17"/>
      <c r="B61" s="9"/>
      <c r="C61" s="5"/>
      <c r="D61" s="77"/>
      <c r="G61" s="3"/>
      <c r="H61" s="12"/>
    </row>
    <row r="62" spans="1:8" ht="12.75">
      <c r="A62" s="17"/>
      <c r="B62" s="9"/>
      <c r="C62" s="5"/>
      <c r="D62" s="77"/>
      <c r="G62" s="3"/>
      <c r="H62" s="12"/>
    </row>
    <row r="63" spans="1:8" ht="13.5" thickBot="1">
      <c r="A63" s="17"/>
      <c r="B63" s="76"/>
      <c r="C63" s="32"/>
      <c r="D63" s="78"/>
      <c r="G63" s="3"/>
      <c r="H63" s="3"/>
    </row>
    <row r="64" spans="1:8" s="13" customFormat="1" ht="13.5" thickBot="1">
      <c r="A64" s="20"/>
      <c r="B64" s="22" t="s">
        <v>17</v>
      </c>
      <c r="C64" s="7">
        <f>SUM(C30:C63)</f>
        <v>660009</v>
      </c>
      <c r="D64" s="7">
        <f>SUM(D30:D63)</f>
        <v>756596</v>
      </c>
      <c r="F64" s="12"/>
      <c r="G64" s="12"/>
      <c r="H64" s="12"/>
    </row>
    <row r="65" spans="1:4" ht="13.5" thickBot="1">
      <c r="A65" s="6" t="s">
        <v>5</v>
      </c>
      <c r="B65" s="6" t="s">
        <v>18</v>
      </c>
      <c r="C65" s="7">
        <f>+C29+C64</f>
        <v>660009</v>
      </c>
      <c r="D65" s="7">
        <f>+D29+D64</f>
        <v>1374309</v>
      </c>
    </row>
    <row r="66" spans="1:6" ht="12.75">
      <c r="A66" s="14"/>
      <c r="B66" s="14"/>
      <c r="C66" s="15"/>
      <c r="F66" s="3"/>
    </row>
    <row r="67" spans="1:3" ht="12.75">
      <c r="A67" s="14"/>
      <c r="B67" s="14"/>
      <c r="C67" s="15"/>
    </row>
    <row r="68" spans="1:3" ht="12.75">
      <c r="A68" s="14"/>
      <c r="B68" s="14"/>
      <c r="C68" s="15"/>
    </row>
    <row r="69" spans="1:3" ht="12.75">
      <c r="A69" s="14"/>
      <c r="B69" s="14"/>
      <c r="C69" s="15"/>
    </row>
    <row r="70" spans="1:3" ht="12.75">
      <c r="A70" s="14"/>
      <c r="B70" s="14"/>
      <c r="C70" s="15"/>
    </row>
    <row r="71" spans="1:3" ht="12.75">
      <c r="A71" s="14"/>
      <c r="B71" s="14"/>
      <c r="C71" s="15"/>
    </row>
    <row r="72" spans="1:3" ht="12.75">
      <c r="A72" s="14"/>
      <c r="B72" s="14"/>
      <c r="C72" s="15"/>
    </row>
    <row r="73" spans="1:3" ht="12.75">
      <c r="A73" s="14"/>
      <c r="B73" s="14"/>
      <c r="C73" s="15"/>
    </row>
    <row r="74" spans="1:3" ht="13.5" thickBot="1">
      <c r="A74" s="14"/>
      <c r="B74" s="14"/>
      <c r="C74" s="15"/>
    </row>
    <row r="75" spans="1:4" ht="26.25" thickBot="1">
      <c r="A75" s="130" t="s">
        <v>0</v>
      </c>
      <c r="B75" s="131"/>
      <c r="C75" s="33" t="s">
        <v>46</v>
      </c>
      <c r="D75" s="33" t="s">
        <v>47</v>
      </c>
    </row>
    <row r="76" spans="1:4" ht="12.75">
      <c r="A76" s="60"/>
      <c r="B76" s="104" t="s">
        <v>90</v>
      </c>
      <c r="C76" s="80"/>
      <c r="D76" s="65">
        <f>247929+186117</f>
        <v>434046</v>
      </c>
    </row>
    <row r="77" spans="1:4" ht="12.75">
      <c r="A77" s="17"/>
      <c r="B77" s="100" t="s">
        <v>89</v>
      </c>
      <c r="C77" s="27"/>
      <c r="D77" s="5">
        <v>292</v>
      </c>
    </row>
    <row r="78" spans="1:4" ht="13.5" thickBot="1">
      <c r="A78" s="17"/>
      <c r="B78" s="100" t="s">
        <v>88</v>
      </c>
      <c r="C78" s="27"/>
      <c r="D78" s="5">
        <v>1940</v>
      </c>
    </row>
    <row r="79" spans="1:4" ht="13.5" thickBot="1">
      <c r="A79" s="17"/>
      <c r="B79" s="82" t="s">
        <v>91</v>
      </c>
      <c r="C79" s="83"/>
      <c r="D79" s="7">
        <f>SUM(D76:D78)</f>
        <v>436278</v>
      </c>
    </row>
    <row r="80" spans="1:4" ht="12.75">
      <c r="A80" s="17"/>
      <c r="B80" s="99" t="s">
        <v>1</v>
      </c>
      <c r="C80" s="81">
        <v>200000</v>
      </c>
      <c r="D80" s="81">
        <v>200000</v>
      </c>
    </row>
    <row r="81" spans="1:4" ht="12.75">
      <c r="A81" s="17"/>
      <c r="B81" s="100" t="s">
        <v>6</v>
      </c>
      <c r="C81" s="27">
        <v>29750</v>
      </c>
      <c r="D81" s="27">
        <v>29750</v>
      </c>
    </row>
    <row r="82" spans="1:4" ht="12.75">
      <c r="A82" s="17"/>
      <c r="B82" s="100" t="s">
        <v>9</v>
      </c>
      <c r="C82" s="27">
        <v>10000</v>
      </c>
      <c r="D82" s="27">
        <v>10000</v>
      </c>
    </row>
    <row r="83" spans="1:4" ht="12.75">
      <c r="A83" s="17"/>
      <c r="B83" s="100" t="s">
        <v>10</v>
      </c>
      <c r="C83" s="27">
        <v>35000</v>
      </c>
      <c r="D83" s="27">
        <v>35000</v>
      </c>
    </row>
    <row r="84" spans="1:4" ht="12.75">
      <c r="A84" s="17"/>
      <c r="B84" s="100" t="s">
        <v>1</v>
      </c>
      <c r="C84" s="27"/>
      <c r="D84" s="27"/>
    </row>
    <row r="85" spans="1:4" ht="12.75">
      <c r="A85" s="17"/>
      <c r="B85" s="100" t="s">
        <v>34</v>
      </c>
      <c r="C85" s="27">
        <v>10000</v>
      </c>
      <c r="D85" s="27">
        <v>10000</v>
      </c>
    </row>
    <row r="86" spans="1:4" ht="12.75">
      <c r="A86" s="17"/>
      <c r="B86" s="100" t="s">
        <v>35</v>
      </c>
      <c r="C86" s="27">
        <v>15000</v>
      </c>
      <c r="D86" s="27">
        <v>15000</v>
      </c>
    </row>
    <row r="87" spans="1:4" ht="12.75">
      <c r="A87" s="17"/>
      <c r="B87" s="101" t="s">
        <v>21</v>
      </c>
      <c r="C87" s="27">
        <v>10000</v>
      </c>
      <c r="D87" s="27"/>
    </row>
    <row r="88" spans="1:4" ht="12.75">
      <c r="A88" s="17"/>
      <c r="B88" s="102" t="s">
        <v>37</v>
      </c>
      <c r="C88" s="27">
        <v>2000</v>
      </c>
      <c r="D88" s="27">
        <v>2000</v>
      </c>
    </row>
    <row r="89" spans="1:4" ht="12.75">
      <c r="A89" s="17"/>
      <c r="B89" s="100" t="s">
        <v>41</v>
      </c>
      <c r="C89" s="27">
        <v>30000</v>
      </c>
      <c r="D89" s="27">
        <v>30000</v>
      </c>
    </row>
    <row r="90" spans="1:4" ht="13.5" thickBot="1">
      <c r="A90" s="17"/>
      <c r="B90" s="120" t="s">
        <v>114</v>
      </c>
      <c r="C90" s="121"/>
      <c r="D90" s="121">
        <v>697</v>
      </c>
    </row>
    <row r="91" spans="1:4" ht="13.5" thickBot="1">
      <c r="A91" s="19"/>
      <c r="B91" s="6" t="s">
        <v>19</v>
      </c>
      <c r="C91" s="29">
        <f>SUM(C80:C90)</f>
        <v>341750</v>
      </c>
      <c r="D91" s="29">
        <f>SUM(D80:D90)</f>
        <v>332447</v>
      </c>
    </row>
    <row r="92" spans="1:4" ht="13.5" thickBot="1">
      <c r="A92" s="20" t="s">
        <v>11</v>
      </c>
      <c r="B92" s="6" t="s">
        <v>92</v>
      </c>
      <c r="C92" s="29">
        <f>C91</f>
        <v>341750</v>
      </c>
      <c r="D92" s="30">
        <f>+D79+D91</f>
        <v>768725</v>
      </c>
    </row>
    <row r="93" spans="1:4" ht="12.75">
      <c r="A93" s="17"/>
      <c r="B93" s="105" t="s">
        <v>2</v>
      </c>
      <c r="C93" s="26">
        <v>18000</v>
      </c>
      <c r="D93" s="4">
        <v>18000</v>
      </c>
    </row>
    <row r="94" spans="1:4" ht="13.5" thickBot="1">
      <c r="A94" s="17"/>
      <c r="B94" s="106" t="s">
        <v>28</v>
      </c>
      <c r="C94" s="76"/>
      <c r="D94" s="32"/>
    </row>
    <row r="95" spans="1:4" ht="13.5" thickBot="1">
      <c r="A95" s="17"/>
      <c r="B95" s="22" t="s">
        <v>17</v>
      </c>
      <c r="C95" s="23">
        <f>SUM(C93:C94)</f>
        <v>18000</v>
      </c>
      <c r="D95" s="23">
        <f>SUM(D93:D94)</f>
        <v>18000</v>
      </c>
    </row>
    <row r="96" spans="1:4" ht="13.5" thickBot="1">
      <c r="A96" s="6" t="s">
        <v>12</v>
      </c>
      <c r="B96" s="6" t="s">
        <v>16</v>
      </c>
      <c r="C96" s="7">
        <f>C95</f>
        <v>18000</v>
      </c>
      <c r="D96" s="7">
        <f>D95</f>
        <v>18000</v>
      </c>
    </row>
    <row r="97" spans="1:8" ht="13.5" thickBot="1">
      <c r="A97" s="6"/>
      <c r="B97" s="107" t="s">
        <v>23</v>
      </c>
      <c r="C97" s="24">
        <v>607656</v>
      </c>
      <c r="D97" s="36">
        <f>2759314+10000</f>
        <v>2769314</v>
      </c>
      <c r="H97" s="3"/>
    </row>
    <row r="98" spans="1:4" ht="13.5" thickBot="1">
      <c r="A98" s="6" t="s">
        <v>24</v>
      </c>
      <c r="B98" s="6" t="s">
        <v>25</v>
      </c>
      <c r="C98" s="7">
        <f>SUM(C97)</f>
        <v>607656</v>
      </c>
      <c r="D98" s="7">
        <f>SUM(D97)</f>
        <v>2769314</v>
      </c>
    </row>
    <row r="99" spans="1:4" ht="13.5" thickBot="1">
      <c r="A99" s="6" t="s">
        <v>7</v>
      </c>
      <c r="B99" s="22" t="s">
        <v>36</v>
      </c>
      <c r="C99" s="7">
        <f>SUM(C92,C96,C98)</f>
        <v>967406</v>
      </c>
      <c r="D99" s="7">
        <f>SUM(D92,D96,D98)</f>
        <v>3556039</v>
      </c>
    </row>
    <row r="100" spans="1:4" ht="13.5" thickBot="1">
      <c r="A100" s="16"/>
      <c r="B100" s="21" t="s">
        <v>13</v>
      </c>
      <c r="C100" s="24"/>
      <c r="D100" s="36"/>
    </row>
    <row r="101" spans="1:4" ht="13.5" thickBot="1">
      <c r="A101" s="6" t="s">
        <v>8</v>
      </c>
      <c r="B101" s="22" t="s">
        <v>14</v>
      </c>
      <c r="C101" s="7">
        <f>SUM(C100)</f>
        <v>0</v>
      </c>
      <c r="D101" s="7">
        <f>SUM(D100)</f>
        <v>0</v>
      </c>
    </row>
    <row r="102" spans="1:4" ht="13.5" thickBot="1">
      <c r="A102" s="11" t="s">
        <v>15</v>
      </c>
      <c r="B102" s="25"/>
      <c r="C102" s="7">
        <f>SUM(C101,C99,C65)</f>
        <v>1627415</v>
      </c>
      <c r="D102" s="7">
        <f>SUM(D101,D99,D65)</f>
        <v>4930348</v>
      </c>
    </row>
    <row r="104" ht="12.75">
      <c r="G104" s="3"/>
    </row>
  </sheetData>
  <sheetProtection/>
  <mergeCells count="5">
    <mergeCell ref="A8:B8"/>
    <mergeCell ref="A75:B75"/>
    <mergeCell ref="A5:D5"/>
    <mergeCell ref="A6:D6"/>
    <mergeCell ref="C3:D3"/>
  </mergeCells>
  <printOptions/>
  <pageMargins left="0.9055118110236221" right="0.2755905511811024" top="0" bottom="0" header="0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2015-05-04T18:28:11Z</cp:lastPrinted>
  <dcterms:created xsi:type="dcterms:W3CDTF">1997-01-17T14:02:09Z</dcterms:created>
  <dcterms:modified xsi:type="dcterms:W3CDTF">2015-05-04T19:06:14Z</dcterms:modified>
  <cp:category/>
  <cp:version/>
  <cp:contentType/>
  <cp:contentStatus/>
</cp:coreProperties>
</file>