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1355" windowHeight="9210" activeTab="6"/>
  </bookViews>
  <sheets>
    <sheet name="1. melléklet" sheetId="1" r:id="rId1"/>
    <sheet name="2. melléklet" sheetId="2" r:id="rId2"/>
    <sheet name="3. melléklet" sheetId="6" r:id="rId3"/>
    <sheet name="4. melléklet" sheetId="5" r:id="rId4"/>
    <sheet name="5. melléklet" sheetId="4" r:id="rId5"/>
    <sheet name="7. mellékelt" sheetId="7" state="hidden" r:id="rId6"/>
    <sheet name="6. melléklet" sheetId="8" r:id="rId7"/>
    <sheet name="Munka1" sheetId="9" r:id="rId8"/>
  </sheets>
  <calcPr calcId="125725"/>
</workbook>
</file>

<file path=xl/calcChain.xml><?xml version="1.0" encoding="utf-8"?>
<calcChain xmlns="http://schemas.openxmlformats.org/spreadsheetml/2006/main">
  <c r="D8" i="5"/>
  <c r="D56" i="6"/>
  <c r="D46"/>
  <c r="D15" l="1"/>
  <c r="D77" i="2"/>
  <c r="D80"/>
  <c r="D67"/>
  <c r="D36"/>
  <c r="D9"/>
  <c r="C9"/>
  <c r="E26" i="8"/>
  <c r="D18"/>
  <c r="D13"/>
  <c r="D26" s="1"/>
  <c r="D8" i="4" l="1"/>
  <c r="D16" i="5"/>
  <c r="D9" i="6"/>
  <c r="D27" s="1"/>
  <c r="D44" i="2"/>
  <c r="D17"/>
  <c r="D28"/>
  <c r="D87"/>
  <c r="D75"/>
  <c r="D74" s="1"/>
  <c r="D66"/>
  <c r="D65" s="1"/>
  <c r="C16" i="5"/>
  <c r="C27" i="6"/>
  <c r="C65" i="2"/>
  <c r="C66"/>
  <c r="C67"/>
  <c r="C15" i="1"/>
  <c r="C30" s="1"/>
  <c r="D15"/>
  <c r="E15"/>
  <c r="E30" s="1"/>
  <c r="E32" s="1"/>
  <c r="C22"/>
  <c r="D22"/>
  <c r="E22"/>
  <c r="E23"/>
  <c r="C29"/>
  <c r="D29"/>
  <c r="E29"/>
  <c r="D30"/>
  <c r="E31"/>
  <c r="K15"/>
  <c r="L15"/>
  <c r="L30" s="1"/>
  <c r="M15"/>
  <c r="K22"/>
  <c r="L22"/>
  <c r="L31" s="1"/>
  <c r="M22"/>
  <c r="M23" s="1"/>
  <c r="K29"/>
  <c r="L29"/>
  <c r="M29"/>
  <c r="K30"/>
  <c r="M30"/>
  <c r="C8" i="5"/>
  <c r="C80" i="2"/>
  <c r="C36"/>
  <c r="H29" i="1"/>
  <c r="G29"/>
  <c r="F29"/>
  <c r="N15"/>
  <c r="N30" s="1"/>
  <c r="N22"/>
  <c r="N31" s="1"/>
  <c r="O15"/>
  <c r="O30" s="1"/>
  <c r="O22"/>
  <c r="O31" s="1"/>
  <c r="P15"/>
  <c r="P30" s="1"/>
  <c r="N29"/>
  <c r="O29"/>
  <c r="P29"/>
  <c r="F15"/>
  <c r="F30" s="1"/>
  <c r="F22"/>
  <c r="G15"/>
  <c r="G30" s="1"/>
  <c r="G22"/>
  <c r="H15"/>
  <c r="H22"/>
  <c r="P22"/>
  <c r="P31" s="1"/>
  <c r="H30"/>
  <c r="C9" i="6"/>
  <c r="C17" i="2"/>
  <c r="C77"/>
  <c r="C87"/>
  <c r="C28"/>
  <c r="C44"/>
  <c r="C46" i="6"/>
  <c r="C53"/>
  <c r="C56"/>
  <c r="C15"/>
  <c r="C8" i="4"/>
  <c r="D96" i="2" l="1"/>
  <c r="C50"/>
  <c r="D50"/>
  <c r="H23" i="1"/>
  <c r="C23"/>
  <c r="G23"/>
  <c r="G31"/>
  <c r="G32" s="1"/>
  <c r="F23"/>
  <c r="P32"/>
  <c r="O32"/>
  <c r="O23"/>
  <c r="P23"/>
  <c r="P24" s="1"/>
  <c r="N23"/>
  <c r="C75" i="2"/>
  <c r="C74" s="1"/>
  <c r="C96"/>
  <c r="L32" i="1"/>
  <c r="E24"/>
  <c r="L23"/>
  <c r="K23"/>
  <c r="C31"/>
  <c r="C32"/>
  <c r="D23"/>
  <c r="N32"/>
  <c r="H31"/>
  <c r="H32" s="1"/>
  <c r="F31"/>
  <c r="F32" s="1"/>
  <c r="M24"/>
  <c r="D31"/>
  <c r="D32" s="1"/>
  <c r="M31"/>
  <c r="M32" s="1"/>
  <c r="K31"/>
  <c r="K32" s="1"/>
  <c r="C24" l="1"/>
  <c r="O24"/>
  <c r="F24"/>
  <c r="G24"/>
  <c r="N24"/>
  <c r="K24"/>
  <c r="D24"/>
  <c r="L24"/>
</calcChain>
</file>

<file path=xl/sharedStrings.xml><?xml version="1.0" encoding="utf-8"?>
<sst xmlns="http://schemas.openxmlformats.org/spreadsheetml/2006/main" count="478" uniqueCount="346">
  <si>
    <t>Ssz.</t>
  </si>
  <si>
    <t>Megnevezés</t>
  </si>
  <si>
    <t>Összesen</t>
  </si>
  <si>
    <t>BEVÉTELEK</t>
  </si>
  <si>
    <t>B</t>
  </si>
  <si>
    <t>KIADÁSOK</t>
  </si>
  <si>
    <t>Közhatalmi bevételek</t>
  </si>
  <si>
    <t>Intézményi működési bevételek</t>
  </si>
  <si>
    <t>Felhalmozási bevétel</t>
  </si>
  <si>
    <t>BEVÉTELEK MINDÖSSZESEN</t>
  </si>
  <si>
    <t>Személyi juttatások</t>
  </si>
  <si>
    <t>Dologi kiadások</t>
  </si>
  <si>
    <t>Ellátottak pénzbeli juttatásai</t>
  </si>
  <si>
    <t>Intézményi beruházás</t>
  </si>
  <si>
    <t>Felújítás</t>
  </si>
  <si>
    <t>Egyéb felhalmozási kiadás</t>
  </si>
  <si>
    <t>Működési kiadások összesen</t>
  </si>
  <si>
    <t>Felhalmozási kiadások összesen</t>
  </si>
  <si>
    <t>Működési bevételek összesen</t>
  </si>
  <si>
    <t>Felhalmozási bevételek összesen</t>
  </si>
  <si>
    <t>KIADÁSOK MINDÖSSZESEN</t>
  </si>
  <si>
    <t>KÖLTSÉGVETÉSI TÖBBLET
(Bevételek össz. &gt; Kiadások össz.)</t>
  </si>
  <si>
    <t>KÖLTSÉGVETÉSI HIÁNY
(Bevételek össz. &lt; Kiadások össz.)</t>
  </si>
  <si>
    <t>adatok ezer Ft-ban</t>
  </si>
  <si>
    <t>Előző évi pénzmaradvány, vállalkozási maradvány működési célú igénybevétele</t>
  </si>
  <si>
    <t>Előző évi pénzmaradvány, vállalkozási maradvány felhalmozási célú igénybevétele</t>
  </si>
  <si>
    <t>Működési célú finanszírozási kiadás</t>
  </si>
  <si>
    <t>Felhalmozási célú finanszírozási kiadás</t>
  </si>
  <si>
    <t>Működési bevételek mindösszesen</t>
  </si>
  <si>
    <t>Felhalmozási bevételek mindösszesen</t>
  </si>
  <si>
    <t>Működési kiadások mindösszesen</t>
  </si>
  <si>
    <t>Felhalmozási kiadások mindösszesen</t>
  </si>
  <si>
    <t>MŰKÖDÉSI CÉLÚ BEVÉTELEK</t>
  </si>
  <si>
    <t>FELHALMOZÁSI CÉLÚ BEVÉTELEK</t>
  </si>
  <si>
    <t>2. sz. melléklet</t>
  </si>
  <si>
    <t>4. sz. melléklet</t>
  </si>
  <si>
    <t>FELÚJÍTÁSOK</t>
  </si>
  <si>
    <t>INTÉZMÉNYI BERUHÁZÁSOK</t>
  </si>
  <si>
    <t>5. sz. melléklet</t>
  </si>
  <si>
    <t>ÁLTALÁNOS TARTALÉKOK</t>
  </si>
  <si>
    <t>Működési célú</t>
  </si>
  <si>
    <t>Felhalmozási célú</t>
  </si>
  <si>
    <t>CÉLTARTALÉKOK</t>
  </si>
  <si>
    <t>forrás ezer Ft-ban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</si>
  <si>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</si>
  <si>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</si>
  <si>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</si>
  <si>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</si>
  <si>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</si>
  <si>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</si>
  <si>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</si>
  <si>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2013.</t>
  </si>
  <si>
    <t>2014.</t>
  </si>
  <si>
    <t xml:space="preserve">2012. </t>
  </si>
  <si>
    <t>A Társulás adott évi saját bevételeinek 50 %-a</t>
  </si>
  <si>
    <t>7. sz. melléklet</t>
  </si>
  <si>
    <t>Futamidő
kezdete</t>
  </si>
  <si>
    <t>Adósságot keletkeztető ügyletekből és kezességvállalásból fennálló kötelezettségek</t>
  </si>
  <si>
    <t>2012.</t>
  </si>
  <si>
    <t>2015.</t>
  </si>
  <si>
    <t>adatok e Ft-ban</t>
  </si>
  <si>
    <t>A Munkaszervezet adott évi saját bevételeinek 50 %-a</t>
  </si>
  <si>
    <t>Működési tartalék, céltartalék</t>
  </si>
  <si>
    <t>Felhalmozási célú saját bevételek</t>
  </si>
  <si>
    <t>ADÓSSÁGOT KELETKEZTETŐ ÜGYLETEKBŐL 
ÉS KEZESSÉGVÁLLALÁSBÓL FENNÁLLÓ KÖTELEZETTSÉGEI</t>
  </si>
  <si>
    <t>ŐRSÉGI TÖBBCÉLÚ KISTÉRSÉGI TÁRSULÁS MUNKASZERVEZETÉNEK</t>
  </si>
  <si>
    <t>ŐRSÉGI TÖBBCÉLÚ KISTÉRSÉGI TÁRSULÁS</t>
  </si>
  <si>
    <t>nem releváns</t>
  </si>
  <si>
    <t>1. sz. melléklet</t>
  </si>
  <si>
    <t>eredeti előirányzatból</t>
  </si>
  <si>
    <t>kötelező feladatok</t>
  </si>
  <si>
    <t>önként vállalt feladatok</t>
  </si>
  <si>
    <t>Munkaadókat terhelő járulékok és szoc. hozzájárulási adó</t>
  </si>
  <si>
    <t>Bírságok, pótlékok és egyéb sajátos bevételek</t>
  </si>
  <si>
    <t>Helyi önkormányzatok működésének általános támogatása</t>
  </si>
  <si>
    <t>Szociális és gyermekjóléti feladatok támogatása</t>
  </si>
  <si>
    <t>Előző évi pénzmaradvány működési igénybevétele</t>
  </si>
  <si>
    <t>Likvid hitel felvétele</t>
  </si>
  <si>
    <t>Egyéb finanszírozás bevételei</t>
  </si>
  <si>
    <t>MŰKÖDÉSI BEVÉTELEK ÖSSZESEN</t>
  </si>
  <si>
    <t xml:space="preserve">MŰKÖDÉSI HIÁNY </t>
  </si>
  <si>
    <t>MŰKÖDÉSI CÉLÚ KIADÁSOK</t>
  </si>
  <si>
    <t>Munkaadót terhelő járulékok és szociális hozzájárulási adó</t>
  </si>
  <si>
    <t>Likvid hitel törlesztése</t>
  </si>
  <si>
    <t>MŰKÖDÉSI KIADÁSOK ÖSSZESEN</t>
  </si>
  <si>
    <t>MŰKÖDÉSI TÖBBLET</t>
  </si>
  <si>
    <t>3. számú melléklet</t>
  </si>
  <si>
    <t>Előző évi pénzmaradvány felhalmozási igénybevétele</t>
  </si>
  <si>
    <t>Működési célú finanszírozási bevételek</t>
  </si>
  <si>
    <t>FELHALMOZÁSI BEVÉTELEK ÖSSZESEN</t>
  </si>
  <si>
    <t xml:space="preserve">FELHALMOZÁSI HIÁNY </t>
  </si>
  <si>
    <t>FELHALMOZÁSI KIADÁSOK</t>
  </si>
  <si>
    <t>Egyéb felhalmozási kiadások</t>
  </si>
  <si>
    <t>Működési célú finanszírozási kiadások</t>
  </si>
  <si>
    <t>Felhalmozási célú finanszírozási kiadások</t>
  </si>
  <si>
    <t>FELHALMOZÁSI KIADÁSOK ÖSSZESEN</t>
  </si>
  <si>
    <t>EGYÉB FELHALMOZÁSI KIADÁS</t>
  </si>
  <si>
    <t>Forgatási célú értékpapír értékesítés bevétele</t>
  </si>
  <si>
    <t>Forgatási célú értékpapír vásárlás</t>
  </si>
  <si>
    <t>Befektetési célú értékpapír bevétele</t>
  </si>
  <si>
    <t>Befektetési célú értékpapír vásárlás</t>
  </si>
  <si>
    <t>FELHALMOZÁSI TÖBBLET</t>
  </si>
  <si>
    <t>NYD Regionális Hulladékgazdálkodási Önkormányzati Társulás</t>
  </si>
  <si>
    <t>Elkülönített állami pénzalapokból</t>
  </si>
  <si>
    <t xml:space="preserve">Működési kiadás államháztartáson belülre </t>
  </si>
  <si>
    <t xml:space="preserve">Működési kiadások államháztartáson kivülre  </t>
  </si>
  <si>
    <t xml:space="preserve">Társulásoknak és költségvetési szerveinek </t>
  </si>
  <si>
    <t>Egyes köznevelési  feladatok támogatása</t>
  </si>
  <si>
    <t>gyermekétkeztetés támogatása</t>
  </si>
  <si>
    <t xml:space="preserve"> Működési célú támogatások állaháztartáson belül</t>
  </si>
  <si>
    <t>Önkormányzatok müködési támogatásai</t>
  </si>
  <si>
    <t>rovat/ sszám</t>
  </si>
  <si>
    <t>rovat/ sorszám</t>
  </si>
  <si>
    <t xml:space="preserve">Tartalék </t>
  </si>
  <si>
    <t>Felhalmozási célú önkormányzati támogatás</t>
  </si>
  <si>
    <t xml:space="preserve">Felhalmozási célú támogatások államháztartáson belülről </t>
  </si>
  <si>
    <t xml:space="preserve">Felhalmozási célú átvett pénzeszközök </t>
  </si>
  <si>
    <t>K</t>
  </si>
  <si>
    <t>Müködési támogatások államháztartáson belülről</t>
  </si>
  <si>
    <t>Működési célú átvett pénzek</t>
  </si>
  <si>
    <t xml:space="preserve">Finanszirozási bevételek </t>
  </si>
  <si>
    <t xml:space="preserve">Egyéb felhalmozási célú támogatások államháztartáson belül </t>
  </si>
  <si>
    <t xml:space="preserve">Egyéb felhalmozási célú támogatások államháztartáson kivűlre </t>
  </si>
  <si>
    <t xml:space="preserve">hosszú leljáratú hitelek, kölcsönök törlésztése </t>
  </si>
  <si>
    <t xml:space="preserve">Önkormányzatok müködési támogatása </t>
  </si>
  <si>
    <t>Működési célú finanszírozási bevétel -pénzmaradvány nélkül</t>
  </si>
  <si>
    <t>Felhalmozási célú finanszírozási bevétel- pénzmaradvány nélkül</t>
  </si>
  <si>
    <t xml:space="preserve">Támogatási kölcsönök  visszatérülése </t>
  </si>
  <si>
    <t xml:space="preserve">Müködési  visszatéritendő támogatási kölcsönök nyújtása </t>
  </si>
  <si>
    <t>Rövid lejáratú hitel, kölcsön  törlesztése</t>
  </si>
  <si>
    <t>Rövid lejáratú hitel, kölcsön felvétele</t>
  </si>
  <si>
    <t xml:space="preserve">Hitel, kölcsön felvétel államháztartáson kivűlről </t>
  </si>
  <si>
    <t>Támogatási kölcsön  visszatérülések</t>
  </si>
  <si>
    <t>Felhalmozási célú támogatások államháztartáson belül</t>
  </si>
  <si>
    <t>KÖLTSÉGVETÉSI BEVÉTELEK ÖSSZESEN</t>
  </si>
  <si>
    <t>Támogatási kölcsön visszatérülések</t>
  </si>
  <si>
    <t>Támogatási kölcsön visszatérülések.</t>
  </si>
  <si>
    <t xml:space="preserve">FINANSZIROZÁSI BEVÉTELEK ÖSSZESEN </t>
  </si>
  <si>
    <t xml:space="preserve">FINANSZIROZÁSI KIADÁSOK ÖSSZESEN </t>
  </si>
  <si>
    <t>Támogatási kölcsönök nyújtása</t>
  </si>
  <si>
    <t xml:space="preserve">Felhalmozási célú támogatási kölcsönök nyújtása </t>
  </si>
  <si>
    <t xml:space="preserve">Felhalmozási támogatási kölcsönök nyújtása áh.belül </t>
  </si>
  <si>
    <t>Felhalmozási támogatási kölcsönök nyújtása áh.kivül</t>
  </si>
  <si>
    <t xml:space="preserve">Felhalmozási célú önkormányzati  támogatás </t>
  </si>
  <si>
    <t>ssz.</t>
  </si>
  <si>
    <t>rovat /Ssz.</t>
  </si>
  <si>
    <t xml:space="preserve">Jövedelmadók </t>
  </si>
  <si>
    <t>B3        2.</t>
  </si>
  <si>
    <t>B401</t>
  </si>
  <si>
    <t xml:space="preserve">Készletértékesítés </t>
  </si>
  <si>
    <t>B402</t>
  </si>
  <si>
    <t xml:space="preserve">Szolgáltatások ellenértéke </t>
  </si>
  <si>
    <t>B404</t>
  </si>
  <si>
    <t xml:space="preserve">Önkormányzati vagyon üzemeltetésből származó bevétel </t>
  </si>
  <si>
    <t>B31</t>
  </si>
  <si>
    <t xml:space="preserve">B34 </t>
  </si>
  <si>
    <t>Vagyoni tipusú adók</t>
  </si>
  <si>
    <t xml:space="preserve">B351 </t>
  </si>
  <si>
    <t>értékesítési és forgalmi adók</t>
  </si>
  <si>
    <t>B354</t>
  </si>
  <si>
    <t>B355</t>
  </si>
  <si>
    <t>B36</t>
  </si>
  <si>
    <t>B111</t>
  </si>
  <si>
    <t>B112</t>
  </si>
  <si>
    <t>B113</t>
  </si>
  <si>
    <t>B114</t>
  </si>
  <si>
    <t>B115</t>
  </si>
  <si>
    <t xml:space="preserve">Települési önkorm. Kulturális támogatása </t>
  </si>
  <si>
    <t xml:space="preserve">Kiegészítő célú möködési költségvetési támogatás </t>
  </si>
  <si>
    <t>B116</t>
  </si>
  <si>
    <t xml:space="preserve">Elszámolásból származó bevételek </t>
  </si>
  <si>
    <t>B1       4.</t>
  </si>
  <si>
    <t>B16</t>
  </si>
  <si>
    <t>Társadalombíztosítás pénzügyi alapjai</t>
  </si>
  <si>
    <t>Helyi önkormányzatok és kv. szerveik</t>
  </si>
  <si>
    <t>B6        5.</t>
  </si>
  <si>
    <t>B11      3.</t>
  </si>
  <si>
    <t>B4       1.</t>
  </si>
  <si>
    <t>Működési célú átvett pénzeszközök</t>
  </si>
  <si>
    <t>B1       6.</t>
  </si>
  <si>
    <t>B8      7.</t>
  </si>
  <si>
    <t>B8131</t>
  </si>
  <si>
    <t>B8113</t>
  </si>
  <si>
    <t>B811</t>
  </si>
  <si>
    <t>B8121</t>
  </si>
  <si>
    <t>B81</t>
  </si>
  <si>
    <t xml:space="preserve">K1         1. </t>
  </si>
  <si>
    <t>K2        2.</t>
  </si>
  <si>
    <t>K3       3.</t>
  </si>
  <si>
    <t>K4       4.</t>
  </si>
  <si>
    <t>K548</t>
  </si>
  <si>
    <t xml:space="preserve">Egyéb nem intézményi ellátások </t>
  </si>
  <si>
    <t xml:space="preserve">Települési támogatás </t>
  </si>
  <si>
    <t xml:space="preserve">    Lakásfenntartási támogatás </t>
  </si>
  <si>
    <t xml:space="preserve">    Gyermekszületési támogatás </t>
  </si>
  <si>
    <t xml:space="preserve">    Temetési támogatás </t>
  </si>
  <si>
    <t xml:space="preserve">    Beiskolázási támogatás </t>
  </si>
  <si>
    <t xml:space="preserve">    Átmeneti - rendkivüli támogatás </t>
  </si>
  <si>
    <t xml:space="preserve">    Magánszemélyek kommunális adója</t>
  </si>
  <si>
    <t xml:space="preserve">    Helyi iparűzési adó</t>
  </si>
  <si>
    <t>K506</t>
  </si>
  <si>
    <t>K5       5.</t>
  </si>
  <si>
    <t xml:space="preserve">   Központi költségvetési szervnek </t>
  </si>
  <si>
    <t xml:space="preserve">K506  </t>
  </si>
  <si>
    <t xml:space="preserve">   Helyi önkormányzatoknak és költségvetési szerveinek </t>
  </si>
  <si>
    <t xml:space="preserve">       Orvosi ügyelet </t>
  </si>
  <si>
    <t xml:space="preserve">      Fiziotherápia </t>
  </si>
  <si>
    <t xml:space="preserve">       Zalamenti és Őrségi Önkorm.  Szociális és Gyermekj. Társ.</t>
  </si>
  <si>
    <t xml:space="preserve">      Pöttömsziget óvoda állami támogatás</t>
  </si>
  <si>
    <t xml:space="preserve">     Pöttömsziget óvoda saját hozzájárulás </t>
  </si>
  <si>
    <t xml:space="preserve">     Nyugat-d.tuli regionális hulladékgazd. Társ.</t>
  </si>
  <si>
    <t>K512</t>
  </si>
  <si>
    <t xml:space="preserve">    Egyéb civil szervezetek </t>
  </si>
  <si>
    <t>Egyéb működési célú kiadások</t>
  </si>
  <si>
    <t>K59112</t>
  </si>
  <si>
    <t>K9113</t>
  </si>
  <si>
    <t>K9121</t>
  </si>
  <si>
    <t xml:space="preserve">K513   </t>
  </si>
  <si>
    <t>K914</t>
  </si>
  <si>
    <t xml:space="preserve">ÁH. Belüli megelőlegezések visszafizetése </t>
  </si>
  <si>
    <t>K5      6 .</t>
  </si>
  <si>
    <t>K9      7 .</t>
  </si>
  <si>
    <t>B5    8.</t>
  </si>
  <si>
    <t>B5</t>
  </si>
  <si>
    <t>B21</t>
  </si>
  <si>
    <t>B2      9.</t>
  </si>
  <si>
    <t>B2</t>
  </si>
  <si>
    <t xml:space="preserve">B25 </t>
  </si>
  <si>
    <t>B2       10.</t>
  </si>
  <si>
    <t>B7        11.</t>
  </si>
  <si>
    <t>B8       12.</t>
  </si>
  <si>
    <t>B812</t>
  </si>
  <si>
    <t>B4</t>
  </si>
  <si>
    <t>B3</t>
  </si>
  <si>
    <t>B11</t>
  </si>
  <si>
    <t>B6</t>
  </si>
  <si>
    <t xml:space="preserve">rovat </t>
  </si>
  <si>
    <t>B25</t>
  </si>
  <si>
    <t>B7</t>
  </si>
  <si>
    <t>B74</t>
  </si>
  <si>
    <t>Egyéb működési célú támogatások</t>
  </si>
  <si>
    <t>K1</t>
  </si>
  <si>
    <t>K2</t>
  </si>
  <si>
    <t>K3</t>
  </si>
  <si>
    <t>K4</t>
  </si>
  <si>
    <t>K5</t>
  </si>
  <si>
    <t>K513</t>
  </si>
  <si>
    <t>K508</t>
  </si>
  <si>
    <t>rovat</t>
  </si>
  <si>
    <t>K6</t>
  </si>
  <si>
    <t>K7</t>
  </si>
  <si>
    <t>K8</t>
  </si>
  <si>
    <t>K86</t>
  </si>
  <si>
    <t>K9</t>
  </si>
  <si>
    <t>Művelődési ház eszközbeszerzés</t>
  </si>
  <si>
    <t xml:space="preserve">Gépjárműadó </t>
  </si>
  <si>
    <t xml:space="preserve">Egyéb áruhasználati és szolgáltatási adók </t>
  </si>
  <si>
    <t xml:space="preserve">     Talajterhelési díj </t>
  </si>
  <si>
    <t xml:space="preserve">     Tartózkodás utáni idegenforgalmi adó </t>
  </si>
  <si>
    <t xml:space="preserve">Immateriális javak értékesítése </t>
  </si>
  <si>
    <t xml:space="preserve">Ingatlanok értékesítése </t>
  </si>
  <si>
    <t>B53</t>
  </si>
  <si>
    <t xml:space="preserve">B51   </t>
  </si>
  <si>
    <t>B52</t>
  </si>
  <si>
    <t xml:space="preserve">Egyéb tárgyi eszközök értékesítése </t>
  </si>
  <si>
    <t xml:space="preserve">B54 </t>
  </si>
  <si>
    <t>Részesedések értékesítése</t>
  </si>
  <si>
    <t>B55</t>
  </si>
  <si>
    <t xml:space="preserve">Részesedések megszünéséhez kapcsolódó bevétel </t>
  </si>
  <si>
    <t>K6      8.</t>
  </si>
  <si>
    <t>K7     9.</t>
  </si>
  <si>
    <t>K8       10.</t>
  </si>
  <si>
    <t>K8       11.</t>
  </si>
  <si>
    <t>K9      12.</t>
  </si>
  <si>
    <t>K84</t>
  </si>
  <si>
    <t xml:space="preserve">      Társulásoknak és költsévetési szerveinek </t>
  </si>
  <si>
    <t>K89</t>
  </si>
  <si>
    <t>K83</t>
  </si>
  <si>
    <t>K9111</t>
  </si>
  <si>
    <t>K922</t>
  </si>
  <si>
    <t>K6    8.</t>
  </si>
  <si>
    <t>rovat /ssz.</t>
  </si>
  <si>
    <t xml:space="preserve">K64  </t>
  </si>
  <si>
    <t xml:space="preserve">K71   </t>
  </si>
  <si>
    <t>K8      10</t>
  </si>
  <si>
    <t xml:space="preserve">Egyéb felhalmozási célú támogatás államháztartáson belülre </t>
  </si>
  <si>
    <t xml:space="preserve">Egyéb felhalmozási célú támogatás államháztartáson kivülre </t>
  </si>
  <si>
    <t>módosított előirányzatból</t>
  </si>
  <si>
    <t xml:space="preserve">módosított előirányzatból </t>
  </si>
  <si>
    <t>B408</t>
  </si>
  <si>
    <t xml:space="preserve">Kamat bevétel </t>
  </si>
  <si>
    <t>B411</t>
  </si>
  <si>
    <t xml:space="preserve">Egyéb müködési bevételek </t>
  </si>
  <si>
    <t>Központi kezelésű előirányzatok</t>
  </si>
  <si>
    <t xml:space="preserve">     Pöttömsziget óvoda pótlékok</t>
  </si>
  <si>
    <t>K502</t>
  </si>
  <si>
    <t xml:space="preserve">Helyi önkormányzatok előző évi befizetései </t>
  </si>
  <si>
    <t>BAJÁNSENYE KÖZSÉG ÖNKORMÁNYZATA
2017. ÉVI BEVÉTELEI ÉS KIADÁSAI KIEMELT ELŐIRÁNYZATONKÉNT ELLÁTANDÓ FELADATOK SZERINTI BONTÁSBAN</t>
  </si>
  <si>
    <t>2017. évi eredeti előirányzat összesen</t>
  </si>
  <si>
    <t>2017. évi módosított előirányzat</t>
  </si>
  <si>
    <t>BAJÁNSENYE KÖZSÉG ÖNKORMÁNYZATA
2017. ÉVI MŰKÖDÉSI BEVÉTELEI ÉS KIADÁSAI KIEMELT ELŐIRÁNYZATONKÉNT</t>
  </si>
  <si>
    <t>2017. évi eredeti előirányzat</t>
  </si>
  <si>
    <t>BAJÁNSENYE KÖZSÉG ÖNKORMÁNYZATA
2017. ÉVI FELHALMOZÁSI BEVÉTELEI ÉS KIADÁSAI KIEMELT ELŐIRÁNYZATONKÉNT</t>
  </si>
  <si>
    <t>BAJÁNSENYE KÖZSÉG ÖNKORMÁNYZATA
2017. ÉVI BERUHÁZÁSI ÉS FELÚJÍTÁSI KIADÁSAI FELADATONKÉNT/CÉLONKÉNT</t>
  </si>
  <si>
    <t xml:space="preserve">2017. évi módosított előirányzat 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</si>
  <si>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</si>
  <si>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BAJÁNSENYE KÖZSÉG ÖNKORMÁNYZATA
2017. ÉVI ÁLTALÁNOS ÉS CÉLTARTALÉKAI</t>
  </si>
  <si>
    <t xml:space="preserve">    Szociális étkezők térítési díjának átvállalása</t>
  </si>
  <si>
    <t>Zártkert megújítási program - ingatlan vásárlás</t>
  </si>
  <si>
    <t>Konyha felújítás - eszközbeszerzés</t>
  </si>
  <si>
    <t>Útfelújítás - gépbeszerzés önerő</t>
  </si>
  <si>
    <t xml:space="preserve">Zártkert megújítási program </t>
  </si>
  <si>
    <t>Konyha felújítás - építési munkák</t>
  </si>
  <si>
    <t>Csatorna rekonstrukció</t>
  </si>
  <si>
    <t xml:space="preserve">Útfelújítás </t>
  </si>
  <si>
    <t>6. sz. melléklet</t>
  </si>
  <si>
    <t>BAJÁNSENYE KÖZSÉG ÖNKORMÁNYZATA
2017. ÉVI ENGEDÉLYEZETT LÉTSZÁMKERETE</t>
  </si>
  <si>
    <t>adatok főben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</si>
  <si>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</si>
  <si>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</si>
  <si>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</si>
  <si>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</si>
  <si>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</si>
  <si>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</si>
  <si>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</si>
  <si>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</si>
  <si>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</si>
  <si>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</si>
  <si>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</si>
  <si>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</si>
  <si>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ÖSSZESEN</t>
  </si>
  <si>
    <t xml:space="preserve">2017 évi módosított előirányzat </t>
  </si>
  <si>
    <t>Közvetített szolgáltatások ellenértéke</t>
  </si>
  <si>
    <t>B403</t>
  </si>
  <si>
    <t xml:space="preserve">   Ebből:tárgyi eszköz bérbeadásásból származó bevétel </t>
  </si>
  <si>
    <t>KÖH-től átvett</t>
  </si>
  <si>
    <t xml:space="preserve">Felhalmozási célú támogatás - önkormányzatoktól és kv. Szerveitől </t>
  </si>
  <si>
    <t xml:space="preserve">Felhalmozási célú támogatás - társulásoktól és kv.szerveitől </t>
  </si>
  <si>
    <t xml:space="preserve">Felhalmozási célú támogatás - elkülönített állami pénzalaptól </t>
  </si>
  <si>
    <t>Felhalmozási célú támogatás - mini bölcsi</t>
  </si>
  <si>
    <t>Buszvárók újraépítése</t>
  </si>
  <si>
    <t>Mini-bölcsi engedélyezési tervd.</t>
  </si>
  <si>
    <t>Eszközbeszerzés- közmunka</t>
  </si>
  <si>
    <t>2/2018. ( V.30. ) költségvetési rendelethez</t>
  </si>
  <si>
    <t>2/2018. ( V.30.) költségvetési rendelethez</t>
  </si>
  <si>
    <t>2/2018. (V.30.) költségvetési rendelethez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</si>
</sst>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Alignment="1">
      <alignment horizontal="right"/>
    </xf>
    <xf numFmtId="0" fontId="2" fillId="0" borderId="8" xfId="0" applyFont="1" applyBorder="1"/>
    <xf numFmtId="0" fontId="2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2" xfId="0" applyBorder="1"/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" fillId="0" borderId="1" xfId="0" applyFont="1" applyBorder="1"/>
    <xf numFmtId="0" fontId="5" fillId="0" borderId="1" xfId="0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3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/>
    </xf>
    <xf numFmtId="16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5" fillId="0" borderId="1" xfId="0" applyFont="1" applyFill="1" applyBorder="1" applyAlignment="1">
      <alignment wrapText="1"/>
    </xf>
    <xf numFmtId="3" fontId="5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3" fontId="6" fillId="0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wrapText="1"/>
    </xf>
    <xf numFmtId="3" fontId="7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3" fontId="6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5" fillId="0" borderId="18" xfId="0" applyFont="1" applyBorder="1" applyAlignment="1">
      <alignment horizontal="right"/>
    </xf>
    <xf numFmtId="3" fontId="5" fillId="0" borderId="19" xfId="0" applyNumberFormat="1" applyFont="1" applyBorder="1"/>
    <xf numFmtId="0" fontId="2" fillId="0" borderId="20" xfId="0" applyFont="1" applyBorder="1" applyAlignment="1">
      <alignment horizontal="center" vertical="center"/>
    </xf>
    <xf numFmtId="3" fontId="2" fillId="0" borderId="21" xfId="0" applyNumberFormat="1" applyFont="1" applyBorder="1"/>
    <xf numFmtId="0" fontId="5" fillId="0" borderId="22" xfId="0" applyFont="1" applyBorder="1" applyAlignment="1">
      <alignment horizontal="right"/>
    </xf>
    <xf numFmtId="0" fontId="5" fillId="0" borderId="23" xfId="0" applyFont="1" applyBorder="1"/>
    <xf numFmtId="3" fontId="5" fillId="0" borderId="24" xfId="0" applyNumberFormat="1" applyFont="1" applyBorder="1"/>
    <xf numFmtId="0" fontId="2" fillId="0" borderId="25" xfId="0" applyFont="1" applyBorder="1"/>
    <xf numFmtId="0" fontId="2" fillId="0" borderId="4" xfId="0" applyFont="1" applyBorder="1"/>
    <xf numFmtId="3" fontId="2" fillId="0" borderId="26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8" xfId="0" applyFont="1" applyFill="1" applyBorder="1"/>
    <xf numFmtId="3" fontId="0" fillId="0" borderId="0" xfId="0" applyNumberFormat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21" xfId="0" applyFont="1" applyBorder="1" applyAlignment="1"/>
    <xf numFmtId="0" fontId="9" fillId="0" borderId="32" xfId="0" applyFont="1" applyBorder="1"/>
    <xf numFmtId="0" fontId="8" fillId="0" borderId="26" xfId="0" applyFont="1" applyBorder="1"/>
    <xf numFmtId="0" fontId="8" fillId="0" borderId="38" xfId="0" applyFont="1" applyBorder="1"/>
    <xf numFmtId="0" fontId="8" fillId="0" borderId="35" xfId="0" applyFont="1" applyBorder="1"/>
    <xf numFmtId="0" fontId="8" fillId="0" borderId="39" xfId="0" applyFont="1" applyBorder="1"/>
    <xf numFmtId="0" fontId="9" fillId="0" borderId="25" xfId="0" applyFont="1" applyBorder="1"/>
    <xf numFmtId="0" fontId="9" fillId="0" borderId="26" xfId="0" applyFont="1" applyBorder="1"/>
    <xf numFmtId="0" fontId="8" fillId="0" borderId="13" xfId="0" applyFont="1" applyBorder="1"/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 vertical="center"/>
    </xf>
    <xf numFmtId="0" fontId="9" fillId="0" borderId="21" xfId="0" applyFont="1" applyBorder="1"/>
    <xf numFmtId="0" fontId="8" fillId="0" borderId="19" xfId="0" applyFont="1" applyBorder="1"/>
    <xf numFmtId="0" fontId="8" fillId="0" borderId="24" xfId="0" applyFont="1" applyBorder="1"/>
    <xf numFmtId="0" fontId="8" fillId="0" borderId="18" xfId="0" applyFont="1" applyBorder="1"/>
    <xf numFmtId="0" fontId="8" fillId="0" borderId="1" xfId="0" applyFont="1" applyBorder="1"/>
    <xf numFmtId="0" fontId="8" fillId="0" borderId="31" xfId="0" applyFont="1" applyBorder="1"/>
    <xf numFmtId="0" fontId="8" fillId="0" borderId="10" xfId="0" applyFont="1" applyBorder="1"/>
    <xf numFmtId="0" fontId="8" fillId="0" borderId="40" xfId="0" applyFont="1" applyBorder="1"/>
    <xf numFmtId="0" fontId="8" fillId="0" borderId="41" xfId="0" applyFont="1" applyBorder="1"/>
    <xf numFmtId="0" fontId="9" fillId="0" borderId="42" xfId="0" applyFont="1" applyBorder="1"/>
    <xf numFmtId="3" fontId="5" fillId="0" borderId="28" xfId="0" applyNumberFormat="1" applyFont="1" applyFill="1" applyBorder="1"/>
    <xf numFmtId="0" fontId="5" fillId="3" borderId="1" xfId="0" applyFont="1" applyFill="1" applyBorder="1"/>
    <xf numFmtId="0" fontId="2" fillId="3" borderId="1" xfId="0" applyFont="1" applyFill="1" applyBorder="1"/>
    <xf numFmtId="0" fontId="0" fillId="0" borderId="0" xfId="0" applyBorder="1"/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justify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8" fillId="0" borderId="31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42" xfId="0" applyFont="1" applyBorder="1" applyAlignment="1">
      <alignment horizontal="left"/>
    </xf>
    <xf numFmtId="0" fontId="9" fillId="0" borderId="43" xfId="0" applyFont="1" applyBorder="1" applyAlignment="1">
      <alignment horizontal="left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left" vertical="center"/>
    </xf>
    <xf numFmtId="0" fontId="9" fillId="0" borderId="26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8" fillId="0" borderId="37" xfId="0" applyFont="1" applyBorder="1" applyAlignment="1">
      <alignment horizontal="center"/>
    </xf>
    <xf numFmtId="0" fontId="8" fillId="0" borderId="28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zoomScaleNormal="100" workbookViewId="0">
      <selection activeCell="B26" sqref="B26"/>
    </sheetView>
  </sheetViews>
  <sheetFormatPr defaultRowHeight="12.75"/>
  <cols>
    <col min="2" max="2" width="39.140625" customWidth="1"/>
    <col min="3" max="3" width="12" customWidth="1"/>
    <col min="4" max="4" width="11.7109375" customWidth="1"/>
    <col min="5" max="5" width="11.5703125" customWidth="1"/>
    <col min="6" max="6" width="13.5703125" customWidth="1"/>
    <col min="7" max="7" width="12.42578125" customWidth="1"/>
    <col min="8" max="8" width="11.85546875" customWidth="1"/>
    <col min="9" max="9" width="6.28515625" customWidth="1"/>
    <col min="10" max="10" width="41.5703125" customWidth="1"/>
    <col min="11" max="11" width="11.7109375" customWidth="1"/>
    <col min="12" max="13" width="10.7109375" customWidth="1"/>
    <col min="14" max="14" width="12" customWidth="1"/>
    <col min="15" max="15" width="12.7109375" customWidth="1"/>
    <col min="16" max="16" width="12.5703125" customWidth="1"/>
  </cols>
  <sheetData>
    <row r="1" spans="1:17">
      <c r="A1" s="24"/>
      <c r="K1" s="20"/>
      <c r="M1" s="20" t="s">
        <v>68</v>
      </c>
    </row>
    <row r="2" spans="1:17" ht="15" customHeight="1">
      <c r="A2" s="126" t="s">
        <v>345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7" ht="30" customHeight="1">
      <c r="A3" s="127" t="s">
        <v>297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7">
      <c r="A4" s="19"/>
      <c r="B4" s="19"/>
      <c r="C4" s="19"/>
      <c r="D4" s="19"/>
      <c r="E4" s="19"/>
      <c r="F4" s="19"/>
      <c r="G4" s="19"/>
      <c r="H4" s="19"/>
      <c r="I4" s="19"/>
      <c r="J4" s="19"/>
      <c r="K4" s="20"/>
      <c r="M4" s="20" t="s">
        <v>23</v>
      </c>
    </row>
    <row r="5" spans="1:17" ht="12.75" customHeight="1">
      <c r="A5" s="128" t="s">
        <v>236</v>
      </c>
      <c r="B5" s="128" t="s">
        <v>1</v>
      </c>
      <c r="C5" s="125" t="s">
        <v>298</v>
      </c>
      <c r="D5" s="125" t="s">
        <v>69</v>
      </c>
      <c r="E5" s="125"/>
      <c r="F5" s="125" t="s">
        <v>299</v>
      </c>
      <c r="G5" s="128" t="s">
        <v>287</v>
      </c>
      <c r="H5" s="128"/>
      <c r="I5" s="128" t="s">
        <v>248</v>
      </c>
      <c r="J5" s="128" t="s">
        <v>1</v>
      </c>
      <c r="K5" s="125" t="s">
        <v>298</v>
      </c>
      <c r="L5" s="125" t="s">
        <v>69</v>
      </c>
      <c r="M5" s="125"/>
      <c r="N5" s="121" t="s">
        <v>299</v>
      </c>
      <c r="O5" s="123" t="s">
        <v>288</v>
      </c>
      <c r="P5" s="124"/>
    </row>
    <row r="6" spans="1:17" ht="39" customHeight="1">
      <c r="A6" s="128"/>
      <c r="B6" s="128"/>
      <c r="C6" s="125"/>
      <c r="D6" s="28" t="s">
        <v>70</v>
      </c>
      <c r="E6" s="28" t="s">
        <v>71</v>
      </c>
      <c r="F6" s="129"/>
      <c r="G6" s="28" t="s">
        <v>70</v>
      </c>
      <c r="H6" s="28" t="s">
        <v>71</v>
      </c>
      <c r="I6" s="128"/>
      <c r="J6" s="128"/>
      <c r="K6" s="125"/>
      <c r="L6" s="28" t="s">
        <v>70</v>
      </c>
      <c r="M6" s="28" t="s">
        <v>71</v>
      </c>
      <c r="N6" s="122"/>
      <c r="O6" s="69" t="s">
        <v>70</v>
      </c>
      <c r="P6" s="69" t="s">
        <v>71</v>
      </c>
    </row>
    <row r="7" spans="1:17">
      <c r="A7" s="30" t="s">
        <v>4</v>
      </c>
      <c r="B7" s="30" t="s">
        <v>3</v>
      </c>
      <c r="C7" s="31"/>
      <c r="D7" s="31"/>
      <c r="E7" s="31"/>
      <c r="F7" s="31"/>
      <c r="G7" s="31"/>
      <c r="H7" s="31"/>
      <c r="I7" s="30" t="s">
        <v>117</v>
      </c>
      <c r="J7" s="30" t="s">
        <v>5</v>
      </c>
      <c r="K7" s="31"/>
      <c r="L7" s="31"/>
      <c r="M7" s="31"/>
      <c r="N7" s="31"/>
      <c r="O7" s="31"/>
      <c r="P7" s="31"/>
    </row>
    <row r="8" spans="1:17">
      <c r="A8" s="118" t="s">
        <v>232</v>
      </c>
      <c r="B8" s="29" t="s">
        <v>7</v>
      </c>
      <c r="C8" s="32">
        <v>4835</v>
      </c>
      <c r="D8" s="32">
        <v>4835</v>
      </c>
      <c r="E8" s="32">
        <v>0</v>
      </c>
      <c r="F8" s="32">
        <v>8688</v>
      </c>
      <c r="G8" s="32">
        <v>8688</v>
      </c>
      <c r="H8" s="32">
        <v>0</v>
      </c>
      <c r="I8" s="118" t="s">
        <v>241</v>
      </c>
      <c r="J8" s="29" t="s">
        <v>10</v>
      </c>
      <c r="K8" s="32">
        <v>21294</v>
      </c>
      <c r="L8" s="32">
        <v>20794</v>
      </c>
      <c r="M8" s="32">
        <v>500</v>
      </c>
      <c r="N8" s="32">
        <v>22190</v>
      </c>
      <c r="O8" s="32">
        <v>21690</v>
      </c>
      <c r="P8" s="32">
        <v>500</v>
      </c>
      <c r="Q8" s="87"/>
    </row>
    <row r="9" spans="1:17" ht="12.75" customHeight="1">
      <c r="A9" s="118" t="s">
        <v>233</v>
      </c>
      <c r="B9" s="29" t="s">
        <v>6</v>
      </c>
      <c r="C9" s="32">
        <v>12270</v>
      </c>
      <c r="D9" s="32">
        <v>9914</v>
      </c>
      <c r="E9" s="32">
        <v>2356</v>
      </c>
      <c r="F9" s="32">
        <v>12455</v>
      </c>
      <c r="G9" s="117">
        <v>10099</v>
      </c>
      <c r="H9" s="32">
        <v>2356</v>
      </c>
      <c r="I9" s="118" t="s">
        <v>242</v>
      </c>
      <c r="J9" s="29" t="s">
        <v>72</v>
      </c>
      <c r="K9" s="32">
        <v>4292</v>
      </c>
      <c r="L9" s="32">
        <v>4037</v>
      </c>
      <c r="M9" s="32">
        <v>255</v>
      </c>
      <c r="N9" s="32">
        <v>4540</v>
      </c>
      <c r="O9" s="32">
        <v>4285</v>
      </c>
      <c r="P9" s="32">
        <v>255</v>
      </c>
      <c r="Q9" s="87"/>
    </row>
    <row r="10" spans="1:17">
      <c r="A10" s="118" t="s">
        <v>234</v>
      </c>
      <c r="B10" s="29" t="s">
        <v>124</v>
      </c>
      <c r="C10" s="32">
        <v>54792</v>
      </c>
      <c r="D10" s="32">
        <v>54792</v>
      </c>
      <c r="E10" s="32">
        <v>0</v>
      </c>
      <c r="F10" s="32">
        <v>62305</v>
      </c>
      <c r="G10" s="32">
        <v>62305</v>
      </c>
      <c r="H10" s="32">
        <v>0</v>
      </c>
      <c r="I10" s="118" t="s">
        <v>243</v>
      </c>
      <c r="J10" s="29" t="s">
        <v>11</v>
      </c>
      <c r="K10" s="32">
        <v>16055</v>
      </c>
      <c r="L10" s="32">
        <v>16055</v>
      </c>
      <c r="M10" s="32">
        <v>0</v>
      </c>
      <c r="N10" s="32">
        <v>24183</v>
      </c>
      <c r="O10" s="32">
        <v>24183</v>
      </c>
      <c r="P10" s="32">
        <v>0</v>
      </c>
      <c r="Q10" s="87"/>
    </row>
    <row r="11" spans="1:17" ht="25.5">
      <c r="A11" s="118" t="s">
        <v>172</v>
      </c>
      <c r="B11" s="29" t="s">
        <v>118</v>
      </c>
      <c r="C11" s="32">
        <v>8670</v>
      </c>
      <c r="D11" s="32">
        <v>8670</v>
      </c>
      <c r="E11" s="32">
        <v>0</v>
      </c>
      <c r="F11" s="32">
        <v>10003</v>
      </c>
      <c r="G11" s="32">
        <v>10003</v>
      </c>
      <c r="H11" s="32">
        <v>0</v>
      </c>
      <c r="I11" s="118" t="s">
        <v>244</v>
      </c>
      <c r="J11" s="29" t="s">
        <v>12</v>
      </c>
      <c r="K11" s="32">
        <v>2210</v>
      </c>
      <c r="L11" s="32">
        <v>2210</v>
      </c>
      <c r="M11" s="32">
        <v>0</v>
      </c>
      <c r="N11" s="32">
        <v>2331</v>
      </c>
      <c r="O11" s="32">
        <v>2331</v>
      </c>
      <c r="P11" s="32">
        <v>0</v>
      </c>
      <c r="Q11" s="87"/>
    </row>
    <row r="12" spans="1:17">
      <c r="A12" s="118" t="s">
        <v>235</v>
      </c>
      <c r="B12" s="29" t="s">
        <v>119</v>
      </c>
      <c r="C12" s="32">
        <v>0</v>
      </c>
      <c r="D12" s="32"/>
      <c r="E12" s="32"/>
      <c r="F12" s="32">
        <v>0</v>
      </c>
      <c r="G12" s="32">
        <v>0</v>
      </c>
      <c r="H12" s="32">
        <v>0</v>
      </c>
      <c r="I12" s="118" t="s">
        <v>245</v>
      </c>
      <c r="J12" s="29" t="s">
        <v>240</v>
      </c>
      <c r="K12" s="32">
        <v>42893</v>
      </c>
      <c r="L12" s="32">
        <v>41292</v>
      </c>
      <c r="M12" s="32">
        <v>1601</v>
      </c>
      <c r="N12" s="32">
        <v>44610</v>
      </c>
      <c r="O12" s="32">
        <v>43009</v>
      </c>
      <c r="P12" s="32">
        <v>1601</v>
      </c>
      <c r="Q12" s="87"/>
    </row>
    <row r="13" spans="1:17">
      <c r="A13" s="118" t="s">
        <v>237</v>
      </c>
      <c r="B13" s="29" t="s">
        <v>132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118" t="s">
        <v>247</v>
      </c>
      <c r="J13" s="29" t="s">
        <v>139</v>
      </c>
      <c r="K13" s="32">
        <v>0</v>
      </c>
      <c r="L13" s="32"/>
      <c r="M13" s="32"/>
      <c r="N13" s="32">
        <v>0</v>
      </c>
      <c r="O13" s="32">
        <v>0</v>
      </c>
      <c r="P13" s="32">
        <v>0</v>
      </c>
      <c r="Q13" s="87"/>
    </row>
    <row r="14" spans="1:17">
      <c r="A14" s="118"/>
      <c r="B14" s="35"/>
      <c r="C14" s="36"/>
      <c r="D14" s="36"/>
      <c r="E14" s="36"/>
      <c r="F14" s="36"/>
      <c r="G14" s="36"/>
      <c r="H14" s="36"/>
      <c r="I14" s="118" t="s">
        <v>246</v>
      </c>
      <c r="J14" s="29" t="s">
        <v>62</v>
      </c>
      <c r="K14" s="32">
        <v>0</v>
      </c>
      <c r="L14" s="32"/>
      <c r="M14" s="32">
        <v>0</v>
      </c>
      <c r="N14" s="32">
        <v>31692</v>
      </c>
      <c r="O14" s="32">
        <v>31692</v>
      </c>
      <c r="P14" s="32">
        <v>0</v>
      </c>
      <c r="Q14" s="87"/>
    </row>
    <row r="15" spans="1:17">
      <c r="A15" s="118"/>
      <c r="B15" s="37" t="s">
        <v>18</v>
      </c>
      <c r="C15" s="38">
        <f t="shared" ref="C15:H15" si="0">SUM(C8:C14)</f>
        <v>80567</v>
      </c>
      <c r="D15" s="38">
        <f t="shared" si="0"/>
        <v>78211</v>
      </c>
      <c r="E15" s="38">
        <f t="shared" si="0"/>
        <v>2356</v>
      </c>
      <c r="F15" s="38">
        <f t="shared" si="0"/>
        <v>93451</v>
      </c>
      <c r="G15" s="38">
        <f t="shared" si="0"/>
        <v>91095</v>
      </c>
      <c r="H15" s="38">
        <f t="shared" si="0"/>
        <v>2356</v>
      </c>
      <c r="I15" s="119"/>
      <c r="J15" s="37" t="s">
        <v>16</v>
      </c>
      <c r="K15" s="38">
        <f t="shared" ref="K15:P15" si="1">K8+K9+K10+K11+K12+K14</f>
        <v>86744</v>
      </c>
      <c r="L15" s="38">
        <f t="shared" si="1"/>
        <v>84388</v>
      </c>
      <c r="M15" s="38">
        <f t="shared" si="1"/>
        <v>2356</v>
      </c>
      <c r="N15" s="38">
        <f t="shared" si="1"/>
        <v>129546</v>
      </c>
      <c r="O15" s="38">
        <f t="shared" si="1"/>
        <v>127190</v>
      </c>
      <c r="P15" s="38">
        <f t="shared" si="1"/>
        <v>2356</v>
      </c>
    </row>
    <row r="16" spans="1:17">
      <c r="A16" s="118" t="s">
        <v>223</v>
      </c>
      <c r="B16" s="29" t="s">
        <v>8</v>
      </c>
      <c r="C16" s="32">
        <v>3500</v>
      </c>
      <c r="D16" s="32">
        <v>3500</v>
      </c>
      <c r="E16" s="32">
        <v>0</v>
      </c>
      <c r="F16" s="32">
        <v>3500</v>
      </c>
      <c r="G16" s="32">
        <v>3500</v>
      </c>
      <c r="H16" s="32">
        <v>0</v>
      </c>
      <c r="I16" s="118" t="s">
        <v>249</v>
      </c>
      <c r="J16" s="29" t="s">
        <v>13</v>
      </c>
      <c r="K16" s="32">
        <v>8740</v>
      </c>
      <c r="L16" s="32">
        <v>8740</v>
      </c>
      <c r="M16" s="31">
        <v>0</v>
      </c>
      <c r="N16" s="32">
        <v>11836</v>
      </c>
      <c r="O16" s="31">
        <v>11836</v>
      </c>
      <c r="P16" s="31">
        <v>0</v>
      </c>
    </row>
    <row r="17" spans="1:16" ht="25.5">
      <c r="A17" s="118" t="s">
        <v>224</v>
      </c>
      <c r="B17" s="29" t="s">
        <v>143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118" t="s">
        <v>250</v>
      </c>
      <c r="J17" s="29" t="s">
        <v>14</v>
      </c>
      <c r="K17" s="32">
        <v>28110</v>
      </c>
      <c r="L17" s="32">
        <v>28110</v>
      </c>
      <c r="M17" s="31">
        <v>0</v>
      </c>
      <c r="N17" s="32">
        <v>31019</v>
      </c>
      <c r="O17" s="31">
        <v>31019</v>
      </c>
      <c r="P17" s="31">
        <v>0</v>
      </c>
    </row>
    <row r="18" spans="1:16" ht="25.5">
      <c r="A18" s="118" t="s">
        <v>226</v>
      </c>
      <c r="B18" s="29" t="s">
        <v>133</v>
      </c>
      <c r="C18" s="32">
        <v>10261</v>
      </c>
      <c r="D18" s="32">
        <v>10261</v>
      </c>
      <c r="E18" s="32">
        <v>0</v>
      </c>
      <c r="F18" s="32">
        <v>48817</v>
      </c>
      <c r="G18" s="32">
        <v>48817</v>
      </c>
      <c r="H18" s="32">
        <v>0</v>
      </c>
      <c r="I18" s="31" t="s">
        <v>251</v>
      </c>
      <c r="J18" s="29" t="s">
        <v>15</v>
      </c>
      <c r="K18" s="32">
        <v>0</v>
      </c>
      <c r="L18" s="32">
        <v>0</v>
      </c>
      <c r="M18" s="31">
        <v>0</v>
      </c>
      <c r="N18" s="32">
        <v>267</v>
      </c>
      <c r="O18" s="31">
        <v>267</v>
      </c>
      <c r="P18" s="31">
        <v>0</v>
      </c>
    </row>
    <row r="19" spans="1:16">
      <c r="A19" s="31" t="s">
        <v>238</v>
      </c>
      <c r="B19" s="29" t="s">
        <v>116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1" t="s">
        <v>252</v>
      </c>
      <c r="J19" s="29" t="s">
        <v>139</v>
      </c>
      <c r="K19" s="32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</row>
    <row r="20" spans="1:16">
      <c r="A20" s="31" t="s">
        <v>239</v>
      </c>
      <c r="B20" s="29" t="s">
        <v>136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4"/>
      <c r="J20" s="35"/>
      <c r="K20" s="36"/>
      <c r="L20" s="34"/>
      <c r="M20" s="34"/>
      <c r="N20" s="34"/>
      <c r="O20" s="34"/>
      <c r="P20" s="34"/>
    </row>
    <row r="21" spans="1:16">
      <c r="A21" s="34"/>
      <c r="B21" s="35"/>
      <c r="C21" s="36"/>
      <c r="D21" s="36"/>
      <c r="E21" s="36"/>
      <c r="F21" s="36"/>
      <c r="G21" s="36"/>
      <c r="H21" s="36"/>
      <c r="I21" s="34"/>
      <c r="J21" s="35"/>
      <c r="K21" s="36"/>
      <c r="L21" s="34"/>
      <c r="M21" s="34"/>
      <c r="N21" s="34"/>
      <c r="O21" s="34"/>
      <c r="P21" s="34"/>
    </row>
    <row r="22" spans="1:16">
      <c r="A22" s="31"/>
      <c r="B22" s="37" t="s">
        <v>19</v>
      </c>
      <c r="C22" s="38">
        <f t="shared" ref="C22:H22" si="2">SUM(C16:C21)</f>
        <v>13761</v>
      </c>
      <c r="D22" s="38">
        <f t="shared" si="2"/>
        <v>13761</v>
      </c>
      <c r="E22" s="38">
        <f t="shared" si="2"/>
        <v>0</v>
      </c>
      <c r="F22" s="38">
        <f t="shared" si="2"/>
        <v>52317</v>
      </c>
      <c r="G22" s="38">
        <f t="shared" si="2"/>
        <v>52317</v>
      </c>
      <c r="H22" s="38">
        <f t="shared" si="2"/>
        <v>0</v>
      </c>
      <c r="I22" s="30"/>
      <c r="J22" s="37" t="s">
        <v>17</v>
      </c>
      <c r="K22" s="38">
        <f t="shared" ref="K22:P22" si="3">SUM(K16:K21)</f>
        <v>36850</v>
      </c>
      <c r="L22" s="38">
        <f t="shared" si="3"/>
        <v>36850</v>
      </c>
      <c r="M22" s="38">
        <f t="shared" si="3"/>
        <v>0</v>
      </c>
      <c r="N22" s="38">
        <f t="shared" si="3"/>
        <v>43122</v>
      </c>
      <c r="O22" s="38">
        <f t="shared" si="3"/>
        <v>43122</v>
      </c>
      <c r="P22" s="38">
        <f t="shared" si="3"/>
        <v>0</v>
      </c>
    </row>
    <row r="23" spans="1:16" ht="15" customHeight="1">
      <c r="A23" s="31"/>
      <c r="B23" s="37" t="s">
        <v>134</v>
      </c>
      <c r="C23" s="38">
        <f t="shared" ref="C23:H23" si="4">C15+C22</f>
        <v>94328</v>
      </c>
      <c r="D23" s="38">
        <f t="shared" si="4"/>
        <v>91972</v>
      </c>
      <c r="E23" s="38">
        <f t="shared" si="4"/>
        <v>2356</v>
      </c>
      <c r="F23" s="38">
        <f t="shared" si="4"/>
        <v>145768</v>
      </c>
      <c r="G23" s="38">
        <f t="shared" si="4"/>
        <v>143412</v>
      </c>
      <c r="H23" s="38">
        <f t="shared" si="4"/>
        <v>2356</v>
      </c>
      <c r="I23" s="30"/>
      <c r="J23" s="32"/>
      <c r="K23" s="38">
        <f t="shared" ref="K23:P23" si="5">K15+K22</f>
        <v>123594</v>
      </c>
      <c r="L23" s="38">
        <f t="shared" si="5"/>
        <v>121238</v>
      </c>
      <c r="M23" s="38">
        <f t="shared" si="5"/>
        <v>2356</v>
      </c>
      <c r="N23" s="38">
        <f t="shared" si="5"/>
        <v>172668</v>
      </c>
      <c r="O23" s="38">
        <f t="shared" si="5"/>
        <v>170312</v>
      </c>
      <c r="P23" s="38">
        <f t="shared" si="5"/>
        <v>2356</v>
      </c>
    </row>
    <row r="24" spans="1:16" ht="28.5" customHeight="1">
      <c r="A24" s="31"/>
      <c r="B24" s="37" t="s">
        <v>22</v>
      </c>
      <c r="C24" s="38">
        <f t="shared" ref="C24:G24" si="6">IF(K23&gt;C23,C23-K23,0)</f>
        <v>-29266</v>
      </c>
      <c r="D24" s="38">
        <f t="shared" si="6"/>
        <v>-29266</v>
      </c>
      <c r="E24" s="38">
        <f t="shared" si="6"/>
        <v>0</v>
      </c>
      <c r="F24" s="38">
        <f t="shared" si="6"/>
        <v>-26900</v>
      </c>
      <c r="G24" s="38">
        <f t="shared" si="6"/>
        <v>-26900</v>
      </c>
      <c r="H24" s="38">
        <v>0</v>
      </c>
      <c r="I24" s="30"/>
      <c r="J24" s="37" t="s">
        <v>21</v>
      </c>
      <c r="K24" s="38">
        <f t="shared" ref="K24:P24" si="7">IF(C23&gt;K23,C23-K23,0)</f>
        <v>0</v>
      </c>
      <c r="L24" s="38">
        <f t="shared" si="7"/>
        <v>0</v>
      </c>
      <c r="M24" s="38">
        <f t="shared" si="7"/>
        <v>0</v>
      </c>
      <c r="N24" s="38">
        <f t="shared" si="7"/>
        <v>0</v>
      </c>
      <c r="O24" s="38">
        <f t="shared" si="7"/>
        <v>0</v>
      </c>
      <c r="P24" s="38">
        <f t="shared" si="7"/>
        <v>0</v>
      </c>
    </row>
    <row r="25" spans="1:16" ht="25.5">
      <c r="A25" s="39" t="s">
        <v>181</v>
      </c>
      <c r="B25" s="29" t="s">
        <v>24</v>
      </c>
      <c r="C25" s="32">
        <v>7933</v>
      </c>
      <c r="D25" s="32">
        <v>7933</v>
      </c>
      <c r="E25" s="32">
        <v>0</v>
      </c>
      <c r="F25" s="32">
        <v>6280</v>
      </c>
      <c r="G25" s="32">
        <v>6280</v>
      </c>
      <c r="H25" s="32">
        <v>0</v>
      </c>
      <c r="I25" s="40"/>
      <c r="J25" s="35"/>
      <c r="K25" s="36"/>
      <c r="L25" s="34"/>
      <c r="M25" s="34"/>
      <c r="N25" s="34"/>
      <c r="O25" s="34"/>
      <c r="P25" s="34"/>
    </row>
    <row r="26" spans="1:16" ht="25.5">
      <c r="A26" s="39" t="s">
        <v>181</v>
      </c>
      <c r="B26" s="29" t="s">
        <v>25</v>
      </c>
      <c r="C26" s="32">
        <v>20502</v>
      </c>
      <c r="D26" s="32">
        <v>20502</v>
      </c>
      <c r="E26" s="32"/>
      <c r="F26" s="32">
        <v>20502</v>
      </c>
      <c r="G26" s="32">
        <v>20502</v>
      </c>
      <c r="H26" s="32">
        <v>0</v>
      </c>
      <c r="I26" s="40"/>
      <c r="J26" s="35"/>
      <c r="K26" s="36"/>
      <c r="L26" s="34"/>
      <c r="M26" s="34"/>
      <c r="N26" s="34"/>
      <c r="O26" s="34"/>
      <c r="P26" s="34"/>
    </row>
    <row r="27" spans="1:16" ht="25.5">
      <c r="A27" s="39" t="s">
        <v>185</v>
      </c>
      <c r="B27" s="29" t="s">
        <v>125</v>
      </c>
      <c r="C27" s="32">
        <v>127</v>
      </c>
      <c r="D27" s="32">
        <v>127</v>
      </c>
      <c r="E27" s="32">
        <v>0</v>
      </c>
      <c r="F27" s="32">
        <v>127</v>
      </c>
      <c r="G27" s="32">
        <v>127</v>
      </c>
      <c r="H27" s="32">
        <v>0</v>
      </c>
      <c r="I27" s="41" t="s">
        <v>253</v>
      </c>
      <c r="J27" s="29" t="s">
        <v>26</v>
      </c>
      <c r="K27" s="32">
        <v>1883</v>
      </c>
      <c r="L27" s="32">
        <v>1883</v>
      </c>
      <c r="M27" s="32">
        <v>0</v>
      </c>
      <c r="N27" s="32">
        <v>1883</v>
      </c>
      <c r="O27" s="31">
        <v>1883</v>
      </c>
      <c r="P27" s="31">
        <v>0</v>
      </c>
    </row>
    <row r="28" spans="1:16" ht="25.5">
      <c r="A28" s="39" t="s">
        <v>185</v>
      </c>
      <c r="B28" s="29" t="s">
        <v>126</v>
      </c>
      <c r="C28" s="32">
        <v>2587</v>
      </c>
      <c r="D28" s="32">
        <v>2587</v>
      </c>
      <c r="E28" s="32">
        <v>0</v>
      </c>
      <c r="F28" s="32">
        <v>1874</v>
      </c>
      <c r="G28" s="32">
        <v>1874</v>
      </c>
      <c r="H28" s="32">
        <v>0</v>
      </c>
      <c r="I28" s="41" t="s">
        <v>253</v>
      </c>
      <c r="J28" s="29" t="s">
        <v>27</v>
      </c>
      <c r="K28" s="32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</row>
    <row r="29" spans="1:16">
      <c r="A29" s="42"/>
      <c r="B29" s="37" t="s">
        <v>137</v>
      </c>
      <c r="C29" s="38">
        <f t="shared" ref="C29:H29" si="8">C25+C26+C27+C28</f>
        <v>31149</v>
      </c>
      <c r="D29" s="38">
        <f t="shared" si="8"/>
        <v>31149</v>
      </c>
      <c r="E29" s="38">
        <f t="shared" si="8"/>
        <v>0</v>
      </c>
      <c r="F29" s="38">
        <f t="shared" si="8"/>
        <v>28783</v>
      </c>
      <c r="G29" s="38">
        <f t="shared" si="8"/>
        <v>28783</v>
      </c>
      <c r="H29" s="38">
        <f t="shared" si="8"/>
        <v>0</v>
      </c>
      <c r="I29" s="43"/>
      <c r="J29" s="37" t="s">
        <v>138</v>
      </c>
      <c r="K29" s="38">
        <f t="shared" ref="K29:P29" si="9">K27+K28</f>
        <v>1883</v>
      </c>
      <c r="L29" s="38">
        <f t="shared" si="9"/>
        <v>1883</v>
      </c>
      <c r="M29" s="38">
        <f t="shared" si="9"/>
        <v>0</v>
      </c>
      <c r="N29" s="38">
        <f t="shared" si="9"/>
        <v>1883</v>
      </c>
      <c r="O29" s="38">
        <f t="shared" si="9"/>
        <v>1883</v>
      </c>
      <c r="P29" s="38">
        <f t="shared" si="9"/>
        <v>0</v>
      </c>
    </row>
    <row r="30" spans="1:16" ht="15" customHeight="1">
      <c r="A30" s="41"/>
      <c r="B30" s="37" t="s">
        <v>28</v>
      </c>
      <c r="C30" s="38">
        <f t="shared" ref="C30:H30" si="10">C15+C25+C27</f>
        <v>88627</v>
      </c>
      <c r="D30" s="38">
        <f t="shared" si="10"/>
        <v>86271</v>
      </c>
      <c r="E30" s="38">
        <f t="shared" si="10"/>
        <v>2356</v>
      </c>
      <c r="F30" s="38">
        <f t="shared" si="10"/>
        <v>99858</v>
      </c>
      <c r="G30" s="38">
        <f t="shared" si="10"/>
        <v>97502</v>
      </c>
      <c r="H30" s="38">
        <f t="shared" si="10"/>
        <v>2356</v>
      </c>
      <c r="I30" s="41"/>
      <c r="J30" s="37" t="s">
        <v>30</v>
      </c>
      <c r="K30" s="38">
        <f t="shared" ref="K30:P30" si="11">K15+K25+K27</f>
        <v>88627</v>
      </c>
      <c r="L30" s="38">
        <f t="shared" si="11"/>
        <v>86271</v>
      </c>
      <c r="M30" s="38">
        <f t="shared" si="11"/>
        <v>2356</v>
      </c>
      <c r="N30" s="38">
        <f t="shared" si="11"/>
        <v>131429</v>
      </c>
      <c r="O30" s="38">
        <f t="shared" si="11"/>
        <v>129073</v>
      </c>
      <c r="P30" s="38">
        <f t="shared" si="11"/>
        <v>2356</v>
      </c>
    </row>
    <row r="31" spans="1:16" ht="15" customHeight="1">
      <c r="A31" s="41"/>
      <c r="B31" s="37" t="s">
        <v>29</v>
      </c>
      <c r="C31" s="38">
        <f t="shared" ref="C31:H31" si="12">C22+C26+C28</f>
        <v>36850</v>
      </c>
      <c r="D31" s="38">
        <f t="shared" si="12"/>
        <v>36850</v>
      </c>
      <c r="E31" s="38">
        <f t="shared" si="12"/>
        <v>0</v>
      </c>
      <c r="F31" s="38">
        <f t="shared" si="12"/>
        <v>74693</v>
      </c>
      <c r="G31" s="38">
        <f t="shared" si="12"/>
        <v>74693</v>
      </c>
      <c r="H31" s="38">
        <f t="shared" si="12"/>
        <v>0</v>
      </c>
      <c r="I31" s="41"/>
      <c r="J31" s="37" t="s">
        <v>31</v>
      </c>
      <c r="K31" s="38">
        <f t="shared" ref="K31:P31" si="13">K22+K26+K28</f>
        <v>36850</v>
      </c>
      <c r="L31" s="38">
        <f t="shared" si="13"/>
        <v>36850</v>
      </c>
      <c r="M31" s="38">
        <f t="shared" si="13"/>
        <v>0</v>
      </c>
      <c r="N31" s="38">
        <f t="shared" si="13"/>
        <v>43122</v>
      </c>
      <c r="O31" s="38">
        <f t="shared" si="13"/>
        <v>43122</v>
      </c>
      <c r="P31" s="38">
        <f t="shared" si="13"/>
        <v>0</v>
      </c>
    </row>
    <row r="32" spans="1:16" ht="15" customHeight="1">
      <c r="A32" s="31"/>
      <c r="B32" s="37" t="s">
        <v>9</v>
      </c>
      <c r="C32" s="38">
        <f t="shared" ref="C32:H32" si="14">SUM(C30:C31)</f>
        <v>125477</v>
      </c>
      <c r="D32" s="38">
        <f t="shared" si="14"/>
        <v>123121</v>
      </c>
      <c r="E32" s="38">
        <f t="shared" si="14"/>
        <v>2356</v>
      </c>
      <c r="F32" s="38">
        <f>SUM(F30:F31)</f>
        <v>174551</v>
      </c>
      <c r="G32" s="38">
        <f t="shared" si="14"/>
        <v>172195</v>
      </c>
      <c r="H32" s="38">
        <f t="shared" si="14"/>
        <v>2356</v>
      </c>
      <c r="I32" s="30"/>
      <c r="J32" s="37" t="s">
        <v>20</v>
      </c>
      <c r="K32" s="38">
        <f t="shared" ref="K32:P32" si="15">SUM(K30:K31)</f>
        <v>125477</v>
      </c>
      <c r="L32" s="38">
        <f t="shared" si="15"/>
        <v>123121</v>
      </c>
      <c r="M32" s="38">
        <f t="shared" si="15"/>
        <v>2356</v>
      </c>
      <c r="N32" s="38">
        <f t="shared" si="15"/>
        <v>174551</v>
      </c>
      <c r="O32" s="38">
        <f t="shared" si="15"/>
        <v>172195</v>
      </c>
      <c r="P32" s="38">
        <f t="shared" si="15"/>
        <v>2356</v>
      </c>
    </row>
  </sheetData>
  <mergeCells count="14">
    <mergeCell ref="N5:N6"/>
    <mergeCell ref="O5:P5"/>
    <mergeCell ref="L5:M5"/>
    <mergeCell ref="D5:E5"/>
    <mergeCell ref="A2:M2"/>
    <mergeCell ref="A3:M3"/>
    <mergeCell ref="K5:K6"/>
    <mergeCell ref="J5:J6"/>
    <mergeCell ref="A5:A6"/>
    <mergeCell ref="B5:B6"/>
    <mergeCell ref="C5:C6"/>
    <mergeCell ref="I5:I6"/>
    <mergeCell ref="G5:H5"/>
    <mergeCell ref="F5:F6"/>
  </mergeCells>
  <phoneticPr fontId="1" type="noConversion"/>
  <printOptions horizontalCentered="1"/>
  <pageMargins left="0.39370078740157483" right="0.15748031496062992" top="0.23622047244094491" bottom="0.15748031496062992" header="0.35433070866141736" footer="3.937007874015748E-2"/>
  <pageSetup paperSize="9" orientation="landscape" horizontalDpi="300" verticalDpi="300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01"/>
  <sheetViews>
    <sheetView zoomScaleNormal="100" workbookViewId="0">
      <selection activeCell="N16" sqref="N16"/>
    </sheetView>
  </sheetViews>
  <sheetFormatPr defaultRowHeight="12.75"/>
  <cols>
    <col min="1" max="1" width="8.42578125" customWidth="1"/>
    <col min="2" max="2" width="55.140625" customWidth="1"/>
    <col min="3" max="3" width="15.5703125" customWidth="1"/>
    <col min="4" max="4" width="14.28515625" customWidth="1"/>
  </cols>
  <sheetData>
    <row r="1" spans="1:4">
      <c r="A1" s="19"/>
      <c r="B1" s="19"/>
      <c r="C1" s="20" t="s">
        <v>34</v>
      </c>
    </row>
    <row r="2" spans="1:4" ht="12.75" customHeight="1">
      <c r="A2" s="19"/>
      <c r="B2" s="19"/>
      <c r="C2" s="20"/>
    </row>
    <row r="3" spans="1:4" ht="15" customHeight="1">
      <c r="A3" s="126" t="s">
        <v>344</v>
      </c>
      <c r="B3" s="126"/>
      <c r="C3" s="126"/>
    </row>
    <row r="4" spans="1:4" ht="29.25" customHeight="1">
      <c r="A4" s="127" t="s">
        <v>300</v>
      </c>
      <c r="B4" s="130"/>
      <c r="C4" s="130"/>
    </row>
    <row r="5" spans="1:4" ht="12.75" customHeight="1">
      <c r="A5" s="21"/>
      <c r="B5" s="22"/>
      <c r="C5" s="22"/>
    </row>
    <row r="6" spans="1:4">
      <c r="A6" s="19"/>
      <c r="B6" s="19"/>
      <c r="C6" s="20" t="s">
        <v>23</v>
      </c>
    </row>
    <row r="7" spans="1:4" ht="43.5" customHeight="1">
      <c r="A7" s="28" t="s">
        <v>111</v>
      </c>
      <c r="B7" s="27" t="s">
        <v>1</v>
      </c>
      <c r="C7" s="84" t="s">
        <v>301</v>
      </c>
      <c r="D7" s="69" t="s">
        <v>299</v>
      </c>
    </row>
    <row r="8" spans="1:4" ht="15" customHeight="1">
      <c r="A8" s="42" t="s">
        <v>32</v>
      </c>
      <c r="B8" s="44"/>
      <c r="C8" s="45"/>
      <c r="D8" s="31"/>
    </row>
    <row r="9" spans="1:4" ht="15" customHeight="1">
      <c r="A9" s="42" t="s">
        <v>177</v>
      </c>
      <c r="B9" s="42" t="s">
        <v>7</v>
      </c>
      <c r="C9" s="46">
        <f>SUM(C11+C13+C14+C15+C16)</f>
        <v>4835</v>
      </c>
      <c r="D9" s="46">
        <f>SUM(D11+D13+D14+D15+D16)</f>
        <v>8688</v>
      </c>
    </row>
    <row r="10" spans="1:4" ht="15" customHeight="1">
      <c r="A10" s="47" t="s">
        <v>148</v>
      </c>
      <c r="B10" s="39" t="s">
        <v>149</v>
      </c>
      <c r="C10" s="48">
        <v>0</v>
      </c>
      <c r="D10" s="32">
        <v>0</v>
      </c>
    </row>
    <row r="11" spans="1:4" ht="15" customHeight="1">
      <c r="A11" s="47" t="s">
        <v>150</v>
      </c>
      <c r="B11" s="39" t="s">
        <v>151</v>
      </c>
      <c r="C11" s="48">
        <v>1635</v>
      </c>
      <c r="D11" s="48">
        <v>1235</v>
      </c>
    </row>
    <row r="12" spans="1:4" ht="15" customHeight="1">
      <c r="A12" s="47"/>
      <c r="B12" s="39" t="s">
        <v>334</v>
      </c>
      <c r="C12" s="48">
        <v>1360</v>
      </c>
      <c r="D12" s="48">
        <v>1235</v>
      </c>
    </row>
    <row r="13" spans="1:4" ht="15" customHeight="1">
      <c r="A13" s="47" t="s">
        <v>333</v>
      </c>
      <c r="B13" s="39" t="s">
        <v>332</v>
      </c>
      <c r="C13" s="48">
        <v>1400</v>
      </c>
      <c r="D13" s="48">
        <v>1926</v>
      </c>
    </row>
    <row r="14" spans="1:4" ht="15" customHeight="1">
      <c r="A14" s="47" t="s">
        <v>152</v>
      </c>
      <c r="B14" s="39" t="s">
        <v>153</v>
      </c>
      <c r="C14" s="48">
        <v>1800</v>
      </c>
      <c r="D14" s="48">
        <v>3779</v>
      </c>
    </row>
    <row r="15" spans="1:4" ht="15" customHeight="1">
      <c r="A15" s="47" t="s">
        <v>289</v>
      </c>
      <c r="B15" s="39" t="s">
        <v>290</v>
      </c>
      <c r="C15" s="48">
        <v>0</v>
      </c>
      <c r="D15" s="32">
        <v>0</v>
      </c>
    </row>
    <row r="16" spans="1:4" ht="15" customHeight="1">
      <c r="A16" s="47" t="s">
        <v>291</v>
      </c>
      <c r="B16" s="39" t="s">
        <v>292</v>
      </c>
      <c r="C16" s="48">
        <v>0</v>
      </c>
      <c r="D16" s="32">
        <v>1748</v>
      </c>
    </row>
    <row r="17" spans="1:4" ht="15" customHeight="1">
      <c r="A17" s="42" t="s">
        <v>147</v>
      </c>
      <c r="B17" s="42" t="s">
        <v>6</v>
      </c>
      <c r="C17" s="46">
        <f>C19+C21+C23+C24+C27</f>
        <v>12270</v>
      </c>
      <c r="D17" s="46">
        <f>D19+D21+D23+D24+D27</f>
        <v>12455</v>
      </c>
    </row>
    <row r="18" spans="1:4" ht="15" customHeight="1">
      <c r="A18" s="49" t="s">
        <v>154</v>
      </c>
      <c r="B18" s="39" t="s">
        <v>146</v>
      </c>
      <c r="C18" s="48">
        <v>0</v>
      </c>
      <c r="D18" s="48">
        <v>0</v>
      </c>
    </row>
    <row r="19" spans="1:4" ht="15" customHeight="1">
      <c r="A19" s="47" t="s">
        <v>155</v>
      </c>
      <c r="B19" s="39" t="s">
        <v>156</v>
      </c>
      <c r="C19" s="48">
        <v>1100</v>
      </c>
      <c r="D19" s="48">
        <v>1222</v>
      </c>
    </row>
    <row r="20" spans="1:4" ht="15" customHeight="1">
      <c r="A20" s="50" t="s">
        <v>155</v>
      </c>
      <c r="B20" s="51" t="s">
        <v>198</v>
      </c>
      <c r="C20" s="52">
        <v>1100</v>
      </c>
      <c r="D20" s="52">
        <v>1222</v>
      </c>
    </row>
    <row r="21" spans="1:4" ht="15" customHeight="1">
      <c r="A21" s="50" t="s">
        <v>157</v>
      </c>
      <c r="B21" s="51" t="s">
        <v>158</v>
      </c>
      <c r="C21" s="52">
        <v>9500</v>
      </c>
      <c r="D21" s="52">
        <v>9088</v>
      </c>
    </row>
    <row r="22" spans="1:4" ht="15" customHeight="1">
      <c r="A22" s="50" t="s">
        <v>157</v>
      </c>
      <c r="B22" s="51" t="s">
        <v>199</v>
      </c>
      <c r="C22" s="52">
        <v>9500</v>
      </c>
      <c r="D22" s="52">
        <v>9088</v>
      </c>
    </row>
    <row r="23" spans="1:4" ht="15" customHeight="1">
      <c r="A23" s="50" t="s">
        <v>159</v>
      </c>
      <c r="B23" s="51" t="s">
        <v>255</v>
      </c>
      <c r="C23" s="52">
        <v>1200</v>
      </c>
      <c r="D23" s="52">
        <v>1423</v>
      </c>
    </row>
    <row r="24" spans="1:4" ht="15" customHeight="1">
      <c r="A24" s="47" t="s">
        <v>160</v>
      </c>
      <c r="B24" s="39" t="s">
        <v>256</v>
      </c>
      <c r="C24" s="48">
        <v>450</v>
      </c>
      <c r="D24" s="48">
        <v>702</v>
      </c>
    </row>
    <row r="25" spans="1:4" ht="15" customHeight="1">
      <c r="A25" s="47" t="s">
        <v>160</v>
      </c>
      <c r="B25" s="39" t="s">
        <v>258</v>
      </c>
      <c r="C25" s="48">
        <v>300</v>
      </c>
      <c r="D25" s="48">
        <v>552</v>
      </c>
    </row>
    <row r="26" spans="1:4" ht="15" customHeight="1">
      <c r="A26" s="50" t="s">
        <v>160</v>
      </c>
      <c r="B26" s="51" t="s">
        <v>257</v>
      </c>
      <c r="C26" s="52">
        <v>150</v>
      </c>
      <c r="D26" s="52">
        <v>150</v>
      </c>
    </row>
    <row r="27" spans="1:4" ht="15" customHeight="1">
      <c r="A27" s="47" t="s">
        <v>161</v>
      </c>
      <c r="B27" s="39" t="s">
        <v>73</v>
      </c>
      <c r="C27" s="48">
        <v>20</v>
      </c>
      <c r="D27" s="48">
        <v>20</v>
      </c>
    </row>
    <row r="28" spans="1:4" ht="15" customHeight="1">
      <c r="A28" s="30" t="s">
        <v>176</v>
      </c>
      <c r="B28" s="30" t="s">
        <v>110</v>
      </c>
      <c r="C28" s="46">
        <f>C30+C29+C31+C32+C33+C34+C35</f>
        <v>54792</v>
      </c>
      <c r="D28" s="46">
        <f>D30+D29+D31+D32+D33+D34+D35</f>
        <v>62305</v>
      </c>
    </row>
    <row r="29" spans="1:4" ht="15" customHeight="1">
      <c r="A29" s="53" t="s">
        <v>162</v>
      </c>
      <c r="B29" s="31" t="s">
        <v>74</v>
      </c>
      <c r="C29" s="48">
        <v>14156</v>
      </c>
      <c r="D29" s="32">
        <v>15156</v>
      </c>
    </row>
    <row r="30" spans="1:4" ht="15" customHeight="1">
      <c r="A30" s="53" t="s">
        <v>163</v>
      </c>
      <c r="B30" s="31" t="s">
        <v>107</v>
      </c>
      <c r="C30" s="48">
        <v>26654</v>
      </c>
      <c r="D30" s="32">
        <v>29734</v>
      </c>
    </row>
    <row r="31" spans="1:4" ht="15" customHeight="1">
      <c r="A31" s="53" t="s">
        <v>164</v>
      </c>
      <c r="B31" s="31" t="s">
        <v>75</v>
      </c>
      <c r="C31" s="48">
        <v>6108</v>
      </c>
      <c r="D31" s="32">
        <v>7301</v>
      </c>
    </row>
    <row r="32" spans="1:4" ht="15" customHeight="1">
      <c r="A32" s="54" t="s">
        <v>164</v>
      </c>
      <c r="B32" s="55" t="s">
        <v>108</v>
      </c>
      <c r="C32" s="52">
        <v>6674</v>
      </c>
      <c r="D32" s="32">
        <v>6592</v>
      </c>
    </row>
    <row r="33" spans="1:4" ht="15" customHeight="1">
      <c r="A33" s="54" t="s">
        <v>165</v>
      </c>
      <c r="B33" s="55" t="s">
        <v>167</v>
      </c>
      <c r="C33" s="52">
        <v>1200</v>
      </c>
      <c r="D33" s="32">
        <v>1200</v>
      </c>
    </row>
    <row r="34" spans="1:4" ht="15" customHeight="1">
      <c r="A34" s="54" t="s">
        <v>166</v>
      </c>
      <c r="B34" s="55" t="s">
        <v>168</v>
      </c>
      <c r="C34" s="52">
        <v>0</v>
      </c>
      <c r="D34" s="32">
        <v>2061</v>
      </c>
    </row>
    <row r="35" spans="1:4" ht="15" customHeight="1">
      <c r="A35" s="54" t="s">
        <v>169</v>
      </c>
      <c r="B35" s="55" t="s">
        <v>170</v>
      </c>
      <c r="C35" s="52">
        <v>0</v>
      </c>
      <c r="D35" s="32">
        <v>261</v>
      </c>
    </row>
    <row r="36" spans="1:4" ht="15" customHeight="1">
      <c r="A36" s="33" t="s">
        <v>171</v>
      </c>
      <c r="B36" s="30" t="s">
        <v>109</v>
      </c>
      <c r="C36" s="46">
        <f>C37+C38+C40+C41</f>
        <v>8670</v>
      </c>
      <c r="D36" s="46">
        <f>D37+D38+D39+D40+D41</f>
        <v>10003</v>
      </c>
    </row>
    <row r="37" spans="1:4" ht="15" customHeight="1">
      <c r="A37" s="53" t="s">
        <v>172</v>
      </c>
      <c r="B37" s="29" t="s">
        <v>103</v>
      </c>
      <c r="C37" s="48">
        <v>5970</v>
      </c>
      <c r="D37" s="48">
        <v>6282</v>
      </c>
    </row>
    <row r="38" spans="1:4" ht="15" customHeight="1">
      <c r="A38" s="53" t="s">
        <v>172</v>
      </c>
      <c r="B38" s="56" t="s">
        <v>173</v>
      </c>
      <c r="C38" s="57">
        <v>2400</v>
      </c>
      <c r="D38" s="57">
        <v>2647</v>
      </c>
    </row>
    <row r="39" spans="1:4" ht="15" customHeight="1">
      <c r="A39" s="54" t="s">
        <v>172</v>
      </c>
      <c r="B39" s="58" t="s">
        <v>174</v>
      </c>
      <c r="C39" s="59">
        <v>0</v>
      </c>
      <c r="D39" s="59">
        <v>774</v>
      </c>
    </row>
    <row r="40" spans="1:4" ht="15" customHeight="1">
      <c r="A40" s="53" t="s">
        <v>172</v>
      </c>
      <c r="B40" s="29" t="s">
        <v>335</v>
      </c>
      <c r="C40" s="32">
        <v>300</v>
      </c>
      <c r="D40" s="32">
        <v>300</v>
      </c>
    </row>
    <row r="41" spans="1:4" ht="15" customHeight="1">
      <c r="A41" s="53" t="s">
        <v>172</v>
      </c>
      <c r="B41" s="29" t="s">
        <v>293</v>
      </c>
      <c r="C41" s="32">
        <v>0</v>
      </c>
      <c r="D41" s="32">
        <v>0</v>
      </c>
    </row>
    <row r="42" spans="1:4" ht="15" customHeight="1">
      <c r="A42" s="33" t="s">
        <v>175</v>
      </c>
      <c r="B42" s="37" t="s">
        <v>178</v>
      </c>
      <c r="C42" s="38">
        <v>0</v>
      </c>
      <c r="D42" s="38">
        <v>0</v>
      </c>
    </row>
    <row r="43" spans="1:4" ht="15" customHeight="1">
      <c r="A43" s="33" t="s">
        <v>179</v>
      </c>
      <c r="B43" s="37" t="s">
        <v>127</v>
      </c>
      <c r="C43" s="38">
        <v>0</v>
      </c>
      <c r="D43" s="38">
        <v>0</v>
      </c>
    </row>
    <row r="44" spans="1:4" ht="15" customHeight="1">
      <c r="A44" s="30" t="s">
        <v>180</v>
      </c>
      <c r="B44" s="30" t="s">
        <v>88</v>
      </c>
      <c r="C44" s="38">
        <f>C45+C46+C47+C48+C49</f>
        <v>8060</v>
      </c>
      <c r="D44" s="38">
        <f>D45+D46+D47+D48+D49</f>
        <v>6407</v>
      </c>
    </row>
    <row r="45" spans="1:4" ht="15" customHeight="1">
      <c r="A45" s="53" t="s">
        <v>181</v>
      </c>
      <c r="B45" s="31" t="s">
        <v>76</v>
      </c>
      <c r="C45" s="32">
        <v>7933</v>
      </c>
      <c r="D45" s="32">
        <v>6280</v>
      </c>
    </row>
    <row r="46" spans="1:4" ht="15" customHeight="1">
      <c r="A46" s="53" t="s">
        <v>183</v>
      </c>
      <c r="B46" s="31" t="s">
        <v>77</v>
      </c>
      <c r="C46" s="32">
        <v>0</v>
      </c>
      <c r="D46" s="32">
        <v>0</v>
      </c>
    </row>
    <row r="47" spans="1:4" ht="15" customHeight="1">
      <c r="A47" s="53" t="s">
        <v>182</v>
      </c>
      <c r="B47" s="31" t="s">
        <v>130</v>
      </c>
      <c r="C47" s="32">
        <v>0</v>
      </c>
      <c r="D47" s="32">
        <v>0</v>
      </c>
    </row>
    <row r="48" spans="1:4" ht="15" customHeight="1">
      <c r="A48" s="53" t="s">
        <v>184</v>
      </c>
      <c r="B48" s="31" t="s">
        <v>97</v>
      </c>
      <c r="C48" s="32">
        <v>127</v>
      </c>
      <c r="D48" s="32">
        <v>127</v>
      </c>
    </row>
    <row r="49" spans="1:4" ht="15" customHeight="1">
      <c r="A49" s="53" t="s">
        <v>185</v>
      </c>
      <c r="B49" s="31" t="s">
        <v>78</v>
      </c>
      <c r="C49" s="32">
        <v>0</v>
      </c>
      <c r="D49" s="32">
        <v>0</v>
      </c>
    </row>
    <row r="50" spans="1:4" ht="15" customHeight="1">
      <c r="A50" s="30" t="s">
        <v>79</v>
      </c>
      <c r="B50" s="31"/>
      <c r="C50" s="38">
        <f>C9+C17+C28+C36+C42+C43+C44</f>
        <v>88627</v>
      </c>
      <c r="D50" s="38">
        <f>D9+D17+D28+D36+D42+D43+D44</f>
        <v>99858</v>
      </c>
    </row>
    <row r="51" spans="1:4" ht="15" customHeight="1">
      <c r="A51" s="30" t="s">
        <v>80</v>
      </c>
      <c r="B51" s="31"/>
      <c r="C51" s="30"/>
      <c r="D51" s="38"/>
    </row>
    <row r="53" spans="1:4" ht="159.75" customHeight="1"/>
    <row r="54" spans="1:4">
      <c r="A54" s="19"/>
      <c r="B54" s="19"/>
      <c r="C54" s="20" t="s">
        <v>34</v>
      </c>
    </row>
    <row r="55" spans="1:4" ht="12.75" customHeight="1">
      <c r="A55" s="19"/>
      <c r="B55" s="19"/>
      <c r="C55" s="20"/>
    </row>
    <row r="56" spans="1:4" ht="15" customHeight="1">
      <c r="A56" s="126" t="s">
        <v>344</v>
      </c>
      <c r="B56" s="126"/>
      <c r="C56" s="126"/>
    </row>
    <row r="57" spans="1:4" ht="29.25" customHeight="1">
      <c r="A57" s="127" t="s">
        <v>300</v>
      </c>
      <c r="B57" s="130"/>
      <c r="C57" s="130"/>
    </row>
    <row r="58" spans="1:4" ht="12.75" customHeight="1">
      <c r="A58" s="21"/>
      <c r="B58" s="22"/>
      <c r="C58" s="22"/>
    </row>
    <row r="59" spans="1:4" ht="12.75" customHeight="1">
      <c r="A59" s="19"/>
      <c r="B59" s="19"/>
      <c r="C59" s="20" t="s">
        <v>23</v>
      </c>
    </row>
    <row r="60" spans="1:4" ht="38.25">
      <c r="A60" s="28" t="s">
        <v>112</v>
      </c>
      <c r="B60" s="27" t="s">
        <v>1</v>
      </c>
      <c r="C60" s="84" t="s">
        <v>301</v>
      </c>
      <c r="D60" s="69" t="s">
        <v>299</v>
      </c>
    </row>
    <row r="61" spans="1:4" ht="15" customHeight="1">
      <c r="A61" s="42" t="s">
        <v>81</v>
      </c>
      <c r="B61" s="44"/>
      <c r="C61" s="45"/>
      <c r="D61" s="31"/>
    </row>
    <row r="62" spans="1:4" ht="15" customHeight="1">
      <c r="A62" s="42" t="s">
        <v>186</v>
      </c>
      <c r="B62" s="42" t="s">
        <v>10</v>
      </c>
      <c r="C62" s="46">
        <v>21294</v>
      </c>
      <c r="D62" s="38">
        <v>22190</v>
      </c>
    </row>
    <row r="63" spans="1:4" ht="15" customHeight="1">
      <c r="A63" s="42" t="s">
        <v>187</v>
      </c>
      <c r="B63" s="42" t="s">
        <v>82</v>
      </c>
      <c r="C63" s="46">
        <v>4292</v>
      </c>
      <c r="D63" s="38">
        <v>4540</v>
      </c>
    </row>
    <row r="64" spans="1:4" ht="15" customHeight="1">
      <c r="A64" s="30" t="s">
        <v>188</v>
      </c>
      <c r="B64" s="30" t="s">
        <v>11</v>
      </c>
      <c r="C64" s="46">
        <v>16055</v>
      </c>
      <c r="D64" s="38">
        <v>24183</v>
      </c>
    </row>
    <row r="65" spans="1:4" ht="15" customHeight="1">
      <c r="A65" s="33" t="s">
        <v>189</v>
      </c>
      <c r="B65" s="33" t="s">
        <v>12</v>
      </c>
      <c r="C65" s="46">
        <f>C66+C73</f>
        <v>2210</v>
      </c>
      <c r="D65" s="46">
        <f>D66+D73</f>
        <v>2331</v>
      </c>
    </row>
    <row r="66" spans="1:4" ht="15" customHeight="1">
      <c r="A66" s="53" t="s">
        <v>190</v>
      </c>
      <c r="B66" s="31" t="s">
        <v>191</v>
      </c>
      <c r="C66" s="48">
        <f>C67</f>
        <v>1510</v>
      </c>
      <c r="D66" s="48">
        <f>D67</f>
        <v>1631</v>
      </c>
    </row>
    <row r="67" spans="1:4" ht="15" customHeight="1">
      <c r="A67" s="53" t="s">
        <v>190</v>
      </c>
      <c r="B67" s="31" t="s">
        <v>192</v>
      </c>
      <c r="C67" s="48">
        <f>C68+C69+C70+C71+C72</f>
        <v>1510</v>
      </c>
      <c r="D67" s="48">
        <f>D68+D69+D70+D71+D72</f>
        <v>1631</v>
      </c>
    </row>
    <row r="68" spans="1:4" ht="15" customHeight="1">
      <c r="A68" s="53"/>
      <c r="B68" s="31" t="s">
        <v>193</v>
      </c>
      <c r="C68" s="48">
        <v>800</v>
      </c>
      <c r="D68" s="48">
        <v>800</v>
      </c>
    </row>
    <row r="69" spans="1:4" ht="15" customHeight="1">
      <c r="A69" s="53"/>
      <c r="B69" s="31" t="s">
        <v>194</v>
      </c>
      <c r="C69" s="48">
        <v>60</v>
      </c>
      <c r="D69" s="48">
        <v>60</v>
      </c>
    </row>
    <row r="70" spans="1:4" ht="15" customHeight="1">
      <c r="A70" s="54"/>
      <c r="B70" s="55" t="s">
        <v>195</v>
      </c>
      <c r="C70" s="52">
        <v>150</v>
      </c>
      <c r="D70" s="52">
        <v>150</v>
      </c>
    </row>
    <row r="71" spans="1:4" ht="15" customHeight="1">
      <c r="A71" s="54"/>
      <c r="B71" s="55" t="s">
        <v>196</v>
      </c>
      <c r="C71" s="52">
        <v>300</v>
      </c>
      <c r="D71" s="52">
        <v>390</v>
      </c>
    </row>
    <row r="72" spans="1:4" ht="15" customHeight="1">
      <c r="A72" s="54"/>
      <c r="B72" s="55" t="s">
        <v>197</v>
      </c>
      <c r="C72" s="52">
        <v>200</v>
      </c>
      <c r="D72" s="52">
        <v>231</v>
      </c>
    </row>
    <row r="73" spans="1:4" ht="15" customHeight="1">
      <c r="A73" s="54"/>
      <c r="B73" s="55" t="s">
        <v>307</v>
      </c>
      <c r="C73" s="52">
        <v>700</v>
      </c>
      <c r="D73" s="52">
        <v>700</v>
      </c>
    </row>
    <row r="74" spans="1:4" ht="15" customHeight="1">
      <c r="A74" s="30" t="s">
        <v>201</v>
      </c>
      <c r="B74" s="30" t="s">
        <v>213</v>
      </c>
      <c r="C74" s="46">
        <f>C75+C87+C89+C86</f>
        <v>42893</v>
      </c>
      <c r="D74" s="46">
        <f>D75+D87+D89+D86</f>
        <v>76302</v>
      </c>
    </row>
    <row r="75" spans="1:4" ht="15" customHeight="1">
      <c r="A75" s="60" t="s">
        <v>200</v>
      </c>
      <c r="B75" s="37" t="s">
        <v>104</v>
      </c>
      <c r="C75" s="46">
        <f>C76+C80+C77</f>
        <v>41693</v>
      </c>
      <c r="D75" s="46">
        <f>D76+D80+D77</f>
        <v>43110</v>
      </c>
    </row>
    <row r="76" spans="1:4" ht="15" customHeight="1">
      <c r="A76" s="53" t="s">
        <v>200</v>
      </c>
      <c r="B76" s="29" t="s">
        <v>202</v>
      </c>
      <c r="C76" s="48">
        <v>300</v>
      </c>
      <c r="D76" s="48">
        <v>0</v>
      </c>
    </row>
    <row r="77" spans="1:4" ht="15" customHeight="1">
      <c r="A77" s="54" t="s">
        <v>203</v>
      </c>
      <c r="B77" s="61" t="s">
        <v>204</v>
      </c>
      <c r="C77" s="52">
        <f>C78+C79</f>
        <v>2767</v>
      </c>
      <c r="D77" s="52">
        <f>D78+D79</f>
        <v>2900</v>
      </c>
    </row>
    <row r="78" spans="1:4" ht="15" customHeight="1">
      <c r="A78" s="54"/>
      <c r="B78" s="61" t="s">
        <v>205</v>
      </c>
      <c r="C78" s="52">
        <v>2366</v>
      </c>
      <c r="D78" s="52">
        <v>2332</v>
      </c>
    </row>
    <row r="79" spans="1:4" ht="15" customHeight="1">
      <c r="A79" s="54"/>
      <c r="B79" s="61" t="s">
        <v>206</v>
      </c>
      <c r="C79" s="52">
        <v>401</v>
      </c>
      <c r="D79" s="52">
        <v>568</v>
      </c>
    </row>
    <row r="80" spans="1:4" ht="15" customHeight="1">
      <c r="A80" s="54" t="s">
        <v>200</v>
      </c>
      <c r="B80" s="61" t="s">
        <v>106</v>
      </c>
      <c r="C80" s="52">
        <f>C81+C82+C83+C85+C84</f>
        <v>38626</v>
      </c>
      <c r="D80" s="52">
        <f>D81+D82+D83+D85+D84</f>
        <v>40210</v>
      </c>
    </row>
    <row r="81" spans="1:7" ht="26.25" customHeight="1">
      <c r="A81" s="54"/>
      <c r="B81" s="62" t="s">
        <v>207</v>
      </c>
      <c r="C81" s="52">
        <v>1024</v>
      </c>
      <c r="D81" s="52">
        <v>1024</v>
      </c>
    </row>
    <row r="82" spans="1:7" ht="26.25" customHeight="1">
      <c r="A82" s="54"/>
      <c r="B82" s="61" t="s">
        <v>208</v>
      </c>
      <c r="C82" s="52">
        <v>33328</v>
      </c>
      <c r="D82" s="52">
        <v>36320</v>
      </c>
      <c r="F82" s="120"/>
      <c r="G82" s="120"/>
    </row>
    <row r="83" spans="1:7" ht="15" customHeight="1">
      <c r="A83" s="54"/>
      <c r="B83" s="58" t="s">
        <v>209</v>
      </c>
      <c r="C83" s="52">
        <v>4222</v>
      </c>
      <c r="D83" s="52">
        <v>2814</v>
      </c>
    </row>
    <row r="84" spans="1:7" ht="15" customHeight="1">
      <c r="A84" s="54"/>
      <c r="B84" s="58" t="s">
        <v>294</v>
      </c>
      <c r="C84" s="52">
        <v>0</v>
      </c>
      <c r="D84" s="52">
        <v>0</v>
      </c>
    </row>
    <row r="85" spans="1:7" ht="15" customHeight="1">
      <c r="A85" s="53"/>
      <c r="B85" s="29" t="s">
        <v>210</v>
      </c>
      <c r="C85" s="48">
        <v>52</v>
      </c>
      <c r="D85" s="48">
        <v>52</v>
      </c>
    </row>
    <row r="86" spans="1:7" ht="15" customHeight="1">
      <c r="A86" s="60" t="s">
        <v>295</v>
      </c>
      <c r="B86" s="37" t="s">
        <v>296</v>
      </c>
      <c r="C86" s="46">
        <v>0</v>
      </c>
      <c r="D86" s="46">
        <v>0</v>
      </c>
    </row>
    <row r="87" spans="1:7" ht="15" customHeight="1">
      <c r="A87" s="60" t="s">
        <v>211</v>
      </c>
      <c r="B87" s="37" t="s">
        <v>105</v>
      </c>
      <c r="C87" s="38">
        <f>SUM(C88:C88)</f>
        <v>1200</v>
      </c>
      <c r="D87" s="38">
        <f>SUM(D88:D88)</f>
        <v>1500</v>
      </c>
    </row>
    <row r="88" spans="1:7" ht="15" customHeight="1">
      <c r="A88" s="54"/>
      <c r="B88" s="58" t="s">
        <v>212</v>
      </c>
      <c r="C88" s="59">
        <v>1200</v>
      </c>
      <c r="D88" s="59">
        <v>1500</v>
      </c>
    </row>
    <row r="89" spans="1:7" ht="15" customHeight="1">
      <c r="A89" s="63" t="s">
        <v>217</v>
      </c>
      <c r="B89" s="64" t="s">
        <v>113</v>
      </c>
      <c r="C89" s="65">
        <v>0</v>
      </c>
      <c r="D89" s="65">
        <v>31692</v>
      </c>
    </row>
    <row r="90" spans="1:7" ht="27" customHeight="1">
      <c r="A90" s="33" t="s">
        <v>220</v>
      </c>
      <c r="B90" s="66" t="s">
        <v>128</v>
      </c>
      <c r="C90" s="67">
        <v>0</v>
      </c>
      <c r="D90" s="67">
        <v>0</v>
      </c>
    </row>
    <row r="91" spans="1:7" ht="15" customHeight="1">
      <c r="A91" s="30" t="s">
        <v>221</v>
      </c>
      <c r="B91" s="30" t="s">
        <v>93</v>
      </c>
      <c r="C91" s="38">
        <v>1883</v>
      </c>
      <c r="D91" s="38">
        <v>1883</v>
      </c>
    </row>
    <row r="92" spans="1:7" ht="15" customHeight="1">
      <c r="A92" s="53" t="s">
        <v>214</v>
      </c>
      <c r="B92" s="31" t="s">
        <v>83</v>
      </c>
      <c r="C92" s="32">
        <v>0</v>
      </c>
      <c r="D92" s="32">
        <v>0</v>
      </c>
    </row>
    <row r="93" spans="1:7" ht="15" customHeight="1">
      <c r="A93" s="53" t="s">
        <v>215</v>
      </c>
      <c r="B93" s="31" t="s">
        <v>129</v>
      </c>
      <c r="C93" s="32">
        <v>0</v>
      </c>
      <c r="D93" s="32">
        <v>0</v>
      </c>
    </row>
    <row r="94" spans="1:7" ht="15" customHeight="1">
      <c r="A94" s="53" t="s">
        <v>216</v>
      </c>
      <c r="B94" s="31" t="s">
        <v>98</v>
      </c>
      <c r="C94" s="32">
        <v>0</v>
      </c>
      <c r="D94" s="32">
        <v>0</v>
      </c>
    </row>
    <row r="95" spans="1:7" ht="15" customHeight="1">
      <c r="A95" s="53" t="s">
        <v>218</v>
      </c>
      <c r="B95" s="31" t="s">
        <v>219</v>
      </c>
      <c r="C95" s="32">
        <v>1883</v>
      </c>
      <c r="D95" s="32">
        <v>1883</v>
      </c>
    </row>
    <row r="96" spans="1:7" ht="15" customHeight="1">
      <c r="A96" s="30" t="s">
        <v>84</v>
      </c>
      <c r="B96" s="31"/>
      <c r="C96" s="38">
        <f>C62+C63+C64+C65+C74+C91+C90+C89</f>
        <v>88627</v>
      </c>
      <c r="D96" s="38">
        <f>D62+D63+D64+D65+D74+D91+D90</f>
        <v>131429</v>
      </c>
    </row>
    <row r="97" spans="1:4" ht="15" customHeight="1">
      <c r="A97" s="30" t="s">
        <v>85</v>
      </c>
      <c r="B97" s="31"/>
      <c r="C97" s="38"/>
      <c r="D97" s="38"/>
    </row>
    <row r="98" spans="1:4" ht="15" customHeight="1">
      <c r="D98" s="86"/>
    </row>
    <row r="99" spans="1:4" ht="15" customHeight="1"/>
    <row r="100" spans="1:4" ht="15" customHeight="1"/>
    <row r="101" spans="1:4" ht="15" customHeight="1"/>
  </sheetData>
  <mergeCells count="4">
    <mergeCell ref="A56:C56"/>
    <mergeCell ref="A57:C57"/>
    <mergeCell ref="A3:C3"/>
    <mergeCell ref="A4:C4"/>
  </mergeCells>
  <phoneticPr fontId="1" type="noConversion"/>
  <printOptions horizontalCentered="1"/>
  <pageMargins left="0.5" right="0.6" top="0.43" bottom="0.19685039370078741" header="0.37" footer="0.23622047244094491"/>
  <pageSetup paperSize="9" scale="91" orientation="portrait" horizontalDpi="300" verticalDpi="300" r:id="rId1"/>
  <headerFooter alignWithMargins="0">
    <oddFooter>&amp;R&amp;"Arial Narrow,Normál"&amp;P. oldal</oddFooter>
  </headerFooter>
  <rowBreaks count="1" manualBreakCount="1">
    <brk id="5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A3" sqref="A3:C3"/>
    </sheetView>
  </sheetViews>
  <sheetFormatPr defaultRowHeight="12.75"/>
  <cols>
    <col min="1" max="1" width="10" customWidth="1"/>
    <col min="2" max="2" width="47.140625" customWidth="1"/>
    <col min="3" max="3" width="13.7109375" customWidth="1"/>
    <col min="4" max="4" width="14.140625" customWidth="1"/>
    <col min="5" max="5" width="9.42578125" customWidth="1"/>
    <col min="6" max="6" width="9.7109375" customWidth="1"/>
  </cols>
  <sheetData>
    <row r="1" spans="1:6">
      <c r="A1" s="19"/>
      <c r="B1" s="19"/>
      <c r="C1" s="20" t="s">
        <v>86</v>
      </c>
      <c r="D1" s="19"/>
      <c r="E1" s="19"/>
      <c r="F1" s="20"/>
    </row>
    <row r="2" spans="1:6" ht="12" customHeight="1">
      <c r="A2" s="19"/>
      <c r="B2" s="19"/>
      <c r="C2" s="19"/>
      <c r="D2" s="19"/>
      <c r="E2" s="19"/>
      <c r="F2" s="20"/>
    </row>
    <row r="3" spans="1:6" ht="15" customHeight="1">
      <c r="A3" s="126" t="s">
        <v>344</v>
      </c>
      <c r="B3" s="126"/>
      <c r="C3" s="126"/>
      <c r="D3" s="25"/>
      <c r="E3" s="25"/>
      <c r="F3" s="25"/>
    </row>
    <row r="4" spans="1:6" ht="30" customHeight="1">
      <c r="A4" s="127" t="s">
        <v>302</v>
      </c>
      <c r="B4" s="130"/>
      <c r="C4" s="130"/>
      <c r="D4" s="26"/>
      <c r="E4" s="26"/>
      <c r="F4" s="26"/>
    </row>
    <row r="5" spans="1:6" ht="12.75" customHeight="1">
      <c r="A5" s="21"/>
      <c r="B5" s="22"/>
      <c r="C5" s="22"/>
      <c r="D5" s="22"/>
      <c r="E5" s="22"/>
      <c r="F5" s="22"/>
    </row>
    <row r="6" spans="1:6">
      <c r="A6" s="21"/>
      <c r="B6" s="22"/>
      <c r="C6" s="20" t="s">
        <v>23</v>
      </c>
      <c r="D6" s="22"/>
      <c r="E6" s="22"/>
      <c r="F6" s="22"/>
    </row>
    <row r="7" spans="1:6" ht="40.5" customHeight="1">
      <c r="A7" s="27" t="s">
        <v>145</v>
      </c>
      <c r="B7" s="27" t="s">
        <v>1</v>
      </c>
      <c r="C7" s="84" t="s">
        <v>301</v>
      </c>
      <c r="D7" s="69" t="s">
        <v>299</v>
      </c>
      <c r="E7" s="22"/>
      <c r="F7" s="22"/>
    </row>
    <row r="8" spans="1:6" ht="15" customHeight="1">
      <c r="A8" s="30" t="s">
        <v>33</v>
      </c>
      <c r="B8" s="31"/>
      <c r="C8" s="32"/>
      <c r="D8" s="45"/>
      <c r="E8" s="22"/>
      <c r="F8" s="22"/>
    </row>
    <row r="9" spans="1:6" ht="15" customHeight="1">
      <c r="A9" s="30" t="s">
        <v>222</v>
      </c>
      <c r="B9" s="30" t="s">
        <v>63</v>
      </c>
      <c r="C9" s="38">
        <f>C10+C11+C12+C13+C14</f>
        <v>3500</v>
      </c>
      <c r="D9" s="38">
        <f>D10+D11+D12+D13+D14</f>
        <v>3500</v>
      </c>
      <c r="E9" s="22"/>
      <c r="F9" s="22"/>
    </row>
    <row r="10" spans="1:6" ht="15" customHeight="1">
      <c r="A10" s="53" t="s">
        <v>262</v>
      </c>
      <c r="B10" s="31" t="s">
        <v>259</v>
      </c>
      <c r="C10" s="32">
        <v>0</v>
      </c>
      <c r="D10" s="32">
        <v>0</v>
      </c>
      <c r="E10" s="22"/>
      <c r="F10" s="22"/>
    </row>
    <row r="11" spans="1:6" ht="15" customHeight="1">
      <c r="A11" s="53" t="s">
        <v>263</v>
      </c>
      <c r="B11" s="31" t="s">
        <v>260</v>
      </c>
      <c r="C11" s="32">
        <v>3500</v>
      </c>
      <c r="D11" s="32">
        <v>3500</v>
      </c>
      <c r="E11" s="22"/>
      <c r="F11" s="22"/>
    </row>
    <row r="12" spans="1:6" ht="15" customHeight="1">
      <c r="A12" s="53" t="s">
        <v>261</v>
      </c>
      <c r="B12" s="55" t="s">
        <v>264</v>
      </c>
      <c r="C12" s="68">
        <v>0</v>
      </c>
      <c r="D12" s="68">
        <v>0</v>
      </c>
      <c r="E12" s="22"/>
      <c r="F12" s="22"/>
    </row>
    <row r="13" spans="1:6" ht="15" customHeight="1">
      <c r="A13" s="53" t="s">
        <v>265</v>
      </c>
      <c r="B13" s="55" t="s">
        <v>266</v>
      </c>
      <c r="C13" s="68">
        <v>0</v>
      </c>
      <c r="D13" s="68">
        <v>0</v>
      </c>
      <c r="E13" s="22"/>
      <c r="F13" s="22"/>
    </row>
    <row r="14" spans="1:6" ht="15" customHeight="1">
      <c r="A14" s="53" t="s">
        <v>267</v>
      </c>
      <c r="B14" s="55" t="s">
        <v>268</v>
      </c>
      <c r="C14" s="68">
        <v>0</v>
      </c>
      <c r="D14" s="68">
        <v>0</v>
      </c>
      <c r="E14" s="22"/>
      <c r="F14" s="22"/>
    </row>
    <row r="15" spans="1:6" ht="42.75" customHeight="1">
      <c r="A15" s="33" t="s">
        <v>225</v>
      </c>
      <c r="B15" s="37" t="s">
        <v>115</v>
      </c>
      <c r="C15" s="38">
        <f>SUM(C16:C19)</f>
        <v>10261</v>
      </c>
      <c r="D15" s="38">
        <f>SUM(D16:D20)</f>
        <v>48817</v>
      </c>
      <c r="E15" s="19"/>
      <c r="F15" s="20"/>
    </row>
    <row r="16" spans="1:6" ht="15" customHeight="1">
      <c r="A16" s="53" t="s">
        <v>224</v>
      </c>
      <c r="B16" s="31" t="s">
        <v>114</v>
      </c>
      <c r="C16" s="32">
        <v>0</v>
      </c>
      <c r="D16" s="32">
        <v>2443</v>
      </c>
    </row>
    <row r="17" spans="1:4" ht="27.75" customHeight="1">
      <c r="A17" s="53" t="s">
        <v>227</v>
      </c>
      <c r="B17" s="29" t="s">
        <v>336</v>
      </c>
      <c r="C17" s="32">
        <v>1718</v>
      </c>
      <c r="D17" s="32">
        <v>1906</v>
      </c>
    </row>
    <row r="18" spans="1:4" ht="30.75" customHeight="1">
      <c r="A18" s="53" t="s">
        <v>227</v>
      </c>
      <c r="B18" s="29" t="s">
        <v>337</v>
      </c>
      <c r="C18" s="32">
        <v>243</v>
      </c>
      <c r="D18" s="32">
        <v>243</v>
      </c>
    </row>
    <row r="19" spans="1:4" ht="35.25" customHeight="1">
      <c r="A19" s="53" t="s">
        <v>227</v>
      </c>
      <c r="B19" s="29" t="s">
        <v>338</v>
      </c>
      <c r="C19" s="32">
        <v>8300</v>
      </c>
      <c r="D19" s="32">
        <v>10103</v>
      </c>
    </row>
    <row r="20" spans="1:4" ht="35.25" customHeight="1">
      <c r="A20" s="53" t="s">
        <v>227</v>
      </c>
      <c r="B20" s="29" t="s">
        <v>339</v>
      </c>
      <c r="C20" s="32"/>
      <c r="D20" s="32">
        <v>34122</v>
      </c>
    </row>
    <row r="21" spans="1:4" ht="15" customHeight="1">
      <c r="A21" s="33" t="s">
        <v>228</v>
      </c>
      <c r="B21" s="37" t="s">
        <v>135</v>
      </c>
      <c r="C21" s="38">
        <v>0</v>
      </c>
      <c r="D21" s="38">
        <v>0</v>
      </c>
    </row>
    <row r="22" spans="1:4" ht="15" customHeight="1">
      <c r="A22" s="33" t="s">
        <v>229</v>
      </c>
      <c r="B22" s="37" t="s">
        <v>116</v>
      </c>
      <c r="C22" s="38">
        <v>0</v>
      </c>
      <c r="D22" s="38">
        <v>0</v>
      </c>
    </row>
    <row r="23" spans="1:4" ht="15" customHeight="1">
      <c r="A23" s="33" t="s">
        <v>230</v>
      </c>
      <c r="B23" s="37" t="s">
        <v>120</v>
      </c>
      <c r="C23" s="38">
        <v>23089</v>
      </c>
      <c r="D23" s="38">
        <v>22376</v>
      </c>
    </row>
    <row r="24" spans="1:4" ht="15" customHeight="1">
      <c r="A24" s="53" t="s">
        <v>183</v>
      </c>
      <c r="B24" s="29" t="s">
        <v>131</v>
      </c>
      <c r="C24" s="32">
        <v>0</v>
      </c>
      <c r="D24" s="32">
        <v>0</v>
      </c>
    </row>
    <row r="25" spans="1:4" ht="15" customHeight="1">
      <c r="A25" s="53" t="s">
        <v>181</v>
      </c>
      <c r="B25" s="31" t="s">
        <v>87</v>
      </c>
      <c r="C25" s="32">
        <v>0</v>
      </c>
      <c r="D25" s="32">
        <v>0</v>
      </c>
    </row>
    <row r="26" spans="1:4" ht="15" customHeight="1">
      <c r="A26" s="53" t="s">
        <v>231</v>
      </c>
      <c r="B26" s="31" t="s">
        <v>99</v>
      </c>
      <c r="C26" s="31">
        <v>0</v>
      </c>
      <c r="D26" s="31">
        <v>0</v>
      </c>
    </row>
    <row r="27" spans="1:4" ht="15" customHeight="1">
      <c r="A27" s="30" t="s">
        <v>89</v>
      </c>
      <c r="B27" s="31"/>
      <c r="C27" s="38">
        <f>C9+C15+C22+C23+C24</f>
        <v>36850</v>
      </c>
      <c r="D27" s="38">
        <f>D9+D15+D22+D23+D24</f>
        <v>74693</v>
      </c>
    </row>
    <row r="28" spans="1:4" ht="15" customHeight="1">
      <c r="A28" s="30" t="s">
        <v>90</v>
      </c>
      <c r="B28" s="31"/>
      <c r="C28" s="38"/>
      <c r="D28" s="38"/>
    </row>
    <row r="33" spans="1:4" ht="106.5" customHeight="1"/>
    <row r="34" spans="1:4" ht="76.5" customHeight="1"/>
    <row r="35" spans="1:4" ht="35.25" customHeight="1"/>
    <row r="36" spans="1:4">
      <c r="A36" s="19"/>
      <c r="B36" s="19"/>
      <c r="C36" s="20" t="s">
        <v>86</v>
      </c>
    </row>
    <row r="37" spans="1:4" ht="12.75" customHeight="1">
      <c r="A37" s="19"/>
      <c r="B37" s="19"/>
      <c r="C37" s="19"/>
    </row>
    <row r="38" spans="1:4" ht="15" customHeight="1">
      <c r="A38" s="126" t="s">
        <v>343</v>
      </c>
      <c r="B38" s="126"/>
      <c r="C38" s="126"/>
    </row>
    <row r="39" spans="1:4" ht="30" customHeight="1">
      <c r="A39" s="127" t="s">
        <v>302</v>
      </c>
      <c r="B39" s="130"/>
      <c r="C39" s="130"/>
    </row>
    <row r="40" spans="1:4" ht="12.75" customHeight="1">
      <c r="A40" s="21"/>
      <c r="B40" s="22"/>
      <c r="C40" s="22"/>
    </row>
    <row r="41" spans="1:4">
      <c r="A41" s="21"/>
      <c r="B41" s="22"/>
      <c r="C41" s="20" t="s">
        <v>23</v>
      </c>
    </row>
    <row r="42" spans="1:4" ht="38.25">
      <c r="A42" s="28" t="s">
        <v>112</v>
      </c>
      <c r="B42" s="27" t="s">
        <v>1</v>
      </c>
      <c r="C42" s="85" t="s">
        <v>301</v>
      </c>
      <c r="D42" s="69" t="s">
        <v>299</v>
      </c>
    </row>
    <row r="43" spans="1:4" ht="14.25" customHeight="1">
      <c r="A43" s="42" t="s">
        <v>91</v>
      </c>
      <c r="B43" s="44"/>
      <c r="C43" s="45"/>
      <c r="D43" s="31"/>
    </row>
    <row r="44" spans="1:4" ht="14.25" customHeight="1">
      <c r="A44" s="42" t="s">
        <v>269</v>
      </c>
      <c r="B44" s="42" t="s">
        <v>13</v>
      </c>
      <c r="C44" s="46">
        <v>8740</v>
      </c>
      <c r="D44" s="38">
        <v>11836</v>
      </c>
    </row>
    <row r="45" spans="1:4" ht="14.25" customHeight="1">
      <c r="A45" s="42" t="s">
        <v>270</v>
      </c>
      <c r="B45" s="42" t="s">
        <v>14</v>
      </c>
      <c r="C45" s="46">
        <v>28110</v>
      </c>
      <c r="D45" s="38">
        <v>31019</v>
      </c>
    </row>
    <row r="46" spans="1:4" ht="14.25" customHeight="1">
      <c r="A46" s="30" t="s">
        <v>271</v>
      </c>
      <c r="B46" s="30" t="s">
        <v>92</v>
      </c>
      <c r="C46" s="46">
        <f>C47+C49</f>
        <v>0</v>
      </c>
      <c r="D46" s="46">
        <f>D47+D49</f>
        <v>267</v>
      </c>
    </row>
    <row r="47" spans="1:4" ht="26.25" customHeight="1">
      <c r="A47" s="53" t="s">
        <v>274</v>
      </c>
      <c r="B47" s="29" t="s">
        <v>121</v>
      </c>
      <c r="C47" s="48">
        <v>0</v>
      </c>
      <c r="D47" s="32">
        <v>267</v>
      </c>
    </row>
    <row r="48" spans="1:4" ht="27.75" customHeight="1">
      <c r="A48" s="53" t="s">
        <v>274</v>
      </c>
      <c r="B48" s="29" t="s">
        <v>275</v>
      </c>
      <c r="C48" s="48">
        <v>0</v>
      </c>
      <c r="D48" s="32">
        <v>0</v>
      </c>
    </row>
    <row r="49" spans="1:4" ht="27" customHeight="1">
      <c r="A49" s="53" t="s">
        <v>276</v>
      </c>
      <c r="B49" s="29" t="s">
        <v>122</v>
      </c>
      <c r="C49" s="32">
        <v>0</v>
      </c>
      <c r="D49" s="32">
        <v>0</v>
      </c>
    </row>
    <row r="50" spans="1:4" ht="14.25" customHeight="1">
      <c r="A50" s="33" t="s">
        <v>272</v>
      </c>
      <c r="B50" s="37" t="s">
        <v>140</v>
      </c>
      <c r="C50" s="38">
        <v>0</v>
      </c>
      <c r="D50" s="32">
        <v>0</v>
      </c>
    </row>
    <row r="51" spans="1:4" ht="14.25" customHeight="1">
      <c r="A51" s="53" t="s">
        <v>277</v>
      </c>
      <c r="B51" s="29" t="s">
        <v>141</v>
      </c>
      <c r="C51" s="32">
        <v>0</v>
      </c>
      <c r="D51" s="32">
        <v>0</v>
      </c>
    </row>
    <row r="52" spans="1:4" ht="14.25" customHeight="1">
      <c r="A52" s="53" t="s">
        <v>252</v>
      </c>
      <c r="B52" s="29" t="s">
        <v>142</v>
      </c>
      <c r="C52" s="32">
        <v>0</v>
      </c>
      <c r="D52" s="32">
        <v>0</v>
      </c>
    </row>
    <row r="53" spans="1:4" ht="14.25" customHeight="1">
      <c r="A53" s="30" t="s">
        <v>273</v>
      </c>
      <c r="B53" s="30" t="s">
        <v>94</v>
      </c>
      <c r="C53" s="30">
        <f>SUM(C54:C55)</f>
        <v>0</v>
      </c>
      <c r="D53" s="32">
        <v>0</v>
      </c>
    </row>
    <row r="54" spans="1:4" ht="14.25" customHeight="1">
      <c r="A54" s="53" t="s">
        <v>278</v>
      </c>
      <c r="B54" s="31" t="s">
        <v>123</v>
      </c>
      <c r="C54" s="31">
        <v>0</v>
      </c>
      <c r="D54" s="32">
        <v>0</v>
      </c>
    </row>
    <row r="55" spans="1:4" ht="14.25" customHeight="1">
      <c r="A55" s="53" t="s">
        <v>279</v>
      </c>
      <c r="B55" s="31" t="s">
        <v>100</v>
      </c>
      <c r="C55" s="31">
        <v>0</v>
      </c>
      <c r="D55" s="32">
        <v>0</v>
      </c>
    </row>
    <row r="56" spans="1:4" ht="14.25" customHeight="1">
      <c r="A56" s="30" t="s">
        <v>95</v>
      </c>
      <c r="B56" s="31"/>
      <c r="C56" s="38">
        <f>C44+C45+C46+C53</f>
        <v>36850</v>
      </c>
      <c r="D56" s="38">
        <f>D44+D45+D46+D53</f>
        <v>43122</v>
      </c>
    </row>
    <row r="57" spans="1:4" ht="14.25" customHeight="1">
      <c r="A57" s="30" t="s">
        <v>101</v>
      </c>
      <c r="B57" s="31"/>
      <c r="C57" s="30">
        <v>0</v>
      </c>
      <c r="D57" s="32"/>
    </row>
    <row r="58" spans="1:4" ht="14.25" customHeight="1">
      <c r="A58" s="31"/>
      <c r="B58" s="31"/>
      <c r="C58" s="31"/>
      <c r="D58" s="32"/>
    </row>
  </sheetData>
  <mergeCells count="4">
    <mergeCell ref="A3:C3"/>
    <mergeCell ref="A4:C4"/>
    <mergeCell ref="A38:C38"/>
    <mergeCell ref="A39:C39"/>
  </mergeCells>
  <phoneticPr fontId="1" type="noConversion"/>
  <printOptions horizontalCentered="1"/>
  <pageMargins left="0.57999999999999996" right="0.48" top="0.98425196850393704" bottom="0.98425196850393704" header="0.51181102362204722" footer="0.51181102362204722"/>
  <pageSetup paperSize="9" orientation="portrait" horizontalDpi="300" verticalDpi="300" r:id="rId1"/>
  <headerFooter alignWithMargins="0">
    <oddFooter xml:space="preserve">&amp;R&amp;"Arial Narrow,Normál"&amp;P. oldal&amp;"Arial,Normál"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46"/>
  <sheetViews>
    <sheetView zoomScaleNormal="100" workbookViewId="0">
      <selection activeCell="A3" sqref="A3:C3"/>
    </sheetView>
  </sheetViews>
  <sheetFormatPr defaultRowHeight="12.75"/>
  <cols>
    <col min="1" max="1" width="8.85546875" customWidth="1"/>
    <col min="2" max="2" width="47.140625" customWidth="1"/>
    <col min="3" max="3" width="12.28515625" customWidth="1"/>
    <col min="4" max="4" width="13.5703125" customWidth="1"/>
  </cols>
  <sheetData>
    <row r="1" spans="1:4">
      <c r="A1" s="19"/>
      <c r="B1" s="19"/>
      <c r="C1" s="20" t="s">
        <v>35</v>
      </c>
    </row>
    <row r="2" spans="1:4">
      <c r="A2" s="19"/>
      <c r="B2" s="19"/>
      <c r="C2" s="20"/>
    </row>
    <row r="3" spans="1:4" ht="15" customHeight="1">
      <c r="A3" s="126" t="s">
        <v>344</v>
      </c>
      <c r="B3" s="126"/>
      <c r="C3" s="126"/>
    </row>
    <row r="4" spans="1:4" ht="30" customHeight="1">
      <c r="A4" s="127" t="s">
        <v>303</v>
      </c>
      <c r="B4" s="130"/>
      <c r="C4" s="130"/>
    </row>
    <row r="5" spans="1:4">
      <c r="A5" s="21"/>
      <c r="B5" s="22"/>
      <c r="C5" s="22"/>
    </row>
    <row r="6" spans="1:4">
      <c r="A6" s="19"/>
      <c r="B6" s="19"/>
      <c r="C6" s="20" t="s">
        <v>23</v>
      </c>
    </row>
    <row r="7" spans="1:4" ht="40.5" customHeight="1">
      <c r="A7" s="27" t="s">
        <v>281</v>
      </c>
      <c r="B7" s="27" t="s">
        <v>1</v>
      </c>
      <c r="C7" s="84" t="s">
        <v>301</v>
      </c>
      <c r="D7" s="69" t="s">
        <v>304</v>
      </c>
    </row>
    <row r="8" spans="1:4" ht="18" customHeight="1">
      <c r="A8" s="30" t="s">
        <v>280</v>
      </c>
      <c r="B8" s="30" t="s">
        <v>37</v>
      </c>
      <c r="C8" s="38">
        <f>C9+C10+C11+C12</f>
        <v>8740</v>
      </c>
      <c r="D8" s="38">
        <f>D9+D10+D11+D12+D13+D14+D15</f>
        <v>11836</v>
      </c>
    </row>
    <row r="9" spans="1:4" ht="18" customHeight="1">
      <c r="A9" s="31" t="s">
        <v>282</v>
      </c>
      <c r="B9" s="31" t="s">
        <v>254</v>
      </c>
      <c r="C9" s="32">
        <v>200</v>
      </c>
      <c r="D9" s="32">
        <v>170</v>
      </c>
    </row>
    <row r="10" spans="1:4" ht="18" customHeight="1">
      <c r="A10" s="31" t="s">
        <v>282</v>
      </c>
      <c r="B10" s="31" t="s">
        <v>308</v>
      </c>
      <c r="C10" s="32">
        <v>951</v>
      </c>
      <c r="D10" s="32">
        <v>951</v>
      </c>
    </row>
    <row r="11" spans="1:4" ht="18" customHeight="1">
      <c r="A11" s="31" t="s">
        <v>282</v>
      </c>
      <c r="B11" s="31" t="s">
        <v>309</v>
      </c>
      <c r="C11" s="32">
        <v>6589</v>
      </c>
      <c r="D11" s="32">
        <v>6986</v>
      </c>
    </row>
    <row r="12" spans="1:4" ht="18" customHeight="1">
      <c r="A12" s="31" t="s">
        <v>282</v>
      </c>
      <c r="B12" s="31" t="s">
        <v>310</v>
      </c>
      <c r="C12" s="32">
        <v>1000</v>
      </c>
      <c r="D12" s="32">
        <v>0</v>
      </c>
    </row>
    <row r="13" spans="1:4" ht="18" customHeight="1">
      <c r="A13" s="31"/>
      <c r="B13" s="31" t="s">
        <v>340</v>
      </c>
      <c r="C13" s="32">
        <v>0</v>
      </c>
      <c r="D13" s="32">
        <v>1560</v>
      </c>
    </row>
    <row r="14" spans="1:4" ht="18" customHeight="1">
      <c r="A14" s="31"/>
      <c r="B14" s="31" t="s">
        <v>341</v>
      </c>
      <c r="C14" s="32">
        <v>0</v>
      </c>
      <c r="D14" s="32">
        <v>1300</v>
      </c>
    </row>
    <row r="15" spans="1:4" ht="18" customHeight="1">
      <c r="A15" s="31"/>
      <c r="B15" s="31" t="s">
        <v>342</v>
      </c>
      <c r="C15" s="32">
        <v>0</v>
      </c>
      <c r="D15" s="32">
        <v>869</v>
      </c>
    </row>
    <row r="16" spans="1:4" ht="18" customHeight="1">
      <c r="A16" s="30" t="s">
        <v>270</v>
      </c>
      <c r="B16" s="30" t="s">
        <v>36</v>
      </c>
      <c r="C16" s="38">
        <f>C17+C18+C19+C20</f>
        <v>28110</v>
      </c>
      <c r="D16" s="38">
        <f>D17+D18+D19+D20</f>
        <v>31019</v>
      </c>
    </row>
    <row r="17" spans="1:4" ht="18" customHeight="1">
      <c r="A17" s="30" t="s">
        <v>283</v>
      </c>
      <c r="B17" s="55" t="s">
        <v>311</v>
      </c>
      <c r="C17" s="68">
        <v>7549</v>
      </c>
      <c r="D17" s="68">
        <v>6784</v>
      </c>
    </row>
    <row r="18" spans="1:4" ht="18" customHeight="1">
      <c r="A18" s="30" t="s">
        <v>283</v>
      </c>
      <c r="B18" s="55" t="s">
        <v>312</v>
      </c>
      <c r="C18" s="68">
        <v>17361</v>
      </c>
      <c r="D18" s="68">
        <v>18252</v>
      </c>
    </row>
    <row r="19" spans="1:4" ht="18" customHeight="1">
      <c r="A19" s="30"/>
      <c r="B19" s="55" t="s">
        <v>313</v>
      </c>
      <c r="C19" s="68">
        <v>1200</v>
      </c>
      <c r="D19" s="68">
        <v>1779</v>
      </c>
    </row>
    <row r="20" spans="1:4" ht="18" customHeight="1">
      <c r="A20" s="30"/>
      <c r="B20" s="55" t="s">
        <v>314</v>
      </c>
      <c r="C20" s="68">
        <v>2000</v>
      </c>
      <c r="D20" s="68">
        <v>4204</v>
      </c>
    </row>
    <row r="21" spans="1:4" ht="18" customHeight="1">
      <c r="A21" s="30"/>
      <c r="B21" s="55"/>
      <c r="C21" s="68"/>
      <c r="D21" s="68"/>
    </row>
    <row r="22" spans="1:4" ht="17.25" customHeight="1">
      <c r="A22" s="30"/>
      <c r="B22" s="55"/>
      <c r="C22" s="68"/>
      <c r="D22" s="68"/>
    </row>
    <row r="23" spans="1:4" ht="18" customHeight="1">
      <c r="A23" s="31"/>
      <c r="B23" s="61"/>
      <c r="C23" s="32"/>
      <c r="D23" s="32"/>
    </row>
    <row r="24" spans="1:4" ht="18" customHeight="1">
      <c r="A24" s="30" t="s">
        <v>284</v>
      </c>
      <c r="B24" s="30" t="s">
        <v>96</v>
      </c>
      <c r="C24" s="38"/>
      <c r="D24" s="38">
        <v>267</v>
      </c>
    </row>
    <row r="25" spans="1:4" ht="25.5" customHeight="1">
      <c r="A25" s="53" t="s">
        <v>274</v>
      </c>
      <c r="B25" s="29" t="s">
        <v>285</v>
      </c>
      <c r="C25" s="48"/>
      <c r="D25" s="48"/>
    </row>
    <row r="26" spans="1:4" ht="18" customHeight="1">
      <c r="A26" s="53" t="s">
        <v>274</v>
      </c>
      <c r="B26" s="55" t="s">
        <v>102</v>
      </c>
      <c r="C26" s="68"/>
      <c r="D26" s="68">
        <v>267</v>
      </c>
    </row>
    <row r="27" spans="1:4" ht="18" customHeight="1">
      <c r="A27" s="53" t="s">
        <v>276</v>
      </c>
      <c r="B27" s="55" t="s">
        <v>286</v>
      </c>
      <c r="C27" s="68"/>
      <c r="D27" s="68"/>
    </row>
    <row r="28" spans="1:4" ht="22.5" customHeight="1">
      <c r="A28" s="19"/>
      <c r="B28" s="19"/>
      <c r="C28" s="19"/>
    </row>
    <row r="29" spans="1:4" ht="41.25" customHeight="1">
      <c r="A29" s="133" t="s">
        <v>305</v>
      </c>
      <c r="B29" s="133"/>
      <c r="C29" s="133"/>
    </row>
    <row r="30" spans="1:4" ht="12.75" customHeight="1">
      <c r="A30" s="23"/>
      <c r="B30" s="23"/>
      <c r="C30" s="23"/>
    </row>
    <row r="31" spans="1:4">
      <c r="A31" s="19"/>
      <c r="B31" s="19"/>
      <c r="C31" s="20" t="s">
        <v>43</v>
      </c>
    </row>
    <row r="32" spans="1:4" ht="39" customHeight="1">
      <c r="A32" s="27" t="s">
        <v>0</v>
      </c>
      <c r="B32" s="27" t="s">
        <v>1</v>
      </c>
      <c r="C32" s="84" t="s">
        <v>301</v>
      </c>
      <c r="D32" s="69" t="s">
        <v>299</v>
      </c>
    </row>
    <row r="33" spans="1:4">
      <c r="A33" s="30" t="s">
        <v>44</v>
      </c>
      <c r="B33" s="30"/>
      <c r="C33" s="38">
        <v>0</v>
      </c>
      <c r="D33" s="31">
        <v>0</v>
      </c>
    </row>
    <row r="34" spans="1:4">
      <c r="A34" s="53"/>
      <c r="B34" s="31"/>
      <c r="C34" s="32"/>
      <c r="D34" s="31"/>
    </row>
    <row r="35" spans="1:4" ht="12.75" customHeight="1">
      <c r="A35" s="131" t="s">
        <v>45</v>
      </c>
      <c r="B35" s="131"/>
      <c r="C35" s="38">
        <v>0</v>
      </c>
      <c r="D35" s="31">
        <v>0</v>
      </c>
    </row>
    <row r="36" spans="1:4">
      <c r="A36" s="53"/>
      <c r="B36" s="31"/>
      <c r="C36" s="32"/>
      <c r="D36" s="31"/>
    </row>
    <row r="37" spans="1:4">
      <c r="A37" s="33" t="s">
        <v>46</v>
      </c>
      <c r="B37" s="31"/>
      <c r="C37" s="38">
        <v>0</v>
      </c>
      <c r="D37" s="31">
        <v>0</v>
      </c>
    </row>
    <row r="38" spans="1:4">
      <c r="A38" s="31"/>
      <c r="B38" s="31"/>
      <c r="C38" s="32"/>
      <c r="D38" s="31"/>
    </row>
    <row r="39" spans="1:4">
      <c r="A39" s="33" t="s">
        <v>47</v>
      </c>
      <c r="B39" s="30"/>
      <c r="C39" s="38">
        <v>0</v>
      </c>
      <c r="D39" s="31">
        <v>0</v>
      </c>
    </row>
    <row r="40" spans="1:4">
      <c r="A40" s="31"/>
      <c r="B40" s="31"/>
      <c r="C40" s="32"/>
      <c r="D40" s="31"/>
    </row>
    <row r="41" spans="1:4" ht="24.75" customHeight="1">
      <c r="A41" s="131" t="s">
        <v>48</v>
      </c>
      <c r="B41" s="131"/>
      <c r="C41" s="38">
        <v>0</v>
      </c>
      <c r="D41" s="31">
        <v>0</v>
      </c>
    </row>
    <row r="42" spans="1:4">
      <c r="A42" s="31"/>
      <c r="B42" s="31"/>
      <c r="C42" s="32"/>
      <c r="D42" s="31"/>
    </row>
    <row r="43" spans="1:4">
      <c r="A43" s="132" t="s">
        <v>49</v>
      </c>
      <c r="B43" s="132"/>
      <c r="C43" s="38">
        <v>0</v>
      </c>
      <c r="D43" s="31">
        <v>0</v>
      </c>
    </row>
    <row r="44" spans="1:4">
      <c r="A44" s="31"/>
      <c r="B44" s="31"/>
      <c r="C44" s="32"/>
      <c r="D44" s="31"/>
    </row>
    <row r="45" spans="1:4" ht="25.5" customHeight="1">
      <c r="A45" s="131" t="s">
        <v>50</v>
      </c>
      <c r="B45" s="131"/>
      <c r="C45" s="38">
        <v>0</v>
      </c>
      <c r="D45" s="31">
        <v>0</v>
      </c>
    </row>
    <row r="46" spans="1:4">
      <c r="A46" s="31"/>
      <c r="B46" s="31"/>
      <c r="C46" s="32"/>
      <c r="D46" s="31"/>
    </row>
  </sheetData>
  <mergeCells count="7">
    <mergeCell ref="A41:B41"/>
    <mergeCell ref="A43:B43"/>
    <mergeCell ref="A45:B45"/>
    <mergeCell ref="A3:C3"/>
    <mergeCell ref="A4:C4"/>
    <mergeCell ref="A29:C29"/>
    <mergeCell ref="A35:B35"/>
  </mergeCells>
  <phoneticPr fontId="1" type="noConversion"/>
  <printOptions horizontalCentered="1"/>
  <pageMargins left="0.64" right="0.64" top="0.61" bottom="0.49" header="0.51181102362204722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3" sqref="A3:C3"/>
    </sheetView>
  </sheetViews>
  <sheetFormatPr defaultRowHeight="12.75"/>
  <cols>
    <col min="1" max="1" width="7.42578125" customWidth="1"/>
    <col min="2" max="2" width="47.140625" customWidth="1"/>
    <col min="3" max="5" width="12.28515625" customWidth="1"/>
  </cols>
  <sheetData>
    <row r="1" spans="1:4">
      <c r="A1" s="19"/>
      <c r="B1" s="19"/>
      <c r="C1" s="20" t="s">
        <v>38</v>
      </c>
    </row>
    <row r="2" spans="1:4">
      <c r="A2" s="19"/>
      <c r="B2" s="19"/>
      <c r="C2" s="20"/>
    </row>
    <row r="3" spans="1:4" ht="15" customHeight="1">
      <c r="A3" s="126" t="s">
        <v>344</v>
      </c>
      <c r="B3" s="126"/>
      <c r="C3" s="126"/>
    </row>
    <row r="4" spans="1:4" ht="29.25" customHeight="1">
      <c r="A4" s="127" t="s">
        <v>306</v>
      </c>
      <c r="B4" s="130"/>
      <c r="C4" s="130"/>
    </row>
    <row r="5" spans="1:4">
      <c r="A5" s="21"/>
      <c r="B5" s="22"/>
      <c r="C5" s="22"/>
    </row>
    <row r="6" spans="1:4" ht="13.5" thickBot="1">
      <c r="A6" s="19"/>
      <c r="B6" s="19"/>
      <c r="C6" s="20" t="s">
        <v>23</v>
      </c>
    </row>
    <row r="7" spans="1:4" ht="39.75" customHeight="1" thickTop="1" thickBot="1">
      <c r="A7" s="76" t="s">
        <v>144</v>
      </c>
      <c r="B7" s="70" t="s">
        <v>1</v>
      </c>
      <c r="C7" s="71" t="s">
        <v>301</v>
      </c>
      <c r="D7" s="69" t="s">
        <v>331</v>
      </c>
    </row>
    <row r="8" spans="1:4" ht="18" customHeight="1" thickTop="1">
      <c r="A8" s="72" t="s">
        <v>246</v>
      </c>
      <c r="B8" s="73" t="s">
        <v>39</v>
      </c>
      <c r="C8" s="77">
        <f>SUM(C9:C10)</f>
        <v>0</v>
      </c>
      <c r="D8" s="77">
        <f>SUM(D9:D10)</f>
        <v>31692</v>
      </c>
    </row>
    <row r="9" spans="1:4" ht="18" customHeight="1">
      <c r="A9" s="74" t="s">
        <v>246</v>
      </c>
      <c r="B9" s="31" t="s">
        <v>40</v>
      </c>
      <c r="C9" s="75">
        <v>0</v>
      </c>
      <c r="D9" s="32">
        <v>0</v>
      </c>
    </row>
    <row r="10" spans="1:4" ht="18" customHeight="1" thickBot="1">
      <c r="A10" s="78" t="s">
        <v>246</v>
      </c>
      <c r="B10" s="79" t="s">
        <v>41</v>
      </c>
      <c r="C10" s="80">
        <v>0</v>
      </c>
      <c r="D10" s="31">
        <v>31692</v>
      </c>
    </row>
    <row r="11" spans="1:4" ht="18" customHeight="1" thickTop="1">
      <c r="A11" s="81" t="s">
        <v>246</v>
      </c>
      <c r="B11" s="82" t="s">
        <v>42</v>
      </c>
      <c r="C11" s="83">
        <v>0</v>
      </c>
      <c r="D11" s="31">
        <v>0</v>
      </c>
    </row>
  </sheetData>
  <mergeCells count="2">
    <mergeCell ref="A3:C3"/>
    <mergeCell ref="A4:C4"/>
  </mergeCells>
  <phoneticPr fontId="1" type="noConversion"/>
  <printOptions horizontalCentered="1"/>
  <pageMargins left="0.68" right="0.59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11" sqref="A11"/>
    </sheetView>
  </sheetViews>
  <sheetFormatPr defaultRowHeight="12.75"/>
  <cols>
    <col min="1" max="1" width="44.28515625" customWidth="1"/>
    <col min="2" max="2" width="10.5703125" customWidth="1"/>
  </cols>
  <sheetData>
    <row r="1" spans="1:6">
      <c r="E1" s="8"/>
      <c r="F1" s="8" t="s">
        <v>55</v>
      </c>
    </row>
    <row r="2" spans="1:6">
      <c r="E2" s="8"/>
    </row>
    <row r="3" spans="1:6" ht="18" customHeight="1">
      <c r="A3" s="138" t="s">
        <v>66</v>
      </c>
      <c r="B3" s="138"/>
      <c r="C3" s="138"/>
      <c r="D3" s="138"/>
      <c r="E3" s="138"/>
      <c r="F3" s="138"/>
    </row>
    <row r="4" spans="1:6" ht="28.5" customHeight="1">
      <c r="A4" s="139" t="s">
        <v>64</v>
      </c>
      <c r="B4" s="138"/>
      <c r="C4" s="138"/>
      <c r="D4" s="138"/>
      <c r="E4" s="138"/>
      <c r="F4" s="138"/>
    </row>
    <row r="5" spans="1:6" ht="18" customHeight="1">
      <c r="A5" s="10"/>
      <c r="B5" s="10"/>
      <c r="C5" s="10"/>
      <c r="D5" s="10"/>
      <c r="E5" s="10"/>
      <c r="F5" s="10"/>
    </row>
    <row r="6" spans="1:6" ht="13.5" thickBot="1">
      <c r="F6" s="8" t="s">
        <v>60</v>
      </c>
    </row>
    <row r="7" spans="1:6" ht="18" customHeight="1" thickBot="1">
      <c r="A7" s="134" t="s">
        <v>1</v>
      </c>
      <c r="B7" s="135"/>
      <c r="C7" s="14" t="s">
        <v>53</v>
      </c>
      <c r="D7" s="14" t="s">
        <v>51</v>
      </c>
      <c r="E7" s="14" t="s">
        <v>52</v>
      </c>
      <c r="F7" s="15" t="s">
        <v>59</v>
      </c>
    </row>
    <row r="8" spans="1:6" ht="18" customHeight="1">
      <c r="A8" s="136" t="s">
        <v>54</v>
      </c>
      <c r="B8" s="137"/>
      <c r="C8" s="4"/>
      <c r="D8" s="4"/>
      <c r="E8" s="4"/>
      <c r="F8" s="5"/>
    </row>
    <row r="9" spans="1:6" ht="9.75" customHeight="1" thickBot="1">
      <c r="A9" s="11"/>
      <c r="B9" s="12"/>
      <c r="C9" s="12"/>
      <c r="D9" s="12"/>
      <c r="E9" s="12"/>
      <c r="F9" s="13"/>
    </row>
    <row r="10" spans="1:6" ht="26.25" thickBot="1">
      <c r="A10" s="17" t="s">
        <v>57</v>
      </c>
      <c r="B10" s="18" t="s">
        <v>56</v>
      </c>
      <c r="C10" s="14" t="s">
        <v>58</v>
      </c>
      <c r="D10" s="14" t="s">
        <v>51</v>
      </c>
      <c r="E10" s="14" t="s">
        <v>52</v>
      </c>
      <c r="F10" s="15" t="s">
        <v>59</v>
      </c>
    </row>
    <row r="11" spans="1:6" ht="18" customHeight="1">
      <c r="A11" s="16" t="s">
        <v>67</v>
      </c>
      <c r="B11" s="4"/>
      <c r="C11" s="4"/>
      <c r="D11" s="4"/>
      <c r="E11" s="4"/>
      <c r="F11" s="5"/>
    </row>
    <row r="12" spans="1:6" ht="18" customHeight="1">
      <c r="A12" s="3"/>
      <c r="B12" s="1"/>
      <c r="C12" s="1"/>
      <c r="D12" s="1"/>
      <c r="E12" s="1"/>
      <c r="F12" s="2"/>
    </row>
    <row r="13" spans="1:6" ht="18" customHeight="1" thickBot="1">
      <c r="A13" s="11"/>
      <c r="B13" s="12"/>
      <c r="C13" s="12"/>
      <c r="D13" s="12"/>
      <c r="E13" s="12"/>
      <c r="F13" s="13"/>
    </row>
    <row r="14" spans="1:6" ht="18" customHeight="1" thickBot="1">
      <c r="A14" s="9" t="s">
        <v>2</v>
      </c>
      <c r="B14" s="6"/>
      <c r="C14" s="6"/>
      <c r="D14" s="6"/>
      <c r="E14" s="6"/>
      <c r="F14" s="7"/>
    </row>
    <row r="17" spans="1:6" ht="18" customHeight="1">
      <c r="A17" s="138" t="s">
        <v>65</v>
      </c>
      <c r="B17" s="138"/>
      <c r="C17" s="138"/>
      <c r="D17" s="138"/>
      <c r="E17" s="138"/>
      <c r="F17" s="138"/>
    </row>
    <row r="18" spans="1:6" ht="30" customHeight="1">
      <c r="A18" s="139" t="s">
        <v>64</v>
      </c>
      <c r="B18" s="138"/>
      <c r="C18" s="138"/>
      <c r="D18" s="138"/>
      <c r="E18" s="138"/>
      <c r="F18" s="138"/>
    </row>
    <row r="19" spans="1:6">
      <c r="A19" s="10"/>
      <c r="B19" s="10"/>
      <c r="C19" s="10"/>
      <c r="D19" s="10"/>
      <c r="E19" s="10"/>
      <c r="F19" s="10"/>
    </row>
    <row r="20" spans="1:6" ht="13.5" thickBot="1">
      <c r="F20" s="8" t="s">
        <v>60</v>
      </c>
    </row>
    <row r="21" spans="1:6" ht="18" customHeight="1" thickBot="1">
      <c r="A21" s="134" t="s">
        <v>1</v>
      </c>
      <c r="B21" s="135"/>
      <c r="C21" s="14" t="s">
        <v>53</v>
      </c>
      <c r="D21" s="14" t="s">
        <v>51</v>
      </c>
      <c r="E21" s="14" t="s">
        <v>52</v>
      </c>
      <c r="F21" s="15" t="s">
        <v>59</v>
      </c>
    </row>
    <row r="22" spans="1:6" ht="18" customHeight="1">
      <c r="A22" s="136" t="s">
        <v>61</v>
      </c>
      <c r="B22" s="137"/>
      <c r="C22" s="4"/>
      <c r="D22" s="4"/>
      <c r="E22" s="4"/>
      <c r="F22" s="5"/>
    </row>
    <row r="23" spans="1:6" ht="9.75" customHeight="1" thickBot="1">
      <c r="A23" s="11"/>
      <c r="B23" s="12"/>
      <c r="C23" s="12"/>
      <c r="D23" s="12"/>
      <c r="E23" s="12"/>
      <c r="F23" s="13"/>
    </row>
    <row r="24" spans="1:6" ht="26.25" thickBot="1">
      <c r="A24" s="17" t="s">
        <v>57</v>
      </c>
      <c r="B24" s="18" t="s">
        <v>56</v>
      </c>
      <c r="C24" s="14" t="s">
        <v>58</v>
      </c>
      <c r="D24" s="14" t="s">
        <v>51</v>
      </c>
      <c r="E24" s="14" t="s">
        <v>52</v>
      </c>
      <c r="F24" s="15" t="s">
        <v>59</v>
      </c>
    </row>
    <row r="25" spans="1:6" ht="18" customHeight="1">
      <c r="A25" s="16" t="s">
        <v>67</v>
      </c>
      <c r="B25" s="4"/>
      <c r="C25" s="4"/>
      <c r="D25" s="4"/>
      <c r="E25" s="4"/>
      <c r="F25" s="5"/>
    </row>
    <row r="26" spans="1:6" ht="18" customHeight="1">
      <c r="A26" s="3"/>
      <c r="B26" s="1"/>
      <c r="C26" s="1"/>
      <c r="D26" s="1"/>
      <c r="E26" s="1"/>
      <c r="F26" s="2"/>
    </row>
    <row r="27" spans="1:6" ht="18" customHeight="1" thickBot="1">
      <c r="A27" s="11"/>
      <c r="B27" s="12"/>
      <c r="C27" s="12"/>
      <c r="D27" s="12"/>
      <c r="E27" s="12"/>
      <c r="F27" s="13"/>
    </row>
    <row r="28" spans="1:6" ht="18" customHeight="1" thickBot="1">
      <c r="A28" s="9" t="s">
        <v>2</v>
      </c>
      <c r="B28" s="6"/>
      <c r="C28" s="6"/>
      <c r="D28" s="6"/>
      <c r="E28" s="6"/>
      <c r="F28" s="7"/>
    </row>
  </sheetData>
  <mergeCells count="8">
    <mergeCell ref="A21:B21"/>
    <mergeCell ref="A22:B22"/>
    <mergeCell ref="A7:B7"/>
    <mergeCell ref="A8:B8"/>
    <mergeCell ref="A3:F3"/>
    <mergeCell ref="A4:F4"/>
    <mergeCell ref="A17:F17"/>
    <mergeCell ref="A18:F18"/>
  </mergeCells>
  <phoneticPr fontId="1" type="noConversion"/>
  <printOptions horizontalCentered="1"/>
  <pageMargins left="0.78740157480314965" right="0.78740157480314965" top="0.6692913385826772" bottom="0.86614173228346458" header="0.51181102362204722" footer="0.51181102362204722"/>
  <pageSetup paperSize="9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A3" sqref="A3:D3"/>
    </sheetView>
  </sheetViews>
  <sheetFormatPr defaultRowHeight="12.75"/>
  <cols>
    <col min="1" max="1" width="6.5703125" customWidth="1"/>
    <col min="2" max="2" width="29.140625" customWidth="1"/>
    <col min="3" max="3" width="15.140625" customWidth="1"/>
    <col min="4" max="4" width="10.7109375" customWidth="1"/>
    <col min="5" max="5" width="11.42578125" customWidth="1"/>
  </cols>
  <sheetData>
    <row r="1" spans="1:5">
      <c r="A1" s="88"/>
      <c r="B1" s="88"/>
      <c r="C1" s="88"/>
      <c r="D1" s="89"/>
      <c r="E1" s="89" t="s">
        <v>315</v>
      </c>
    </row>
    <row r="2" spans="1:5">
      <c r="A2" s="88"/>
      <c r="B2" s="88"/>
      <c r="C2" s="88"/>
      <c r="D2" s="89"/>
      <c r="E2" s="88"/>
    </row>
    <row r="3" spans="1:5" ht="14.25" customHeight="1">
      <c r="A3" s="140" t="s">
        <v>343</v>
      </c>
      <c r="B3" s="140"/>
      <c r="C3" s="140"/>
      <c r="D3" s="140"/>
      <c r="E3" s="88"/>
    </row>
    <row r="4" spans="1:5" ht="24.75" customHeight="1">
      <c r="A4" s="141" t="s">
        <v>316</v>
      </c>
      <c r="B4" s="142"/>
      <c r="C4" s="142"/>
      <c r="D4" s="142"/>
      <c r="E4" s="88"/>
    </row>
    <row r="5" spans="1:5">
      <c r="A5" s="90"/>
      <c r="B5" s="91"/>
      <c r="C5" s="91"/>
      <c r="D5" s="91"/>
      <c r="E5" s="88"/>
    </row>
    <row r="6" spans="1:5" ht="13.5" thickBot="1">
      <c r="A6" s="90"/>
      <c r="B6" s="91"/>
      <c r="C6" s="91"/>
      <c r="D6" s="89" t="s">
        <v>317</v>
      </c>
      <c r="E6" s="88"/>
    </row>
    <row r="7" spans="1:5" ht="39.75" thickTop="1" thickBot="1">
      <c r="A7" s="92" t="s">
        <v>0</v>
      </c>
      <c r="B7" s="143" t="s">
        <v>1</v>
      </c>
      <c r="C7" s="144"/>
      <c r="D7" s="93" t="s">
        <v>301</v>
      </c>
      <c r="E7" s="94" t="s">
        <v>299</v>
      </c>
    </row>
    <row r="8" spans="1:5" ht="13.5" thickTop="1">
      <c r="A8" s="95" t="s">
        <v>318</v>
      </c>
      <c r="B8" s="145" t="s">
        <v>319</v>
      </c>
      <c r="C8" s="146"/>
      <c r="D8" s="96">
        <v>4</v>
      </c>
      <c r="E8" s="97">
        <v>4</v>
      </c>
    </row>
    <row r="9" spans="1:5">
      <c r="A9" s="147"/>
      <c r="B9" s="149" t="s">
        <v>320</v>
      </c>
      <c r="C9" s="98" t="s">
        <v>321</v>
      </c>
      <c r="D9" s="98">
        <v>1</v>
      </c>
      <c r="E9" s="99">
        <v>1</v>
      </c>
    </row>
    <row r="10" spans="1:5">
      <c r="A10" s="148"/>
      <c r="B10" s="150"/>
      <c r="C10" s="98" t="s">
        <v>322</v>
      </c>
      <c r="D10" s="98">
        <v>1</v>
      </c>
      <c r="E10" s="99">
        <v>1</v>
      </c>
    </row>
    <row r="11" spans="1:5">
      <c r="A11" s="147"/>
      <c r="B11" s="149" t="s">
        <v>323</v>
      </c>
      <c r="C11" s="98" t="s">
        <v>321</v>
      </c>
      <c r="D11" s="98">
        <v>2</v>
      </c>
      <c r="E11" s="99">
        <v>2</v>
      </c>
    </row>
    <row r="12" spans="1:5" ht="13.5" thickBot="1">
      <c r="A12" s="153"/>
      <c r="B12" s="154"/>
      <c r="C12" s="100" t="s">
        <v>322</v>
      </c>
      <c r="D12" s="100">
        <v>0</v>
      </c>
      <c r="E12" s="101">
        <v>0</v>
      </c>
    </row>
    <row r="13" spans="1:5" ht="13.5" thickTop="1">
      <c r="A13" s="102" t="s">
        <v>324</v>
      </c>
      <c r="B13" s="155" t="s">
        <v>325</v>
      </c>
      <c r="C13" s="156"/>
      <c r="D13" s="103">
        <f>SUM(D14:D17)</f>
        <v>0</v>
      </c>
      <c r="E13" s="97">
        <v>0</v>
      </c>
    </row>
    <row r="14" spans="1:5">
      <c r="A14" s="147"/>
      <c r="B14" s="149" t="s">
        <v>320</v>
      </c>
      <c r="C14" s="98" t="s">
        <v>321</v>
      </c>
      <c r="D14" s="98">
        <v>0</v>
      </c>
      <c r="E14" s="99">
        <v>0</v>
      </c>
    </row>
    <row r="15" spans="1:5">
      <c r="A15" s="148"/>
      <c r="B15" s="150"/>
      <c r="C15" s="98" t="s">
        <v>322</v>
      </c>
      <c r="D15" s="98">
        <v>0</v>
      </c>
      <c r="E15" s="99">
        <v>0</v>
      </c>
    </row>
    <row r="16" spans="1:5">
      <c r="A16" s="147"/>
      <c r="B16" s="149" t="s">
        <v>323</v>
      </c>
      <c r="C16" s="98" t="s">
        <v>321</v>
      </c>
      <c r="D16" s="98">
        <v>0</v>
      </c>
      <c r="E16" s="99">
        <v>0</v>
      </c>
    </row>
    <row r="17" spans="1:5" ht="13.5" thickBot="1">
      <c r="A17" s="157"/>
      <c r="B17" s="158"/>
      <c r="C17" s="104" t="s">
        <v>322</v>
      </c>
      <c r="D17" s="104">
        <v>0</v>
      </c>
      <c r="E17" s="101">
        <v>0</v>
      </c>
    </row>
    <row r="18" spans="1:5" ht="13.5" thickTop="1">
      <c r="A18" s="105" t="s">
        <v>326</v>
      </c>
      <c r="B18" s="106" t="s">
        <v>327</v>
      </c>
      <c r="C18" s="107"/>
      <c r="D18" s="107">
        <f>SUM(D19:D22)</f>
        <v>1</v>
      </c>
      <c r="E18" s="97">
        <v>1</v>
      </c>
    </row>
    <row r="19" spans="1:5">
      <c r="A19" s="147"/>
      <c r="B19" s="149" t="s">
        <v>320</v>
      </c>
      <c r="C19" s="98" t="s">
        <v>321</v>
      </c>
      <c r="D19" s="108">
        <v>0</v>
      </c>
      <c r="E19" s="99">
        <v>0</v>
      </c>
    </row>
    <row r="20" spans="1:5">
      <c r="A20" s="148"/>
      <c r="B20" s="150"/>
      <c r="C20" s="98" t="s">
        <v>322</v>
      </c>
      <c r="D20" s="108">
        <v>1</v>
      </c>
      <c r="E20" s="99">
        <v>1</v>
      </c>
    </row>
    <row r="21" spans="1:5">
      <c r="A21" s="147"/>
      <c r="B21" s="149" t="s">
        <v>323</v>
      </c>
      <c r="C21" s="98" t="s">
        <v>321</v>
      </c>
      <c r="D21" s="108">
        <v>0</v>
      </c>
      <c r="E21" s="99">
        <v>0</v>
      </c>
    </row>
    <row r="22" spans="1:5" ht="13.5" thickBot="1">
      <c r="A22" s="153"/>
      <c r="B22" s="154"/>
      <c r="C22" s="100" t="s">
        <v>322</v>
      </c>
      <c r="D22" s="109">
        <v>0</v>
      </c>
      <c r="E22" s="101">
        <v>0</v>
      </c>
    </row>
    <row r="23" spans="1:5" ht="13.5" thickTop="1">
      <c r="A23" s="102" t="s">
        <v>328</v>
      </c>
      <c r="B23" s="155" t="s">
        <v>329</v>
      </c>
      <c r="C23" s="156"/>
      <c r="D23" s="103">
        <v>6</v>
      </c>
      <c r="E23" s="97">
        <v>6</v>
      </c>
    </row>
    <row r="24" spans="1:5">
      <c r="A24" s="110"/>
      <c r="B24" s="111" t="s">
        <v>320</v>
      </c>
      <c r="C24" s="108" t="s">
        <v>322</v>
      </c>
      <c r="D24" s="108">
        <v>6</v>
      </c>
      <c r="E24" s="99">
        <v>6</v>
      </c>
    </row>
    <row r="25" spans="1:5" ht="13.5" thickBot="1">
      <c r="A25" s="112"/>
      <c r="B25" s="113" t="s">
        <v>323</v>
      </c>
      <c r="C25" s="114" t="s">
        <v>322</v>
      </c>
      <c r="D25" s="114">
        <v>0</v>
      </c>
      <c r="E25" s="101">
        <v>0</v>
      </c>
    </row>
    <row r="26" spans="1:5" ht="14.25" thickTop="1" thickBot="1">
      <c r="A26" s="115"/>
      <c r="B26" s="151" t="s">
        <v>330</v>
      </c>
      <c r="C26" s="152"/>
      <c r="D26" s="116">
        <f>D13+D18+D23+D8</f>
        <v>11</v>
      </c>
      <c r="E26" s="116">
        <f>E13+E18+E23+E8</f>
        <v>11</v>
      </c>
    </row>
    <row r="27" spans="1:5" ht="13.5" thickTop="1"/>
  </sheetData>
  <mergeCells count="19">
    <mergeCell ref="B26:C26"/>
    <mergeCell ref="A11:A12"/>
    <mergeCell ref="B11:B12"/>
    <mergeCell ref="B13:C13"/>
    <mergeCell ref="A14:A15"/>
    <mergeCell ref="B14:B15"/>
    <mergeCell ref="A16:A17"/>
    <mergeCell ref="B16:B17"/>
    <mergeCell ref="A19:A20"/>
    <mergeCell ref="B19:B20"/>
    <mergeCell ref="A21:A22"/>
    <mergeCell ref="B21:B22"/>
    <mergeCell ref="B23:C23"/>
    <mergeCell ref="A3:D3"/>
    <mergeCell ref="A4:D4"/>
    <mergeCell ref="B7:C7"/>
    <mergeCell ref="B8:C8"/>
    <mergeCell ref="A9:A10"/>
    <mergeCell ref="B9:B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 melléklet</vt:lpstr>
      <vt:lpstr>2. melléklet</vt:lpstr>
      <vt:lpstr>3. melléklet</vt:lpstr>
      <vt:lpstr>4. melléklet</vt:lpstr>
      <vt:lpstr>5. melléklet</vt:lpstr>
      <vt:lpstr>7. mellékelt</vt:lpstr>
      <vt:lpstr>6. 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Többcélú Kistérségi Társulás Őriszentpéter</dc:creator>
  <cp:lastModifiedBy>Adri</cp:lastModifiedBy>
  <cp:lastPrinted>2018-07-10T11:01:31Z</cp:lastPrinted>
  <dcterms:created xsi:type="dcterms:W3CDTF">2012-01-28T13:44:32Z</dcterms:created>
  <dcterms:modified xsi:type="dcterms:W3CDTF">2018-07-10T11:01:55Z</dcterms:modified>
</cp:coreProperties>
</file>