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Jegyzői iroda\ Testületi és Törvényességi Csoport\Testületi koordinátor\Rendeletek\2016\2016.05.25\Pénzmaradvány\"/>
    </mc:Choice>
  </mc:AlternateContent>
  <bookViews>
    <workbookView xWindow="0" yWindow="0" windowWidth="20490" windowHeight="7095"/>
  </bookViews>
  <sheets>
    <sheet name="ÖNK 2015 " sheetId="1" r:id="rId1"/>
  </sheets>
  <definedNames>
    <definedName name="_xlnm.Print_Titles" localSheetId="0">'ÖNK 2015 '!$1:$5</definedName>
    <definedName name="_xlnm.Print_Area" localSheetId="0">'ÖNK 2015 '!$A$1:$V$14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" l="1"/>
  <c r="M12" i="1"/>
  <c r="J13" i="1" l="1"/>
  <c r="S12" i="1"/>
  <c r="R12" i="1"/>
  <c r="Q12" i="1"/>
  <c r="P12" i="1"/>
  <c r="O12" i="1"/>
  <c r="N12" i="1"/>
  <c r="K12" i="1"/>
  <c r="I12" i="1"/>
  <c r="H12" i="1"/>
  <c r="G12" i="1"/>
  <c r="T11" i="1"/>
  <c r="S11" i="1"/>
  <c r="R11" i="1"/>
  <c r="Q11" i="1"/>
  <c r="P11" i="1"/>
  <c r="O11" i="1"/>
  <c r="N11" i="1"/>
  <c r="M11" i="1"/>
  <c r="I11" i="1"/>
  <c r="H11" i="1"/>
  <c r="F11" i="1"/>
  <c r="F13" i="1" s="1"/>
  <c r="E11" i="1"/>
  <c r="E13" i="1" s="1"/>
  <c r="D11" i="1"/>
  <c r="D13" i="1" s="1"/>
  <c r="C11" i="1"/>
  <c r="C13" i="1" s="1"/>
  <c r="U10" i="1"/>
  <c r="L10" i="1"/>
  <c r="G10" i="1"/>
  <c r="U9" i="1"/>
  <c r="K9" i="1"/>
  <c r="L9" i="1" s="1"/>
  <c r="G9" i="1"/>
  <c r="U8" i="1"/>
  <c r="K8" i="1"/>
  <c r="G8" i="1"/>
  <c r="U7" i="1"/>
  <c r="L7" i="1"/>
  <c r="G7" i="1"/>
  <c r="U6" i="1"/>
  <c r="L6" i="1"/>
  <c r="G6" i="1"/>
  <c r="Q13" i="1" l="1"/>
  <c r="N13" i="1"/>
  <c r="R13" i="1"/>
  <c r="L12" i="1"/>
  <c r="M13" i="1" s="1"/>
  <c r="K11" i="1"/>
  <c r="K13" i="1" s="1"/>
  <c r="H13" i="1"/>
  <c r="O13" i="1"/>
  <c r="S13" i="1"/>
  <c r="U11" i="1"/>
  <c r="G11" i="1"/>
  <c r="G13" i="1" s="1"/>
  <c r="I13" i="1"/>
  <c r="P13" i="1"/>
  <c r="T13" i="1"/>
  <c r="L8" i="1"/>
  <c r="L11" i="1" s="1"/>
  <c r="L13" i="1" s="1"/>
  <c r="U12" i="1" l="1"/>
  <c r="U13" i="1" s="1"/>
</calcChain>
</file>

<file path=xl/sharedStrings.xml><?xml version="1.0" encoding="utf-8"?>
<sst xmlns="http://schemas.openxmlformats.org/spreadsheetml/2006/main" count="33" uniqueCount="33">
  <si>
    <t>Adatok Ft-ban</t>
  </si>
  <si>
    <t>Ssz</t>
  </si>
  <si>
    <t>Intézmény megnevezése</t>
  </si>
  <si>
    <t>MARADVÁNY LEVEZETÉSE (7/A. űrlap)</t>
  </si>
  <si>
    <t>Kötelezettségvállalással terhelt maradvány részletezése</t>
  </si>
  <si>
    <t>Szabad maradvány</t>
  </si>
  <si>
    <t>Maradvány előirányzatszintű felosztása</t>
  </si>
  <si>
    <t>Alaptev. Ktgvetési bevétele</t>
  </si>
  <si>
    <t>Alaptev. Ktgvetési kiadásai</t>
  </si>
  <si>
    <t>Finanszírozási bevétel</t>
  </si>
  <si>
    <t>Finanszírozási kiadás</t>
  </si>
  <si>
    <t>Alaptevékenység maradványa (1-2+3-4)</t>
  </si>
  <si>
    <t>Elkülönített számlák</t>
  </si>
  <si>
    <t>Támogatások</t>
  </si>
  <si>
    <t>Szállítói állomány</t>
  </si>
  <si>
    <t>Egyéb feladat</t>
  </si>
  <si>
    <t>Összesen (12+…+15)</t>
  </si>
  <si>
    <t>Személyi juttatás</t>
  </si>
  <si>
    <t>Személyi juttatás járuléka</t>
  </si>
  <si>
    <t>Dologi kiadások</t>
  </si>
  <si>
    <t>Pénzeszközátadás</t>
  </si>
  <si>
    <t>Beruházási kiadás</t>
  </si>
  <si>
    <t>Felújítási kiadás</t>
  </si>
  <si>
    <t>Tartalék</t>
  </si>
  <si>
    <t>Összesen (18+…+24)</t>
  </si>
  <si>
    <t>Visonta úti Bölcsőde</t>
  </si>
  <si>
    <t>Dobó I. úti Bölcsőde</t>
  </si>
  <si>
    <t>Gyöngyös Város Óvodái</t>
  </si>
  <si>
    <t>GYÖNGYÖK</t>
  </si>
  <si>
    <t>Polgármesteri Hivatal</t>
  </si>
  <si>
    <t>Önkormányzati intézmények (9+...+12)</t>
  </si>
  <si>
    <t>Gyöngyös Város Önkormányzata</t>
  </si>
  <si>
    <t>ÖNKORMÁNYZAT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</si>
</sst>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</font>
    <font>
      <b/>
      <sz val="12"/>
      <name val="Times New Roman CE"/>
    </font>
    <font>
      <b/>
      <sz val="12"/>
      <name val="Times New Roman CE"/>
      <family val="1"/>
      <charset val="238"/>
    </font>
    <font>
      <b/>
      <sz val="13.5"/>
      <name val="Times New Roman"/>
      <family val="1"/>
    </font>
    <font>
      <b/>
      <sz val="12"/>
      <name val="Times New Roman"/>
      <family val="1"/>
    </font>
    <font>
      <b/>
      <sz val="13.5"/>
      <name val="Times New Roman CE"/>
      <family val="1"/>
      <charset val="238"/>
    </font>
    <font>
      <sz val="13.5"/>
      <name val="Times New Roman CE"/>
      <family val="1"/>
      <charset val="238"/>
    </font>
    <font>
      <b/>
      <sz val="10"/>
      <name val="Times New Roman"/>
      <family val="1"/>
    </font>
    <font>
      <sz val="12.5"/>
      <name val="Arial"/>
      <family val="2"/>
    </font>
    <font>
      <sz val="12.5"/>
      <name val="Arial"/>
      <family val="2"/>
      <charset val="238"/>
    </font>
    <font>
      <b/>
      <sz val="12.5"/>
      <name val="Arial"/>
      <family val="2"/>
    </font>
    <font>
      <sz val="13.5"/>
      <name val="Times New Roman CE"/>
      <charset val="238"/>
    </font>
    <font>
      <b/>
      <sz val="12.5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</borders>
  <cellStyleXfs count="4">
    <xf numFmtId="3" fontId="0" fillId="0" borderId="0">
      <alignment vertical="center"/>
    </xf>
    <xf numFmtId="0" fontId="1" fillId="0" borderId="0"/>
    <xf numFmtId="3" fontId="2" fillId="0" borderId="0">
      <alignment vertical="center"/>
    </xf>
    <xf numFmtId="0" fontId="17" fillId="0" borderId="0"/>
  </cellStyleXfs>
  <cellXfs count="107">
    <xf numFmtId="3" fontId="0" fillId="0" borderId="0" xfId="0">
      <alignment vertical="center"/>
    </xf>
    <xf numFmtId="0" fontId="1" fillId="0" borderId="0" xfId="1" applyFont="1" applyBorder="1" applyAlignment="1">
      <alignment vertical="center"/>
    </xf>
    <xf numFmtId="3" fontId="3" fillId="0" borderId="0" xfId="2" applyFont="1">
      <alignment vertical="center"/>
    </xf>
    <xf numFmtId="3" fontId="4" fillId="0" borderId="0" xfId="2" applyFont="1">
      <alignment vertical="center"/>
    </xf>
    <xf numFmtId="3" fontId="5" fillId="0" borderId="0" xfId="2" applyFont="1" applyAlignment="1">
      <alignment horizontal="right"/>
    </xf>
    <xf numFmtId="0" fontId="1" fillId="0" borderId="0" xfId="1" applyFont="1"/>
    <xf numFmtId="0" fontId="9" fillId="0" borderId="0" xfId="1" applyFont="1"/>
    <xf numFmtId="0" fontId="6" fillId="0" borderId="0" xfId="1" applyFont="1"/>
    <xf numFmtId="3" fontId="10" fillId="2" borderId="24" xfId="2" applyFont="1" applyFill="1" applyBorder="1" applyAlignment="1">
      <alignment horizontal="center" vertical="center"/>
    </xf>
    <xf numFmtId="3" fontId="10" fillId="2" borderId="25" xfId="2" applyFont="1" applyFill="1" applyBorder="1" applyAlignment="1">
      <alignment horizontal="center" vertical="center"/>
    </xf>
    <xf numFmtId="3" fontId="10" fillId="2" borderId="11" xfId="2" applyFont="1" applyFill="1" applyBorder="1" applyAlignment="1">
      <alignment horizontal="center" vertical="center"/>
    </xf>
    <xf numFmtId="3" fontId="10" fillId="2" borderId="26" xfId="2" applyFont="1" applyFill="1" applyBorder="1" applyAlignment="1">
      <alignment horizontal="center" vertical="center"/>
    </xf>
    <xf numFmtId="3" fontId="10" fillId="2" borderId="16" xfId="2" applyFont="1" applyFill="1" applyBorder="1" applyAlignment="1">
      <alignment horizontal="center" vertical="center"/>
    </xf>
    <xf numFmtId="3" fontId="10" fillId="2" borderId="27" xfId="2" applyFont="1" applyFill="1" applyBorder="1" applyAlignment="1">
      <alignment horizontal="center" vertical="center"/>
    </xf>
    <xf numFmtId="3" fontId="10" fillId="2" borderId="28" xfId="2" applyFont="1" applyFill="1" applyBorder="1" applyAlignment="1">
      <alignment horizontal="center" vertical="center"/>
    </xf>
    <xf numFmtId="0" fontId="7" fillId="0" borderId="0" xfId="1" applyFont="1" applyBorder="1"/>
    <xf numFmtId="0" fontId="9" fillId="0" borderId="30" xfId="1" applyFont="1" applyBorder="1" applyAlignment="1">
      <alignment horizontal="center" vertical="center" wrapText="1"/>
    </xf>
    <xf numFmtId="3" fontId="9" fillId="0" borderId="31" xfId="2" applyFont="1" applyBorder="1" applyAlignment="1">
      <alignment vertical="center" wrapText="1"/>
    </xf>
    <xf numFmtId="3" fontId="11" fillId="0" borderId="32" xfId="2" applyFont="1" applyBorder="1">
      <alignment vertical="center"/>
    </xf>
    <xf numFmtId="3" fontId="11" fillId="0" borderId="33" xfId="2" applyFont="1" applyBorder="1">
      <alignment vertical="center"/>
    </xf>
    <xf numFmtId="3" fontId="12" fillId="0" borderId="34" xfId="2" applyFont="1" applyBorder="1">
      <alignment vertical="center"/>
    </xf>
    <xf numFmtId="3" fontId="11" fillId="0" borderId="32" xfId="2" applyFont="1" applyFill="1" applyBorder="1">
      <alignment vertical="center"/>
    </xf>
    <xf numFmtId="3" fontId="11" fillId="0" borderId="33" xfId="2" applyFont="1" applyFill="1" applyBorder="1">
      <alignment vertical="center"/>
    </xf>
    <xf numFmtId="3" fontId="11" fillId="0" borderId="35" xfId="2" applyFont="1" applyBorder="1">
      <alignment vertical="center"/>
    </xf>
    <xf numFmtId="3" fontId="11" fillId="3" borderId="36" xfId="2" applyFont="1" applyFill="1" applyBorder="1">
      <alignment vertical="center"/>
    </xf>
    <xf numFmtId="3" fontId="11" fillId="3" borderId="35" xfId="2" applyFont="1" applyFill="1" applyBorder="1">
      <alignment vertical="center"/>
    </xf>
    <xf numFmtId="3" fontId="13" fillId="0" borderId="37" xfId="2" applyFont="1" applyFill="1" applyBorder="1">
      <alignment vertical="center"/>
    </xf>
    <xf numFmtId="0" fontId="4" fillId="0" borderId="0" xfId="1" applyFont="1"/>
    <xf numFmtId="0" fontId="9" fillId="0" borderId="38" xfId="1" applyFont="1" applyBorder="1" applyAlignment="1">
      <alignment horizontal="center" vertical="center" wrapText="1"/>
    </xf>
    <xf numFmtId="3" fontId="9" fillId="0" borderId="39" xfId="2" applyFont="1" applyBorder="1" applyAlignment="1">
      <alignment vertical="center" wrapText="1"/>
    </xf>
    <xf numFmtId="3" fontId="11" fillId="0" borderId="40" xfId="2" applyFont="1" applyBorder="1">
      <alignment vertical="center"/>
    </xf>
    <xf numFmtId="3" fontId="11" fillId="0" borderId="41" xfId="2" applyFont="1" applyBorder="1">
      <alignment vertical="center"/>
    </xf>
    <xf numFmtId="3" fontId="11" fillId="0" borderId="18" xfId="2" applyFont="1" applyBorder="1">
      <alignment vertical="center"/>
    </xf>
    <xf numFmtId="3" fontId="12" fillId="0" borderId="42" xfId="2" applyFont="1" applyBorder="1">
      <alignment vertical="center"/>
    </xf>
    <xf numFmtId="3" fontId="11" fillId="0" borderId="40" xfId="2" applyFont="1" applyFill="1" applyBorder="1">
      <alignment vertical="center"/>
    </xf>
    <xf numFmtId="3" fontId="11" fillId="0" borderId="41" xfId="2" applyFont="1" applyFill="1" applyBorder="1">
      <alignment vertical="center"/>
    </xf>
    <xf numFmtId="3" fontId="11" fillId="0" borderId="43" xfId="2" applyFont="1" applyBorder="1">
      <alignment vertical="center"/>
    </xf>
    <xf numFmtId="3" fontId="11" fillId="3" borderId="29" xfId="2" applyFont="1" applyFill="1" applyBorder="1">
      <alignment vertical="center"/>
    </xf>
    <xf numFmtId="3" fontId="11" fillId="0" borderId="20" xfId="2" applyFont="1" applyFill="1" applyBorder="1">
      <alignment vertical="center"/>
    </xf>
    <xf numFmtId="3" fontId="11" fillId="3" borderId="20" xfId="2" applyFont="1" applyFill="1" applyBorder="1">
      <alignment vertical="center"/>
    </xf>
    <xf numFmtId="3" fontId="13" fillId="0" borderId="19" xfId="2" applyFont="1" applyFill="1" applyBorder="1">
      <alignment vertical="center"/>
    </xf>
    <xf numFmtId="3" fontId="9" fillId="0" borderId="44" xfId="2" applyFont="1" applyBorder="1" applyAlignment="1">
      <alignment vertical="center" wrapText="1"/>
    </xf>
    <xf numFmtId="3" fontId="11" fillId="0" borderId="17" xfId="2" applyFont="1" applyBorder="1">
      <alignment vertical="center"/>
    </xf>
    <xf numFmtId="3" fontId="11" fillId="3" borderId="21" xfId="2" applyFont="1" applyFill="1" applyBorder="1">
      <alignment vertical="center"/>
    </xf>
    <xf numFmtId="3" fontId="11" fillId="0" borderId="17" xfId="2" applyFont="1" applyFill="1" applyBorder="1">
      <alignment vertical="center"/>
    </xf>
    <xf numFmtId="3" fontId="11" fillId="4" borderId="40" xfId="2" applyFont="1" applyFill="1" applyBorder="1">
      <alignment vertical="center"/>
    </xf>
    <xf numFmtId="3" fontId="11" fillId="4" borderId="41" xfId="2" applyFont="1" applyFill="1" applyBorder="1">
      <alignment vertical="center"/>
    </xf>
    <xf numFmtId="3" fontId="11" fillId="0" borderId="43" xfId="2" applyFont="1" applyFill="1" applyBorder="1">
      <alignment vertical="center"/>
    </xf>
    <xf numFmtId="3" fontId="11" fillId="3" borderId="43" xfId="2" applyFont="1" applyFill="1" applyBorder="1">
      <alignment vertical="center"/>
    </xf>
    <xf numFmtId="3" fontId="13" fillId="0" borderId="42" xfId="2" applyFont="1" applyFill="1" applyBorder="1">
      <alignment vertical="center"/>
    </xf>
    <xf numFmtId="0" fontId="9" fillId="0" borderId="7" xfId="1" applyFont="1" applyBorder="1" applyAlignment="1">
      <alignment horizontal="center" vertical="center" wrapText="1"/>
    </xf>
    <xf numFmtId="3" fontId="14" fillId="0" borderId="8" xfId="2" applyFont="1" applyBorder="1" applyAlignment="1">
      <alignment vertical="center" wrapText="1"/>
    </xf>
    <xf numFmtId="3" fontId="11" fillId="0" borderId="12" xfId="2" applyFont="1" applyBorder="1">
      <alignment vertical="center"/>
    </xf>
    <xf numFmtId="3" fontId="12" fillId="0" borderId="45" xfId="2" applyFont="1" applyBorder="1">
      <alignment vertical="center"/>
    </xf>
    <xf numFmtId="3" fontId="11" fillId="0" borderId="14" xfId="2" applyFont="1" applyBorder="1">
      <alignment vertical="center"/>
    </xf>
    <xf numFmtId="3" fontId="11" fillId="3" borderId="15" xfId="2" applyFont="1" applyFill="1" applyBorder="1">
      <alignment vertical="center"/>
    </xf>
    <xf numFmtId="3" fontId="11" fillId="3" borderId="12" xfId="2" applyFont="1" applyFill="1" applyBorder="1">
      <alignment vertical="center"/>
    </xf>
    <xf numFmtId="3" fontId="15" fillId="0" borderId="45" xfId="2" applyFont="1" applyBorder="1">
      <alignment vertical="center"/>
    </xf>
    <xf numFmtId="0" fontId="8" fillId="0" borderId="46" xfId="1" applyFont="1" applyBorder="1" applyAlignment="1">
      <alignment horizontal="center" vertical="center" wrapText="1"/>
    </xf>
    <xf numFmtId="3" fontId="8" fillId="0" borderId="47" xfId="2" applyFont="1" applyBorder="1" applyAlignment="1">
      <alignment vertical="center" wrapText="1"/>
    </xf>
    <xf numFmtId="3" fontId="13" fillId="4" borderId="48" xfId="2" applyFont="1" applyFill="1" applyBorder="1">
      <alignment vertical="center"/>
    </xf>
    <xf numFmtId="3" fontId="13" fillId="4" borderId="49" xfId="2" applyFont="1" applyFill="1" applyBorder="1">
      <alignment vertical="center"/>
    </xf>
    <xf numFmtId="3" fontId="13" fillId="4" borderId="50" xfId="2" applyFont="1" applyFill="1" applyBorder="1">
      <alignment vertical="center"/>
    </xf>
    <xf numFmtId="3" fontId="13" fillId="3" borderId="51" xfId="2" applyFont="1" applyFill="1" applyBorder="1">
      <alignment vertical="center"/>
    </xf>
    <xf numFmtId="3" fontId="13" fillId="3" borderId="48" xfId="2" applyFont="1" applyFill="1" applyBorder="1">
      <alignment vertical="center"/>
    </xf>
    <xf numFmtId="3" fontId="12" fillId="0" borderId="19" xfId="2" applyFont="1" applyBorder="1">
      <alignment vertical="center"/>
    </xf>
    <xf numFmtId="3" fontId="11" fillId="0" borderId="0" xfId="2" applyFont="1" applyBorder="1">
      <alignment vertical="center"/>
    </xf>
    <xf numFmtId="3" fontId="11" fillId="0" borderId="15" xfId="2" applyFont="1" applyBorder="1">
      <alignment vertical="center"/>
    </xf>
    <xf numFmtId="0" fontId="3" fillId="0" borderId="0" xfId="1" applyFont="1"/>
    <xf numFmtId="0" fontId="8" fillId="0" borderId="52" xfId="1" applyFont="1" applyBorder="1" applyAlignment="1">
      <alignment horizontal="center" vertical="center" wrapText="1"/>
    </xf>
    <xf numFmtId="3" fontId="8" fillId="0" borderId="53" xfId="2" applyFont="1" applyBorder="1" applyAlignment="1">
      <alignment vertical="center" wrapText="1"/>
    </xf>
    <xf numFmtId="3" fontId="13" fillId="0" borderId="54" xfId="2" applyFont="1" applyBorder="1">
      <alignment vertical="center"/>
    </xf>
    <xf numFmtId="3" fontId="13" fillId="0" borderId="55" xfId="2" applyFont="1" applyBorder="1">
      <alignment vertical="center"/>
    </xf>
    <xf numFmtId="3" fontId="13" fillId="0" borderId="56" xfId="2" applyFont="1" applyBorder="1">
      <alignment vertical="center"/>
    </xf>
    <xf numFmtId="3" fontId="13" fillId="0" borderId="57" xfId="2" applyFont="1" applyBorder="1">
      <alignment vertical="center"/>
    </xf>
    <xf numFmtId="0" fontId="16" fillId="0" borderId="0" xfId="1" applyFont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5" borderId="0" xfId="1" applyFont="1" applyFill="1"/>
    <xf numFmtId="0" fontId="0" fillId="0" borderId="0" xfId="1" applyFont="1"/>
    <xf numFmtId="0" fontId="5" fillId="0" borderId="0" xfId="1" applyFont="1"/>
    <xf numFmtId="0" fontId="5" fillId="5" borderId="0" xfId="1" applyFont="1" applyFill="1"/>
    <xf numFmtId="0" fontId="16" fillId="5" borderId="0" xfId="1" applyFont="1" applyFill="1"/>
    <xf numFmtId="3" fontId="6" fillId="2" borderId="1" xfId="2" applyFont="1" applyFill="1" applyBorder="1" applyAlignment="1">
      <alignment horizontal="center" vertical="center" textRotation="90" wrapText="1"/>
    </xf>
    <xf numFmtId="3" fontId="6" fillId="2" borderId="7" xfId="2" applyFont="1" applyFill="1" applyBorder="1" applyAlignment="1">
      <alignment horizontal="center" vertical="center" textRotation="90" wrapText="1"/>
    </xf>
    <xf numFmtId="3" fontId="6" fillId="2" borderId="22" xfId="2" applyFont="1" applyFill="1" applyBorder="1" applyAlignment="1">
      <alignment horizontal="center" vertical="center" textRotation="90" wrapText="1"/>
    </xf>
    <xf numFmtId="3" fontId="7" fillId="2" borderId="2" xfId="2" applyFont="1" applyFill="1" applyBorder="1" applyAlignment="1">
      <alignment horizontal="center" vertical="center"/>
    </xf>
    <xf numFmtId="3" fontId="7" fillId="2" borderId="8" xfId="2" applyFont="1" applyFill="1" applyBorder="1" applyAlignment="1">
      <alignment horizontal="center" vertical="center"/>
    </xf>
    <xf numFmtId="3" fontId="7" fillId="2" borderId="23" xfId="2" applyFont="1" applyFill="1" applyBorder="1" applyAlignment="1">
      <alignment horizontal="center" vertical="center"/>
    </xf>
    <xf numFmtId="3" fontId="8" fillId="2" borderId="3" xfId="2" applyFont="1" applyFill="1" applyBorder="1" applyAlignment="1">
      <alignment horizontal="center" vertical="center"/>
    </xf>
    <xf numFmtId="3" fontId="6" fillId="2" borderId="4" xfId="2" applyFont="1" applyFill="1" applyBorder="1" applyAlignment="1">
      <alignment horizontal="center" vertical="center" wrapText="1"/>
    </xf>
    <xf numFmtId="3" fontId="6" fillId="2" borderId="3" xfId="2" applyFont="1" applyFill="1" applyBorder="1" applyAlignment="1">
      <alignment horizontal="center" vertical="center" wrapText="1"/>
    </xf>
    <xf numFmtId="3" fontId="6" fillId="2" borderId="11" xfId="2" applyFont="1" applyFill="1" applyBorder="1" applyAlignment="1">
      <alignment horizontal="center" vertical="center" textRotation="90" wrapText="1"/>
    </xf>
    <xf numFmtId="3" fontId="6" fillId="2" borderId="19" xfId="2" applyFont="1" applyFill="1" applyBorder="1" applyAlignment="1">
      <alignment horizontal="center" vertical="center" textRotation="90" wrapText="1"/>
    </xf>
    <xf numFmtId="3" fontId="6" fillId="2" borderId="12" xfId="2" applyFont="1" applyFill="1" applyBorder="1" applyAlignment="1">
      <alignment horizontal="center" vertical="center" textRotation="90" wrapText="1"/>
    </xf>
    <xf numFmtId="3" fontId="6" fillId="2" borderId="17" xfId="2" applyFont="1" applyFill="1" applyBorder="1" applyAlignment="1">
      <alignment horizontal="center" vertical="center" textRotation="90" wrapText="1"/>
    </xf>
    <xf numFmtId="3" fontId="6" fillId="2" borderId="13" xfId="2" applyFont="1" applyFill="1" applyBorder="1" applyAlignment="1">
      <alignment horizontal="center" vertical="center" textRotation="90" wrapText="1"/>
    </xf>
    <xf numFmtId="3" fontId="6" fillId="2" borderId="18" xfId="2" applyFont="1" applyFill="1" applyBorder="1" applyAlignment="1">
      <alignment horizontal="center" vertical="center" textRotation="90" wrapText="1"/>
    </xf>
    <xf numFmtId="3" fontId="6" fillId="2" borderId="10" xfId="2" applyFont="1" applyFill="1" applyBorder="1" applyAlignment="1">
      <alignment horizontal="center" vertical="center" textRotation="90" wrapText="1"/>
    </xf>
    <xf numFmtId="3" fontId="6" fillId="2" borderId="5" xfId="2" applyFont="1" applyFill="1" applyBorder="1" applyAlignment="1">
      <alignment horizontal="center" vertical="center" textRotation="90" wrapText="1"/>
    </xf>
    <xf numFmtId="3" fontId="6" fillId="2" borderId="15" xfId="2" applyFont="1" applyFill="1" applyBorder="1" applyAlignment="1">
      <alignment horizontal="center" vertical="center" textRotation="90" wrapText="1"/>
    </xf>
    <xf numFmtId="3" fontId="6" fillId="2" borderId="21" xfId="2" applyFont="1" applyFill="1" applyBorder="1" applyAlignment="1">
      <alignment horizontal="center" vertical="center" textRotation="90" wrapText="1"/>
    </xf>
    <xf numFmtId="3" fontId="6" fillId="2" borderId="6" xfId="2" applyFont="1" applyFill="1" applyBorder="1" applyAlignment="1">
      <alignment horizontal="center" vertical="center" wrapText="1"/>
    </xf>
    <xf numFmtId="3" fontId="6" fillId="2" borderId="9" xfId="2" applyFont="1" applyFill="1" applyBorder="1" applyAlignment="1">
      <alignment horizontal="center" vertical="center" textRotation="90" wrapText="1"/>
    </xf>
    <xf numFmtId="3" fontId="6" fillId="2" borderId="14" xfId="2" applyFont="1" applyFill="1" applyBorder="1" applyAlignment="1">
      <alignment horizontal="center" vertical="center" textRotation="90" wrapText="1"/>
    </xf>
    <xf numFmtId="3" fontId="6" fillId="2" borderId="20" xfId="2" applyFont="1" applyFill="1" applyBorder="1" applyAlignment="1">
      <alignment horizontal="center" vertical="center" textRotation="90" wrapText="1"/>
    </xf>
  </cellXfs>
  <cellStyles count="4">
    <cellStyle name="ktsgv" xfId="2"/>
    <cellStyle name="Normál" xfId="0" builtinId="0"/>
    <cellStyle name="Normál 3 2" xfId="3"/>
    <cellStyle name="Normál_bevétel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33"/>
  <sheetViews>
    <sheetView showGridLines="0" tabSelected="1" view="pageLayout" topLeftCell="H1" zoomScaleNormal="60" workbookViewId="0">
      <selection activeCell="T13" sqref="T13"/>
    </sheetView>
  </sheetViews>
  <sheetFormatPr defaultRowHeight="12.75" x14ac:dyDescent="0.2"/>
  <cols>
    <col min="1" max="1" width="4.375" style="76" customWidth="1"/>
    <col min="2" max="2" width="37.25" style="5" customWidth="1"/>
    <col min="3" max="3" width="15.75" style="5" customWidth="1"/>
    <col min="4" max="4" width="16.5" style="5" customWidth="1"/>
    <col min="5" max="5" width="15.625" style="5" customWidth="1"/>
    <col min="6" max="6" width="16.5" style="5" customWidth="1"/>
    <col min="7" max="7" width="16.5" style="75" customWidth="1"/>
    <col min="8" max="8" width="12.875" style="75" customWidth="1"/>
    <col min="9" max="9" width="12.375" style="75" customWidth="1"/>
    <col min="10" max="10" width="13.25" style="75" customWidth="1"/>
    <col min="11" max="11" width="13.125" style="75" customWidth="1"/>
    <col min="12" max="12" width="14" style="75" customWidth="1"/>
    <col min="13" max="13" width="14.5" style="75" customWidth="1"/>
    <col min="14" max="14" width="10.375" style="75" customWidth="1"/>
    <col min="15" max="15" width="9.75" style="75" customWidth="1"/>
    <col min="16" max="16" width="12.625" style="75" customWidth="1"/>
    <col min="17" max="17" width="12.875" style="75" customWidth="1"/>
    <col min="18" max="18" width="11.375" style="75" customWidth="1"/>
    <col min="19" max="19" width="12" style="75" customWidth="1"/>
    <col min="20" max="20" width="13.5" style="75" customWidth="1"/>
    <col min="21" max="21" width="16" style="75" customWidth="1"/>
    <col min="22" max="22" width="4.875" style="5" customWidth="1"/>
    <col min="23" max="16384" width="9" style="5"/>
  </cols>
  <sheetData>
    <row r="1" spans="1:21" ht="18" customHeight="1" thickBot="1" x14ac:dyDescent="0.3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 t="s">
        <v>0</v>
      </c>
    </row>
    <row r="2" spans="1:21" s="6" customFormat="1" ht="36.75" customHeight="1" thickTop="1" x14ac:dyDescent="0.25">
      <c r="A2" s="84" t="s">
        <v>1</v>
      </c>
      <c r="B2" s="87" t="s">
        <v>2</v>
      </c>
      <c r="C2" s="90" t="s">
        <v>3</v>
      </c>
      <c r="D2" s="90"/>
      <c r="E2" s="90"/>
      <c r="F2" s="90"/>
      <c r="G2" s="90"/>
      <c r="H2" s="91" t="s">
        <v>4</v>
      </c>
      <c r="I2" s="92"/>
      <c r="J2" s="92"/>
      <c r="K2" s="92"/>
      <c r="L2" s="92"/>
      <c r="M2" s="100" t="s">
        <v>5</v>
      </c>
      <c r="N2" s="92" t="s">
        <v>6</v>
      </c>
      <c r="O2" s="92"/>
      <c r="P2" s="92"/>
      <c r="Q2" s="92"/>
      <c r="R2" s="92"/>
      <c r="S2" s="92"/>
      <c r="T2" s="92"/>
      <c r="U2" s="103"/>
    </row>
    <row r="3" spans="1:21" s="7" customFormat="1" ht="33.75" customHeight="1" x14ac:dyDescent="0.25">
      <c r="A3" s="85"/>
      <c r="B3" s="88"/>
      <c r="C3" s="104" t="s">
        <v>7</v>
      </c>
      <c r="D3" s="99" t="s">
        <v>8</v>
      </c>
      <c r="E3" s="99" t="s">
        <v>9</v>
      </c>
      <c r="F3" s="99" t="s">
        <v>10</v>
      </c>
      <c r="G3" s="93" t="s">
        <v>11</v>
      </c>
      <c r="H3" s="95" t="s">
        <v>12</v>
      </c>
      <c r="I3" s="97" t="s">
        <v>13</v>
      </c>
      <c r="J3" s="99" t="s">
        <v>14</v>
      </c>
      <c r="K3" s="97" t="s">
        <v>15</v>
      </c>
      <c r="L3" s="105" t="s">
        <v>16</v>
      </c>
      <c r="M3" s="101"/>
      <c r="N3" s="104" t="s">
        <v>17</v>
      </c>
      <c r="O3" s="99" t="s">
        <v>18</v>
      </c>
      <c r="P3" s="99" t="s">
        <v>19</v>
      </c>
      <c r="Q3" s="99" t="s">
        <v>20</v>
      </c>
      <c r="R3" s="99" t="s">
        <v>21</v>
      </c>
      <c r="S3" s="99" t="s">
        <v>22</v>
      </c>
      <c r="T3" s="99" t="s">
        <v>23</v>
      </c>
      <c r="U3" s="93" t="s">
        <v>24</v>
      </c>
    </row>
    <row r="4" spans="1:21" s="7" customFormat="1" ht="140.25" customHeight="1" x14ac:dyDescent="0.25">
      <c r="A4" s="85"/>
      <c r="B4" s="88"/>
      <c r="C4" s="96"/>
      <c r="D4" s="98"/>
      <c r="E4" s="98"/>
      <c r="F4" s="98"/>
      <c r="G4" s="94"/>
      <c r="H4" s="96"/>
      <c r="I4" s="98"/>
      <c r="J4" s="98"/>
      <c r="K4" s="98"/>
      <c r="L4" s="106"/>
      <c r="M4" s="102"/>
      <c r="N4" s="96"/>
      <c r="O4" s="98"/>
      <c r="P4" s="98"/>
      <c r="Q4" s="98"/>
      <c r="R4" s="98"/>
      <c r="S4" s="98"/>
      <c r="T4" s="98"/>
      <c r="U4" s="94"/>
    </row>
    <row r="5" spans="1:21" s="15" customFormat="1" ht="15" customHeight="1" thickBot="1" x14ac:dyDescent="0.3">
      <c r="A5" s="86"/>
      <c r="B5" s="89"/>
      <c r="C5" s="8">
        <v>1</v>
      </c>
      <c r="D5" s="8">
        <v>2</v>
      </c>
      <c r="E5" s="9">
        <v>3</v>
      </c>
      <c r="F5" s="9">
        <v>4</v>
      </c>
      <c r="G5" s="10">
        <v>5</v>
      </c>
      <c r="H5" s="8">
        <v>12</v>
      </c>
      <c r="I5" s="9">
        <v>13</v>
      </c>
      <c r="J5" s="9">
        <v>14</v>
      </c>
      <c r="K5" s="9">
        <v>15</v>
      </c>
      <c r="L5" s="11">
        <v>16</v>
      </c>
      <c r="M5" s="12">
        <v>17</v>
      </c>
      <c r="N5" s="8">
        <v>18</v>
      </c>
      <c r="O5" s="9">
        <v>19</v>
      </c>
      <c r="P5" s="9">
        <v>20</v>
      </c>
      <c r="Q5" s="9">
        <v>21</v>
      </c>
      <c r="R5" s="9">
        <v>22</v>
      </c>
      <c r="S5" s="9">
        <v>23</v>
      </c>
      <c r="T5" s="13">
        <v>24</v>
      </c>
      <c r="U5" s="14">
        <v>25</v>
      </c>
    </row>
    <row r="6" spans="1:21" s="27" customFormat="1" ht="34.5" customHeight="1" thickTop="1" x14ac:dyDescent="0.25">
      <c r="A6" s="16">
        <v>1</v>
      </c>
      <c r="B6" s="17" t="s">
        <v>25</v>
      </c>
      <c r="C6" s="18">
        <v>20056500</v>
      </c>
      <c r="D6" s="19">
        <v>88226584</v>
      </c>
      <c r="E6" s="19">
        <v>69767487</v>
      </c>
      <c r="F6" s="19">
        <v>0</v>
      </c>
      <c r="G6" s="20">
        <f>C6-D6+E6-F6</f>
        <v>1597403</v>
      </c>
      <c r="H6" s="21"/>
      <c r="I6" s="22"/>
      <c r="J6" s="22"/>
      <c r="K6" s="22">
        <v>1597403</v>
      </c>
      <c r="L6" s="23">
        <f>SUM(H6:K6)</f>
        <v>1597403</v>
      </c>
      <c r="M6" s="24">
        <v>0</v>
      </c>
      <c r="N6" s="21"/>
      <c r="O6" s="22"/>
      <c r="P6" s="22">
        <v>1597403</v>
      </c>
      <c r="Q6" s="22"/>
      <c r="R6" s="22"/>
      <c r="S6" s="22"/>
      <c r="T6" s="25">
        <v>0</v>
      </c>
      <c r="U6" s="26">
        <f>SUM(N6:T6)</f>
        <v>1597403</v>
      </c>
    </row>
    <row r="7" spans="1:21" s="27" customFormat="1" ht="34.5" customHeight="1" x14ac:dyDescent="0.25">
      <c r="A7" s="28">
        <v>2</v>
      </c>
      <c r="B7" s="29" t="s">
        <v>26</v>
      </c>
      <c r="C7" s="30">
        <v>33002086</v>
      </c>
      <c r="D7" s="30">
        <v>140240212</v>
      </c>
      <c r="E7" s="31">
        <v>110833652</v>
      </c>
      <c r="F7" s="32">
        <v>0</v>
      </c>
      <c r="G7" s="33">
        <f>C7-D7+E7-F7</f>
        <v>3595526</v>
      </c>
      <c r="H7" s="34"/>
      <c r="I7" s="35"/>
      <c r="J7" s="35"/>
      <c r="K7" s="35">
        <v>3595526</v>
      </c>
      <c r="L7" s="36">
        <f>SUM(H7:K7)</f>
        <v>3595526</v>
      </c>
      <c r="M7" s="37">
        <v>0</v>
      </c>
      <c r="N7" s="34"/>
      <c r="O7" s="35"/>
      <c r="P7" s="35">
        <v>3595526</v>
      </c>
      <c r="Q7" s="35"/>
      <c r="R7" s="35"/>
      <c r="S7" s="38"/>
      <c r="T7" s="39">
        <v>0</v>
      </c>
      <c r="U7" s="40">
        <f>SUM(N7:T7)</f>
        <v>3595526</v>
      </c>
    </row>
    <row r="8" spans="1:21" s="27" customFormat="1" ht="34.5" customHeight="1" x14ac:dyDescent="0.25">
      <c r="A8" s="28">
        <v>3</v>
      </c>
      <c r="B8" s="41" t="s">
        <v>27</v>
      </c>
      <c r="C8" s="42">
        <v>59975091</v>
      </c>
      <c r="D8" s="42">
        <v>737767404</v>
      </c>
      <c r="E8" s="31">
        <v>681332666</v>
      </c>
      <c r="F8" s="32">
        <v>0</v>
      </c>
      <c r="G8" s="33">
        <f>C8-D8+E8-F8</f>
        <v>3540353</v>
      </c>
      <c r="H8" s="34"/>
      <c r="I8" s="35"/>
      <c r="J8" s="35"/>
      <c r="K8" s="35">
        <f>3540353-1402000</f>
        <v>2138353</v>
      </c>
      <c r="L8" s="36">
        <f>SUM(H8:K8)</f>
        <v>2138353</v>
      </c>
      <c r="M8" s="43">
        <v>0</v>
      </c>
      <c r="N8" s="44"/>
      <c r="O8" s="35"/>
      <c r="P8" s="35">
        <v>2138353</v>
      </c>
      <c r="Q8" s="35"/>
      <c r="R8" s="35"/>
      <c r="S8" s="38"/>
      <c r="T8" s="39">
        <v>0</v>
      </c>
      <c r="U8" s="40">
        <f>SUM(N8:T8)</f>
        <v>2138353</v>
      </c>
    </row>
    <row r="9" spans="1:21" s="27" customFormat="1" ht="34.5" customHeight="1" x14ac:dyDescent="0.25">
      <c r="A9" s="28">
        <v>4</v>
      </c>
      <c r="B9" s="29" t="s">
        <v>28</v>
      </c>
      <c r="C9" s="45">
        <v>44378307</v>
      </c>
      <c r="D9" s="45">
        <v>191459812</v>
      </c>
      <c r="E9" s="46">
        <v>152580520</v>
      </c>
      <c r="F9" s="46">
        <v>0</v>
      </c>
      <c r="G9" s="33">
        <f>C9-D9+E9-F9</f>
        <v>5499015</v>
      </c>
      <c r="H9" s="34"/>
      <c r="I9" s="35"/>
      <c r="J9" s="47"/>
      <c r="K9" s="47">
        <f>5499015-3840000</f>
        <v>1659015</v>
      </c>
      <c r="L9" s="36">
        <f>SUM(H9:K9)</f>
        <v>1659015</v>
      </c>
      <c r="M9" s="37">
        <v>0</v>
      </c>
      <c r="N9" s="34"/>
      <c r="O9" s="35"/>
      <c r="P9" s="35">
        <v>1659015</v>
      </c>
      <c r="Q9" s="35"/>
      <c r="R9" s="35">
        <v>0</v>
      </c>
      <c r="S9" s="47"/>
      <c r="T9" s="48">
        <v>0</v>
      </c>
      <c r="U9" s="49">
        <f>SUM(N9:T9)</f>
        <v>1659015</v>
      </c>
    </row>
    <row r="10" spans="1:21" s="27" customFormat="1" ht="34.5" customHeight="1" thickBot="1" x14ac:dyDescent="0.3">
      <c r="A10" s="50">
        <v>5</v>
      </c>
      <c r="B10" s="51" t="s">
        <v>29</v>
      </c>
      <c r="C10" s="52">
        <v>7838926</v>
      </c>
      <c r="D10" s="52">
        <v>592484866</v>
      </c>
      <c r="E10" s="52">
        <v>587883995</v>
      </c>
      <c r="F10" s="52">
        <v>0</v>
      </c>
      <c r="G10" s="53">
        <f>C10-D10+E10-F10</f>
        <v>3238055</v>
      </c>
      <c r="H10" s="52"/>
      <c r="I10" s="52"/>
      <c r="J10" s="52"/>
      <c r="K10" s="52">
        <v>3238055</v>
      </c>
      <c r="L10" s="54">
        <f>SUM(H10:K10)</f>
        <v>3238055</v>
      </c>
      <c r="M10" s="55">
        <v>0</v>
      </c>
      <c r="N10" s="52"/>
      <c r="O10" s="52"/>
      <c r="P10" s="52">
        <v>3238055</v>
      </c>
      <c r="Q10" s="52"/>
      <c r="R10" s="52"/>
      <c r="S10" s="52"/>
      <c r="T10" s="56">
        <v>0</v>
      </c>
      <c r="U10" s="57">
        <f>SUM(N10:T10)</f>
        <v>3238055</v>
      </c>
    </row>
    <row r="11" spans="1:21" s="27" customFormat="1" ht="42" customHeight="1" thickBot="1" x14ac:dyDescent="0.3">
      <c r="A11" s="58">
        <v>6</v>
      </c>
      <c r="B11" s="59" t="s">
        <v>30</v>
      </c>
      <c r="C11" s="60">
        <f>SUM(C6:C10)</f>
        <v>165250910</v>
      </c>
      <c r="D11" s="60">
        <f t="shared" ref="D11:U11" si="0">SUM(D6:D10)</f>
        <v>1750178878</v>
      </c>
      <c r="E11" s="60">
        <f t="shared" si="0"/>
        <v>1602398320</v>
      </c>
      <c r="F11" s="60">
        <f t="shared" si="0"/>
        <v>0</v>
      </c>
      <c r="G11" s="61">
        <f t="shared" si="0"/>
        <v>17470352</v>
      </c>
      <c r="H11" s="60">
        <f t="shared" si="0"/>
        <v>0</v>
      </c>
      <c r="I11" s="60">
        <f t="shared" si="0"/>
        <v>0</v>
      </c>
      <c r="J11" s="60"/>
      <c r="K11" s="60">
        <f>SUM(K6:K10)</f>
        <v>12228352</v>
      </c>
      <c r="L11" s="62">
        <f t="shared" si="0"/>
        <v>12228352</v>
      </c>
      <c r="M11" s="63">
        <f>SUM(M6:M10)</f>
        <v>0</v>
      </c>
      <c r="N11" s="60">
        <f t="shared" si="0"/>
        <v>0</v>
      </c>
      <c r="O11" s="60">
        <f t="shared" si="0"/>
        <v>0</v>
      </c>
      <c r="P11" s="60">
        <f t="shared" si="0"/>
        <v>12228352</v>
      </c>
      <c r="Q11" s="60">
        <f t="shared" si="0"/>
        <v>0</v>
      </c>
      <c r="R11" s="60">
        <f t="shared" si="0"/>
        <v>0</v>
      </c>
      <c r="S11" s="60">
        <f t="shared" si="0"/>
        <v>0</v>
      </c>
      <c r="T11" s="64">
        <f>SUM(T6:T10)</f>
        <v>0</v>
      </c>
      <c r="U11" s="61">
        <f t="shared" si="0"/>
        <v>12228352</v>
      </c>
    </row>
    <row r="12" spans="1:21" s="68" customFormat="1" ht="34.5" customHeight="1" thickBot="1" x14ac:dyDescent="0.3">
      <c r="A12" s="50">
        <v>7</v>
      </c>
      <c r="B12" s="51" t="s">
        <v>31</v>
      </c>
      <c r="C12" s="52">
        <v>5650965719</v>
      </c>
      <c r="D12" s="52">
        <v>4069546055</v>
      </c>
      <c r="E12" s="52">
        <v>5992594781</v>
      </c>
      <c r="F12" s="52">
        <v>6525243636</v>
      </c>
      <c r="G12" s="65">
        <f>C12-D12+E12-F12</f>
        <v>1048770809</v>
      </c>
      <c r="H12" s="52">
        <f>38758489+870987+1922191</f>
        <v>41551667</v>
      </c>
      <c r="I12" s="52">
        <f>2000000+3500000+2100000+2650000+8973000</f>
        <v>19223000</v>
      </c>
      <c r="J12" s="52">
        <v>26526904</v>
      </c>
      <c r="K12" s="52">
        <f>1104655+1385000+425027+4445000+240130</f>
        <v>7599812</v>
      </c>
      <c r="L12" s="66">
        <f>SUM(H12:K12)</f>
        <v>94901383</v>
      </c>
      <c r="M12" s="67">
        <f>G12-L12+5242000</f>
        <v>959111426</v>
      </c>
      <c r="N12" s="52">
        <f>267705+235486</f>
        <v>503191</v>
      </c>
      <c r="O12" s="52">
        <f>189541+136985</f>
        <v>326526</v>
      </c>
      <c r="P12" s="52">
        <f>1922191+38758489+870987+19491437+987655+62019+4445000</f>
        <v>66537778</v>
      </c>
      <c r="Q12" s="52">
        <f>3800000+2000000+3500000+2100000+117000+2650000+8973000</f>
        <v>23140000</v>
      </c>
      <c r="R12" s="52">
        <f>1385000</f>
        <v>1385000</v>
      </c>
      <c r="S12" s="52">
        <f>2830777+178111</f>
        <v>3008888</v>
      </c>
      <c r="T12" s="52">
        <f>G12-SUM(N12:S12)+5242000</f>
        <v>959111426</v>
      </c>
      <c r="U12" s="57">
        <f>SUM(N12:T12)</f>
        <v>1054012809</v>
      </c>
    </row>
    <row r="13" spans="1:21" s="75" customFormat="1" ht="40.5" customHeight="1" thickTop="1" thickBot="1" x14ac:dyDescent="0.25">
      <c r="A13" s="69">
        <v>8</v>
      </c>
      <c r="B13" s="70" t="s">
        <v>32</v>
      </c>
      <c r="C13" s="71">
        <f t="shared" ref="C13:U13" si="1">SUM(C11:C12)</f>
        <v>5816216629</v>
      </c>
      <c r="D13" s="71">
        <f t="shared" si="1"/>
        <v>5819724933</v>
      </c>
      <c r="E13" s="71">
        <f t="shared" si="1"/>
        <v>7594993101</v>
      </c>
      <c r="F13" s="71">
        <f t="shared" si="1"/>
        <v>6525243636</v>
      </c>
      <c r="G13" s="72">
        <f t="shared" si="1"/>
        <v>1066241161</v>
      </c>
      <c r="H13" s="71">
        <f t="shared" si="1"/>
        <v>41551667</v>
      </c>
      <c r="I13" s="71">
        <f t="shared" si="1"/>
        <v>19223000</v>
      </c>
      <c r="J13" s="71">
        <f t="shared" si="1"/>
        <v>26526904</v>
      </c>
      <c r="K13" s="71">
        <f t="shared" si="1"/>
        <v>19828164</v>
      </c>
      <c r="L13" s="73">
        <f t="shared" si="1"/>
        <v>107129735</v>
      </c>
      <c r="M13" s="74">
        <f t="shared" si="1"/>
        <v>959111426</v>
      </c>
      <c r="N13" s="71">
        <f t="shared" si="1"/>
        <v>503191</v>
      </c>
      <c r="O13" s="71">
        <f t="shared" si="1"/>
        <v>326526</v>
      </c>
      <c r="P13" s="71">
        <f t="shared" si="1"/>
        <v>78766130</v>
      </c>
      <c r="Q13" s="71">
        <f t="shared" si="1"/>
        <v>23140000</v>
      </c>
      <c r="R13" s="71">
        <f t="shared" si="1"/>
        <v>1385000</v>
      </c>
      <c r="S13" s="71">
        <f t="shared" si="1"/>
        <v>3008888</v>
      </c>
      <c r="T13" s="71">
        <f t="shared" si="1"/>
        <v>959111426</v>
      </c>
      <c r="U13" s="72">
        <f t="shared" si="1"/>
        <v>1066241161</v>
      </c>
    </row>
    <row r="14" spans="1:21" ht="13.5" thickTop="1" x14ac:dyDescent="0.2"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0.100000000000001" customHeight="1" x14ac:dyDescent="0.25">
      <c r="B15" s="80"/>
      <c r="C15" s="78"/>
      <c r="D15" s="78"/>
      <c r="E15" s="78"/>
      <c r="F15" s="78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spans="1:21" ht="20.100000000000001" customHeight="1" x14ac:dyDescent="0.25">
      <c r="B16" s="80"/>
      <c r="C16" s="78"/>
      <c r="D16" s="78"/>
      <c r="E16" s="78"/>
      <c r="F16" s="78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spans="1:21" ht="20.100000000000001" customHeight="1" x14ac:dyDescent="0.25">
      <c r="B17" s="80"/>
      <c r="C17" s="78"/>
      <c r="D17" s="78"/>
      <c r="E17" s="78"/>
      <c r="F17" s="78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18" spans="1:21" ht="20.100000000000001" customHeight="1" x14ac:dyDescent="0.25">
      <c r="B18" s="80"/>
      <c r="C18" s="78"/>
      <c r="D18" s="78"/>
      <c r="E18" s="78"/>
      <c r="F18" s="78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spans="1:21" ht="20.100000000000001" customHeight="1" x14ac:dyDescent="0.25">
      <c r="B19" s="80"/>
      <c r="C19" s="78"/>
      <c r="D19" s="78"/>
      <c r="E19" s="78"/>
      <c r="F19" s="78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  <row r="20" spans="1:21" ht="20.100000000000001" customHeight="1" x14ac:dyDescent="0.25">
      <c r="B20" s="80"/>
      <c r="C20" s="78"/>
      <c r="D20" s="78"/>
      <c r="E20" s="78"/>
      <c r="F20" s="78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spans="1:21" ht="20.100000000000001" customHeight="1" x14ac:dyDescent="0.25">
      <c r="B21" s="79"/>
      <c r="C21" s="79"/>
      <c r="D21" s="79"/>
      <c r="E21" s="79"/>
      <c r="F21" s="79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20.100000000000001" customHeight="1" x14ac:dyDescent="0.25">
      <c r="B22" s="79"/>
      <c r="C22" s="79"/>
      <c r="D22" s="79"/>
      <c r="E22" s="79"/>
      <c r="F22" s="79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20.100000000000001" customHeight="1" x14ac:dyDescent="0.25">
      <c r="B23" s="79"/>
      <c r="C23" s="79"/>
      <c r="D23" s="79"/>
      <c r="E23" s="79"/>
      <c r="F23" s="79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/>
    </row>
    <row r="24" spans="1:21" s="78" customFormat="1" ht="20.100000000000001" customHeight="1" x14ac:dyDescent="0.25">
      <c r="A24" s="77"/>
      <c r="B24" s="79"/>
      <c r="C24" s="79"/>
      <c r="D24" s="79"/>
      <c r="E24" s="79"/>
      <c r="F24" s="79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s="78" customFormat="1" ht="20.100000000000001" customHeight="1" x14ac:dyDescent="0.25">
      <c r="A25" s="77"/>
      <c r="B25" s="79"/>
      <c r="C25" s="79"/>
      <c r="D25" s="79"/>
      <c r="E25" s="79"/>
      <c r="F25" s="79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s="78" customFormat="1" ht="20.100000000000001" customHeight="1" x14ac:dyDescent="0.25">
      <c r="A26" s="77"/>
      <c r="B26" s="79"/>
      <c r="C26" s="79"/>
      <c r="D26" s="79"/>
      <c r="E26" s="79"/>
      <c r="F26" s="79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s="78" customFormat="1" ht="20.100000000000001" customHeight="1" x14ac:dyDescent="0.25">
      <c r="A27" s="77"/>
      <c r="B27" s="79"/>
      <c r="C27" s="79"/>
      <c r="D27" s="79"/>
      <c r="E27" s="79"/>
      <c r="F27" s="79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s="78" customFormat="1" ht="20.100000000000001" customHeight="1" x14ac:dyDescent="0.25">
      <c r="A28" s="77"/>
      <c r="B28" s="79"/>
      <c r="C28" s="79"/>
      <c r="D28" s="79"/>
      <c r="E28" s="79"/>
      <c r="F28" s="79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s="78" customFormat="1" ht="20.100000000000001" customHeight="1" x14ac:dyDescent="0.25">
      <c r="A29" s="77"/>
      <c r="B29" s="79"/>
      <c r="C29" s="79"/>
      <c r="D29" s="79"/>
      <c r="E29" s="79"/>
      <c r="F29" s="79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s="78" customFormat="1" ht="20.100000000000001" customHeight="1" x14ac:dyDescent="0.25">
      <c r="A30" s="77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21" s="78" customFormat="1" ht="20.100000000000001" customHeight="1" x14ac:dyDescent="0.25">
      <c r="A31" s="77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</row>
    <row r="32" spans="1:21" s="78" customFormat="1" ht="20.100000000000001" customHeight="1" x14ac:dyDescent="0.25">
      <c r="A32" s="77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</row>
    <row r="33" spans="1:21" s="78" customFormat="1" ht="20.100000000000001" customHeight="1" x14ac:dyDescent="0.25">
      <c r="A33" s="77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</row>
  </sheetData>
  <mergeCells count="24">
    <mergeCell ref="M2:M4"/>
    <mergeCell ref="N2:U2"/>
    <mergeCell ref="C3:C4"/>
    <mergeCell ref="D3:D4"/>
    <mergeCell ref="E3:E4"/>
    <mergeCell ref="F3:F4"/>
    <mergeCell ref="L3:L4"/>
    <mergeCell ref="T3:T4"/>
    <mergeCell ref="U3:U4"/>
    <mergeCell ref="N3:N4"/>
    <mergeCell ref="O3:O4"/>
    <mergeCell ref="P3:P4"/>
    <mergeCell ref="Q3:Q4"/>
    <mergeCell ref="R3:R4"/>
    <mergeCell ref="S3:S4"/>
    <mergeCell ref="A2:A5"/>
    <mergeCell ref="B2:B5"/>
    <mergeCell ref="C2:G2"/>
    <mergeCell ref="H2:L2"/>
    <mergeCell ref="G3:G4"/>
    <mergeCell ref="H3:H4"/>
    <mergeCell ref="I3:I4"/>
    <mergeCell ref="J3:J4"/>
    <mergeCell ref="K3:K4"/>
  </mergeCells>
  <printOptions horizontalCentered="1"/>
  <pageMargins left="0.23622047244094491" right="0.27559055118110237" top="0.6692913385826772" bottom="0.15748031496062992" header="0.27559055118110237" footer="0.11811023622047245"/>
  <pageSetup paperSize="9" scale="43" orientation="landscape" r:id="rId1"/>
  <headerFooter alignWithMargins="0">
    <oddHeader>&amp;C&amp;"Times New Roman CE,Félkövér"&amp;18
 2015. ÉVI MARADVÁNY LEVEZETÉSE ÉS FELOSZTÁSA&amp;R&amp;"Times New Roman CE,Félkövér"&amp;16 1. melléklet a 16/2016. (V.27.) önkormányzati rendelethez</oddHeader>
    <oddFooter>&amp;L&amp;10&amp;F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ÖNK 2015 </vt:lpstr>
      <vt:lpstr>'ÖNK 2015 '!Nyomtatási_cím</vt:lpstr>
      <vt:lpstr>'ÖNK 2015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Róbert</dc:creator>
  <cp:lastModifiedBy>Garics Melinda</cp:lastModifiedBy>
  <cp:lastPrinted>2016-04-26T07:42:09Z</cp:lastPrinted>
  <dcterms:created xsi:type="dcterms:W3CDTF">2016-04-26T07:38:32Z</dcterms:created>
  <dcterms:modified xsi:type="dcterms:W3CDTF">2016-05-30T07:53:24Z</dcterms:modified>
</cp:coreProperties>
</file>