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"/>
    </mc:Choice>
  </mc:AlternateContent>
  <bookViews>
    <workbookView xWindow="0" yWindow="0" windowWidth="25800" windowHeight="12300"/>
  </bookViews>
  <sheets>
    <sheet name="bevételek" sheetId="1" r:id="rId1"/>
  </sheets>
  <externalReferences>
    <externalReference r:id="rId2"/>
    <externalReference r:id="rId3"/>
  </externalReferences>
  <definedNames>
    <definedName name="Excel_BuiltIn_Print_Titles_9">#REF!</definedName>
    <definedName name="melléklet">#REF!</definedName>
    <definedName name="Mérle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B7" i="1"/>
  <c r="B111" i="1" s="1"/>
  <c r="B8" i="1"/>
  <c r="B9" i="1"/>
  <c r="B10" i="1"/>
  <c r="B14" i="1"/>
  <c r="B13" i="1" s="1"/>
  <c r="B18" i="1"/>
  <c r="B19" i="1"/>
  <c r="B21" i="1"/>
  <c r="B29" i="1"/>
  <c r="B31" i="1"/>
  <c r="B36" i="1"/>
  <c r="B35" i="1" s="1"/>
  <c r="B28" i="1" s="1"/>
  <c r="B38" i="1"/>
  <c r="B40" i="1"/>
  <c r="B41" i="1"/>
  <c r="B43" i="1"/>
  <c r="B46" i="1"/>
  <c r="B49" i="1"/>
  <c r="B51" i="1"/>
  <c r="B52" i="1"/>
  <c r="B61" i="1"/>
  <c r="B58" i="1" s="1"/>
  <c r="B62" i="1"/>
  <c r="B63" i="1"/>
  <c r="B67" i="1"/>
  <c r="B64" i="1" s="1"/>
  <c r="B69" i="1"/>
  <c r="B71" i="1"/>
  <c r="B72" i="1"/>
  <c r="B73" i="1"/>
  <c r="B81" i="1"/>
  <c r="B80" i="1" s="1"/>
  <c r="B83" i="1"/>
  <c r="B84" i="1"/>
  <c r="B85" i="1"/>
  <c r="B90" i="1"/>
  <c r="B97" i="1"/>
  <c r="B101" i="1"/>
  <c r="B12" i="1" l="1"/>
  <c r="B79" i="1"/>
  <c r="B57" i="1"/>
  <c r="B93" i="1" l="1"/>
  <c r="B27" i="1"/>
  <c r="B77" i="1" l="1"/>
  <c r="B95" i="1" l="1"/>
  <c r="B107" i="1" l="1"/>
  <c r="B108" i="1" l="1"/>
  <c r="B119" i="1"/>
  <c r="B112" i="1"/>
  <c r="B109" i="1"/>
  <c r="B116" i="1" s="1"/>
</calcChain>
</file>

<file path=xl/sharedStrings.xml><?xml version="1.0" encoding="utf-8"?>
<sst xmlns="http://schemas.openxmlformats.org/spreadsheetml/2006/main" count="93" uniqueCount="89">
  <si>
    <t>KIMUTATOTT HIÁNY ÖSSZEGE (BEVÉTEL MINDÖSSZESEN - KIADÁS MINDÖSSZESEN):</t>
  </si>
  <si>
    <t>ELTÉRÉS</t>
  </si>
  <si>
    <t>"</t>
  </si>
  <si>
    <t>BEVÉTELEK MINDÖSSZESEN: (I+II+III+IV+V+VI+VII)</t>
  </si>
  <si>
    <t>1.4. Nagyszénási Önkormányzati Óvoda és Könyvtár</t>
  </si>
  <si>
    <t>1.3. Gondozási Központ</t>
  </si>
  <si>
    <t>1.2. Polgármesteri Hivatal</t>
  </si>
  <si>
    <t>1.1. Nagyszénás Nagyközség Önkormányzata</t>
  </si>
  <si>
    <t>VII. Költségvetési maradványok</t>
  </si>
  <si>
    <t>2. Forgatási célú értékpapíreladás</t>
  </si>
  <si>
    <t>1. Magyar Államkötvény értékesítés</t>
  </si>
  <si>
    <t>VI. BELFÖLDI FINANSZÍROZÁSI BEVÉTELEK</t>
  </si>
  <si>
    <t>MŰKŐDÉSI ÉS FELHALMOZÁSI CÉLÚ  BEVÉTELEK  ÖSSZESEN: (I+II+III+IV)</t>
  </si>
  <si>
    <t>FELHALMOZÁSI CÉLÚ  BEVÉTELEK  ÖSSZESEN: (IV+V)</t>
  </si>
  <si>
    <t>1. Ingatlanértékesítés</t>
  </si>
  <si>
    <t>V. Felhalmozási és tőke jellegű bevételek</t>
  </si>
  <si>
    <t>2.1.1.2. "Összetartozunk" Szociális Alapítvány támogatása támogatása</t>
  </si>
  <si>
    <t>2.1.1.1. Polgári Egyesület Nagyszénásért támogatása</t>
  </si>
  <si>
    <t>2.1.1. Civil szervezetek támogatásai</t>
  </si>
  <si>
    <t xml:space="preserve">2.1. Nagyszénás Nagyközség Önkormányzata </t>
  </si>
  <si>
    <t>2. Felhalmozási célú támogatásértékű bevételek ÁHT-n kívülről</t>
  </si>
  <si>
    <t>1.1.1. Czabán Samu Általános Iskola energetikai fejlesztésének támogatása</t>
  </si>
  <si>
    <t xml:space="preserve">1.1. Nagyszénás Nagyközség Önkormányzata </t>
  </si>
  <si>
    <t>1. Felhalmozási célú támogatásértékű bevételek ÁHT-n belülről</t>
  </si>
  <si>
    <t>IV. Felhalmozási célú véglegesen átvett pénzeszközök</t>
  </si>
  <si>
    <t>MŰKÖDÉSI CÉLÚ  BEVÉTELEK  ÖSSZESEN: (I+II+III)</t>
  </si>
  <si>
    <t>5.1. Foglalkoztatási támogatások</t>
  </si>
  <si>
    <t>5. Nagyszénási Önkormányzati Óvoda és Könyvtár támogatásai</t>
  </si>
  <si>
    <t>4.1. Foglalkoztatási támogatások</t>
  </si>
  <si>
    <t>4. Gondozási Központ támogatásai</t>
  </si>
  <si>
    <t>3.1. Foglalkoztatási támogatások</t>
  </si>
  <si>
    <t>3. Polgármesteri Hivatal támogatásai</t>
  </si>
  <si>
    <t xml:space="preserve">2.3.4. 2017. évi elszámolás alapján kapott támogatások </t>
  </si>
  <si>
    <t>2.3.3. Kulturális ágazati pótlék</t>
  </si>
  <si>
    <t>2.3.2. Bölcsődei pótlék</t>
  </si>
  <si>
    <t>2.3.1. Szociális ágazati pótlék</t>
  </si>
  <si>
    <t>2.3.  Önkormányzat egyéb működési célú átvett pénzeszközei</t>
  </si>
  <si>
    <t>2.2.3. Foglalkoztatási támogatások</t>
  </si>
  <si>
    <t>2.2.  Önkormányzat egyéb működési célú támogatásai</t>
  </si>
  <si>
    <t>2.1.3. gyermekorvosi ellátásra</t>
  </si>
  <si>
    <t>2.1.2. iskolaegészségügyi ellátásra</t>
  </si>
  <si>
    <t>2.1.1. védőnői szolgálatra</t>
  </si>
  <si>
    <t>2.1. Egészségbiztosítási Alaptól átvett pénzeszközök</t>
  </si>
  <si>
    <t>2. Önkormányzat  egyéb működési célú támogatások és átvett pénzeszközök államháztartáson belülről</t>
  </si>
  <si>
    <t>1.4. Kulturális feladatok támogatása (1.210 Ft/fő x 5012fő)</t>
  </si>
  <si>
    <t>1.3.4 . Szünidei gyermekétkeztetés támogatása</t>
  </si>
  <si>
    <t>1.3.3 .Gyermekétkeztetés támogatása</t>
  </si>
  <si>
    <t>1.3.2.5. Bölcsődei ellátás</t>
  </si>
  <si>
    <t>1.3.2.4. Időskorúak nappali intézményi ellátása  (109.000 Ft/fő x 103 fő)</t>
  </si>
  <si>
    <t>1.3.2.3. Házi segítségnyújtás  (330.000Ft/fő x 47 fő + 25.000 Ft/fő x 25 fő )</t>
  </si>
  <si>
    <t>1.3.2.2. Szociális étkeztetés (55.360Ft/fő x 88 fő )</t>
  </si>
  <si>
    <t>1.3.2.1. Család- és gyermekjóléti szolgálat</t>
  </si>
  <si>
    <t xml:space="preserve">1.3.2. Szociális és gyermekjóléti alapszolgáltatás általános feladatai </t>
  </si>
  <si>
    <t>2.5.5. Lakáshoz jutás feladatai (100%-a)</t>
  </si>
  <si>
    <t>1.3.1. Települési önkormányzatok szociális feladatainak egyéb támogatása</t>
  </si>
  <si>
    <t>1.3. Települési önkormányzatok szociális és gyermekjóléti feladatainak támogatása</t>
  </si>
  <si>
    <t>1.2.3.  Kiegészítő támogatás az óvodapedagógusok minősítéséből adódó többletkiadásokhoz</t>
  </si>
  <si>
    <t>1.2.2. Óvodaműködtetési támogatás</t>
  </si>
  <si>
    <t>1.2.1.4. Óvodai  nevelő munkát segítők bértámogatása (4 hóra)</t>
  </si>
  <si>
    <t>1.2.1.3. Óvoda pedagógusok bértámogatása (4 hóra)</t>
  </si>
  <si>
    <t>1.2.1.2. Óvodai  nevelő munkát segítők bértámogatása (8 hóra)</t>
  </si>
  <si>
    <t>1.2.1.1. Óvoda pedagógusok bértámogatása (8 hóra)</t>
  </si>
  <si>
    <t>1.2.1. Óvoda pedagógusok és a nevelő munkát segítők bértámogatása</t>
  </si>
  <si>
    <t>1.2. Települési önkormányzatok köznevelési feladatainak támogatása</t>
  </si>
  <si>
    <t>1.1.5. Polgármesteri illetmény támogatása</t>
  </si>
  <si>
    <t>1.1.4. Lakott külterülettel kapcsolatos feladatok támogatása</t>
  </si>
  <si>
    <t>1.1.3. Egyéb  önkormányzati feladatok támogatása</t>
  </si>
  <si>
    <t>1.1.2. Település üzemeltetéshez kapcsolódó feladatok támogatása (zöldterület-gazdálkodás,      közvilágítás, köztemető és közút fenntartás)</t>
  </si>
  <si>
    <t>1.1.1. Önkormányzati hivatal működésének támogatása</t>
  </si>
  <si>
    <t>1.1. Helyi önkormányzatok általános támogatása</t>
  </si>
  <si>
    <t>1. Önkormányzatok feladatalapú támogatásai</t>
  </si>
  <si>
    <t>III. Működési célú költségvetési támogatások</t>
  </si>
  <si>
    <t>1.3.4 Szabálysértési bírság</t>
  </si>
  <si>
    <t>1.3.3  Igazgatási szolgáltatások bevétele</t>
  </si>
  <si>
    <t>1.3.2. Egyéb bírság bevételek</t>
  </si>
  <si>
    <t>1.3.1. Helyiadó pótlék és bírság bevétele</t>
  </si>
  <si>
    <t>1.3. Egyéb sajátos bevételek</t>
  </si>
  <si>
    <t>1.2.2. Földhaszonbér Szja</t>
  </si>
  <si>
    <t>1.2.1. Gépjárműadó</t>
  </si>
  <si>
    <t>1.2. Átengedett központi adók</t>
  </si>
  <si>
    <t>1.1.3. Talajterhelési díj bevétele</t>
  </si>
  <si>
    <t>1.1.2. Magánszemélyek kommunális adója</t>
  </si>
  <si>
    <t>1.1.1. Helyi iparűzési adó</t>
  </si>
  <si>
    <t>1.1. Helyi adók</t>
  </si>
  <si>
    <t>1. Nagyszénás Nagyközség Önkormányzata</t>
  </si>
  <si>
    <t>II. Közhatalmi bevételek</t>
  </si>
  <si>
    <t>I. Nagyszénás Nagyközség Önkormányzata működési bevételei összesen</t>
  </si>
  <si>
    <t>2018. évi költségvetési bevételek (adatok Ft-ban)</t>
  </si>
  <si>
    <t>"1. melléklet az 1/2018. (II.21.)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</si>
</sst>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 #,##0&quot;     &quot;;\-#,##0&quot;     &quot;;&quot; -&quot;#&quot;     &quot;;@\ "/>
    <numFmt numFmtId="165" formatCode="\ #,##0.00&quot;     &quot;;\-#,##0.00&quot;     &quot;;&quot; -&quot;#&quot;     &quot;;@\ "/>
  </numFmts>
  <fonts count="24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u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8"/>
      <name val="Arial"/>
      <family val="2"/>
    </font>
    <font>
      <sz val="8"/>
      <name val="Arial CE"/>
      <charset val="238"/>
    </font>
    <font>
      <u/>
      <sz val="8"/>
      <name val="Arial"/>
      <family val="2"/>
    </font>
    <font>
      <u/>
      <sz val="8"/>
      <name val="Arial CE"/>
      <family val="2"/>
      <charset val="238"/>
    </font>
    <font>
      <b/>
      <sz val="8"/>
      <name val="Arial"/>
      <family val="2"/>
      <charset val="238"/>
    </font>
    <font>
      <b/>
      <u/>
      <sz val="8"/>
      <name val="Arial CE"/>
      <charset val="238"/>
    </font>
    <font>
      <b/>
      <sz val="8"/>
      <name val="Arial CE"/>
      <charset val="238"/>
    </font>
    <font>
      <u/>
      <sz val="8"/>
      <name val="Arial CE"/>
      <charset val="238"/>
    </font>
    <font>
      <u/>
      <sz val="8"/>
      <name val="Arial"/>
      <family val="2"/>
      <charset val="238"/>
    </font>
    <font>
      <i/>
      <sz val="8"/>
      <name val="Arial"/>
      <family val="2"/>
      <charset val="238"/>
    </font>
    <font>
      <i/>
      <sz val="8"/>
      <name val="Arial CE"/>
      <family val="2"/>
      <charset val="238"/>
    </font>
    <font>
      <i/>
      <sz val="8"/>
      <name val="Arial CE"/>
      <charset val="238"/>
    </font>
    <font>
      <b/>
      <u/>
      <sz val="8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i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indexed="1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</borders>
  <cellStyleXfs count="3">
    <xf numFmtId="0" fontId="0" fillId="0" borderId="0"/>
    <xf numFmtId="165" fontId="1" fillId="0" borderId="0" applyFill="0" applyBorder="0" applyAlignment="0" applyProtection="0"/>
    <xf numFmtId="0" fontId="21" fillId="0" borderId="0"/>
  </cellStyleXfs>
  <cellXfs count="64">
    <xf numFmtId="0" fontId="0" fillId="0" borderId="0" xfId="0"/>
    <xf numFmtId="3" fontId="2" fillId="0" borderId="0" xfId="0" applyNumberFormat="1" applyFont="1"/>
    <xf numFmtId="0" fontId="0" fillId="0" borderId="0" xfId="0" applyFont="1"/>
    <xf numFmtId="3" fontId="3" fillId="2" borderId="1" xfId="0" applyNumberFormat="1" applyFont="1" applyFill="1" applyBorder="1"/>
    <xf numFmtId="0" fontId="3" fillId="2" borderId="1" xfId="0" applyFont="1" applyFill="1" applyBorder="1"/>
    <xf numFmtId="3" fontId="2" fillId="0" borderId="0" xfId="0" applyNumberFormat="1" applyFont="1" applyBorder="1"/>
    <xf numFmtId="0" fontId="0" fillId="0" borderId="0" xfId="0" applyFont="1" applyBorder="1"/>
    <xf numFmtId="0" fontId="0" fillId="0" borderId="0" xfId="0" applyFont="1" applyAlignment="1">
      <alignment horizontal="right"/>
    </xf>
    <xf numFmtId="3" fontId="4" fillId="0" borderId="0" xfId="0" applyNumberFormat="1" applyFont="1"/>
    <xf numFmtId="0" fontId="4" fillId="0" borderId="0" xfId="0" applyFont="1" applyAlignment="1">
      <alignment horizontal="right"/>
    </xf>
    <xf numFmtId="164" fontId="0" fillId="0" borderId="0" xfId="0" applyNumberFormat="1"/>
    <xf numFmtId="3" fontId="5" fillId="0" borderId="0" xfId="0" applyNumberFormat="1" applyFont="1" applyFill="1" applyBorder="1"/>
    <xf numFmtId="0" fontId="6" fillId="0" borderId="0" xfId="0" applyFont="1" applyFill="1" applyBorder="1"/>
    <xf numFmtId="3" fontId="5" fillId="3" borderId="2" xfId="0" applyNumberFormat="1" applyFont="1" applyFill="1" applyBorder="1"/>
    <xf numFmtId="0" fontId="6" fillId="3" borderId="3" xfId="0" applyFont="1" applyFill="1" applyBorder="1"/>
    <xf numFmtId="164" fontId="1" fillId="0" borderId="0" xfId="1" applyNumberFormat="1"/>
    <xf numFmtId="0" fontId="7" fillId="0" borderId="0" xfId="0" applyFont="1" applyBorder="1"/>
    <xf numFmtId="3" fontId="8" fillId="0" borderId="0" xfId="0" applyNumberFormat="1" applyFont="1" applyBorder="1"/>
    <xf numFmtId="3" fontId="8" fillId="0" borderId="0" xfId="0" applyNumberFormat="1" applyFont="1"/>
    <xf numFmtId="0" fontId="9" fillId="0" borderId="0" xfId="0" applyFont="1" applyBorder="1"/>
    <xf numFmtId="3" fontId="5" fillId="3" borderId="1" xfId="0" applyNumberFormat="1" applyFont="1" applyFill="1" applyBorder="1"/>
    <xf numFmtId="0" fontId="6" fillId="3" borderId="4" xfId="0" applyFont="1" applyFill="1" applyBorder="1"/>
    <xf numFmtId="3" fontId="8" fillId="0" borderId="1" xfId="0" applyNumberFormat="1" applyFont="1" applyBorder="1"/>
    <xf numFmtId="0" fontId="7" fillId="0" borderId="1" xfId="0" applyFont="1" applyBorder="1"/>
    <xf numFmtId="3" fontId="2" fillId="0" borderId="0" xfId="0" applyNumberFormat="1" applyFont="1" applyFill="1" applyBorder="1"/>
    <xf numFmtId="0" fontId="9" fillId="0" borderId="0" xfId="0" applyFont="1" applyFill="1" applyBorder="1"/>
    <xf numFmtId="3" fontId="6" fillId="3" borderId="5" xfId="0" applyNumberFormat="1" applyFont="1" applyFill="1" applyBorder="1"/>
    <xf numFmtId="0" fontId="6" fillId="3" borderId="5" xfId="0" applyFont="1" applyFill="1" applyBorder="1"/>
    <xf numFmtId="3" fontId="5" fillId="4" borderId="5" xfId="0" applyNumberFormat="1" applyFont="1" applyFill="1" applyBorder="1"/>
    <xf numFmtId="3" fontId="7" fillId="0" borderId="0" xfId="0" applyNumberFormat="1" applyFont="1" applyBorder="1" applyAlignment="1">
      <alignment wrapText="1"/>
    </xf>
    <xf numFmtId="3" fontId="10" fillId="0" borderId="0" xfId="0" applyNumberFormat="1" applyFont="1"/>
    <xf numFmtId="3" fontId="11" fillId="0" borderId="0" xfId="0" applyNumberFormat="1" applyFont="1" applyBorder="1" applyAlignment="1">
      <alignment wrapText="1"/>
    </xf>
    <xf numFmtId="3" fontId="12" fillId="0" borderId="0" xfId="0" applyNumberFormat="1" applyFont="1"/>
    <xf numFmtId="3" fontId="6" fillId="0" borderId="0" xfId="0" applyNumberFormat="1" applyFont="1" applyBorder="1" applyAlignment="1">
      <alignment wrapText="1"/>
    </xf>
    <xf numFmtId="0" fontId="11" fillId="0" borderId="0" xfId="0" applyFont="1" applyBorder="1"/>
    <xf numFmtId="14" fontId="9" fillId="0" borderId="0" xfId="0" applyNumberFormat="1" applyFont="1" applyBorder="1"/>
    <xf numFmtId="0" fontId="13" fillId="0" borderId="0" xfId="0" applyFont="1" applyBorder="1"/>
    <xf numFmtId="49" fontId="11" fillId="0" borderId="0" xfId="0" applyNumberFormat="1" applyFont="1" applyBorder="1" applyAlignment="1">
      <alignment horizontal="left"/>
    </xf>
    <xf numFmtId="0" fontId="14" fillId="0" borderId="0" xfId="0" applyFont="1" applyBorder="1" applyAlignment="1">
      <alignment wrapText="1"/>
    </xf>
    <xf numFmtId="0" fontId="15" fillId="0" borderId="0" xfId="0" applyFont="1" applyBorder="1"/>
    <xf numFmtId="3" fontId="16" fillId="0" borderId="0" xfId="0" applyNumberFormat="1" applyFont="1"/>
    <xf numFmtId="3" fontId="17" fillId="0" borderId="0" xfId="0" applyNumberFormat="1" applyFont="1"/>
    <xf numFmtId="0" fontId="18" fillId="0" borderId="0" xfId="0" applyFont="1" applyBorder="1"/>
    <xf numFmtId="0" fontId="19" fillId="0" borderId="0" xfId="0" applyFont="1" applyBorder="1"/>
    <xf numFmtId="3" fontId="16" fillId="0" borderId="0" xfId="0" applyNumberFormat="1" applyFont="1" applyFill="1"/>
    <xf numFmtId="3" fontId="17" fillId="0" borderId="0" xfId="0" applyNumberFormat="1" applyFont="1" applyFill="1"/>
    <xf numFmtId="0" fontId="17" fillId="0" borderId="0" xfId="0" applyFont="1"/>
    <xf numFmtId="3" fontId="2" fillId="0" borderId="0" xfId="0" applyNumberFormat="1" applyFont="1" applyFill="1"/>
    <xf numFmtId="0" fontId="9" fillId="0" borderId="0" xfId="0" applyFont="1" applyBorder="1" applyAlignment="1">
      <alignment wrapText="1"/>
    </xf>
    <xf numFmtId="0" fontId="9" fillId="0" borderId="0" xfId="0" applyFont="1" applyBorder="1" applyAlignment="1">
      <alignment horizontal="left" wrapText="1"/>
    </xf>
    <xf numFmtId="3" fontId="6" fillId="0" borderId="0" xfId="0" applyNumberFormat="1" applyFont="1" applyFill="1" applyBorder="1"/>
    <xf numFmtId="0" fontId="20" fillId="0" borderId="0" xfId="0" applyFont="1" applyBorder="1"/>
    <xf numFmtId="3" fontId="6" fillId="3" borderId="6" xfId="0" applyNumberFormat="1" applyFont="1" applyFill="1" applyBorder="1"/>
    <xf numFmtId="3" fontId="4" fillId="0" borderId="0" xfId="0" applyNumberFormat="1" applyFont="1" applyAlignment="1">
      <alignment horizontal="center"/>
    </xf>
    <xf numFmtId="0" fontId="7" fillId="0" borderId="0" xfId="2" applyFont="1" applyBorder="1"/>
    <xf numFmtId="3" fontId="16" fillId="0" borderId="0" xfId="0" applyNumberFormat="1" applyFont="1" applyFill="1" applyBorder="1"/>
    <xf numFmtId="3" fontId="12" fillId="3" borderId="2" xfId="0" applyNumberFormat="1" applyFont="1" applyFill="1" applyBorder="1"/>
    <xf numFmtId="3" fontId="2" fillId="0" borderId="7" xfId="0" applyNumberFormat="1" applyFont="1" applyBorder="1"/>
    <xf numFmtId="3" fontId="2" fillId="0" borderId="7" xfId="0" applyNumberFormat="1" applyFont="1" applyBorder="1" applyAlignment="1">
      <alignment horizontal="right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</cellXfs>
  <cellStyles count="3">
    <cellStyle name="Ezres" xfId="1" builtinId="3"/>
    <cellStyle name="Normál" xfId="0" builtinId="0"/>
    <cellStyle name="Normál_ktgvetés2007_véglege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&#225;jus22/005_2018.%20&#233;vi%20k&#246;lts&#233;gvet&#233;s-m&#243;dos&#237;t&#225;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18.%20&#233;vi%20k&#246;lts&#233;gvet&#233;s/2018%20&#233;vi%20%20B&#201;R%20k&#246;lts&#233;gvet&#233;s-szinkroniz&#225;l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kiadások"/>
      <sheetName val="3_melléklet"/>
      <sheetName val="4_ melléklet"/>
      <sheetName val="5_melléklet"/>
      <sheetName val="kisértékű"/>
    </sheetNames>
    <sheetDataSet>
      <sheetData sheetId="0"/>
      <sheetData sheetId="1">
        <row r="80">
          <cell r="B80">
            <v>988536117</v>
          </cell>
        </row>
        <row r="91">
          <cell r="B91">
            <v>-189597539</v>
          </cell>
        </row>
        <row r="101">
          <cell r="B101">
            <v>189597539</v>
          </cell>
        </row>
      </sheetData>
      <sheetData sheetId="2">
        <row r="6">
          <cell r="B6">
            <v>80761380</v>
          </cell>
        </row>
        <row r="57">
          <cell r="B57">
            <v>9337980</v>
          </cell>
        </row>
        <row r="74">
          <cell r="B74">
            <v>18218530</v>
          </cell>
        </row>
        <row r="92">
          <cell r="B92">
            <v>16732210</v>
          </cell>
        </row>
      </sheetData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 041237"/>
      <sheetName val="Hosszú közfogl  041233"/>
      <sheetName val="VKG 066020"/>
      <sheetName val="072111 Házi o alapellát"/>
      <sheetName val="Önk 011130"/>
      <sheetName val="ParkFürdő 081061"/>
      <sheetName val="011130 Polg Hiv"/>
      <sheetName val="013360 Iskola működtetés"/>
      <sheetName val="074031 Védőnők"/>
      <sheetName val="074032 Ifjúság eü"/>
      <sheetName val="102030 Idősek nappali ellátása"/>
      <sheetName val="107051 Szoc. étk"/>
      <sheetName val="GINOP Vincze Edina"/>
      <sheetName val="107052 HSNY"/>
      <sheetName val="104042 Családsegítők"/>
      <sheetName val="104031 Gyermekek napk ellát"/>
      <sheetName val="041233 Gond HOSSZÚ KÖZFOGL"/>
      <sheetName val="Megvált MK"/>
      <sheetName val="Óvoda 041233 Hosszú közfogl"/>
      <sheetName val="091110 Óvodai nevelés"/>
      <sheetName val="091140 Óvoda műk"/>
      <sheetName val="082042 Könyvtár"/>
      <sheetName val="ÖSSZESÍTÉ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5">
          <cell r="G5">
            <v>291000</v>
          </cell>
        </row>
      </sheetData>
      <sheetData sheetId="2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7"/>
  <sheetViews>
    <sheetView tabSelected="1" workbookViewId="0">
      <selection activeCell="A2" sqref="A2:B2"/>
    </sheetView>
  </sheetViews>
  <sheetFormatPr defaultRowHeight="12.75" x14ac:dyDescent="0.2"/>
  <cols>
    <col min="1" max="1" width="71.42578125" customWidth="1"/>
    <col min="2" max="2" width="14.42578125" style="1" customWidth="1"/>
    <col min="3" max="3" width="1.85546875" customWidth="1"/>
  </cols>
  <sheetData>
    <row r="1" spans="1:2" x14ac:dyDescent="0.2">
      <c r="A1" s="61"/>
      <c r="B1" s="61"/>
    </row>
    <row r="2" spans="1:2" x14ac:dyDescent="0.2">
      <c r="A2" s="62" t="s">
        <v>88</v>
      </c>
      <c r="B2" s="63"/>
    </row>
    <row r="3" spans="1:2" x14ac:dyDescent="0.2">
      <c r="A3" s="2"/>
    </row>
    <row r="4" spans="1:2" x14ac:dyDescent="0.2">
      <c r="A4" s="60" t="s">
        <v>87</v>
      </c>
      <c r="B4" s="60"/>
    </row>
    <row r="5" spans="1:2" ht="13.5" thickBot="1" x14ac:dyDescent="0.25">
      <c r="A5" s="59"/>
      <c r="B5" s="58"/>
    </row>
    <row r="6" spans="1:2" ht="13.5" thickBot="1" x14ac:dyDescent="0.25">
      <c r="A6" s="14" t="s">
        <v>86</v>
      </c>
      <c r="B6" s="56">
        <f>B7+B8+B9+B10</f>
        <v>125050100</v>
      </c>
    </row>
    <row r="7" spans="1:2" x14ac:dyDescent="0.2">
      <c r="A7" s="19" t="s">
        <v>7</v>
      </c>
      <c r="B7" s="1">
        <f>'[1]3_melléklet'!B6</f>
        <v>80761380</v>
      </c>
    </row>
    <row r="8" spans="1:2" x14ac:dyDescent="0.2">
      <c r="A8" s="16" t="s">
        <v>6</v>
      </c>
      <c r="B8" s="1">
        <f>'[1]3_melléklet'!B57</f>
        <v>9337980</v>
      </c>
    </row>
    <row r="9" spans="1:2" x14ac:dyDescent="0.2">
      <c r="A9" s="16" t="s">
        <v>5</v>
      </c>
      <c r="B9" s="1">
        <f>'[1]3_melléklet'!B74</f>
        <v>18218530</v>
      </c>
    </row>
    <row r="10" spans="1:2" x14ac:dyDescent="0.2">
      <c r="A10" s="16" t="s">
        <v>4</v>
      </c>
      <c r="B10" s="1">
        <f>'[1]3_melléklet'!B92</f>
        <v>16732210</v>
      </c>
    </row>
    <row r="11" spans="1:2" ht="13.5" thickBot="1" x14ac:dyDescent="0.25">
      <c r="A11" s="16"/>
      <c r="B11" s="57"/>
    </row>
    <row r="12" spans="1:2" ht="13.5" thickBot="1" x14ac:dyDescent="0.25">
      <c r="A12" s="14" t="s">
        <v>85</v>
      </c>
      <c r="B12" s="56">
        <f>B13</f>
        <v>146350000</v>
      </c>
    </row>
    <row r="13" spans="1:2" x14ac:dyDescent="0.2">
      <c r="A13" s="39" t="s">
        <v>84</v>
      </c>
      <c r="B13" s="55">
        <f>B14+B18+B21</f>
        <v>146350000</v>
      </c>
    </row>
    <row r="14" spans="1:2" x14ac:dyDescent="0.2">
      <c r="A14" s="43" t="s">
        <v>83</v>
      </c>
      <c r="B14" s="41">
        <f>SUM(B15:B17)</f>
        <v>135100000</v>
      </c>
    </row>
    <row r="15" spans="1:2" x14ac:dyDescent="0.2">
      <c r="A15" s="19" t="s">
        <v>82</v>
      </c>
      <c r="B15" s="1">
        <v>125000000</v>
      </c>
    </row>
    <row r="16" spans="1:2" x14ac:dyDescent="0.2">
      <c r="A16" s="19" t="s">
        <v>81</v>
      </c>
      <c r="B16" s="1">
        <v>9500000</v>
      </c>
    </row>
    <row r="17" spans="1:2" x14ac:dyDescent="0.2">
      <c r="A17" s="19" t="s">
        <v>80</v>
      </c>
      <c r="B17" s="1">
        <v>600000</v>
      </c>
    </row>
    <row r="18" spans="1:2" x14ac:dyDescent="0.2">
      <c r="A18" s="43" t="s">
        <v>79</v>
      </c>
      <c r="B18" s="41">
        <f>B19+B20</f>
        <v>10550000</v>
      </c>
    </row>
    <row r="19" spans="1:2" x14ac:dyDescent="0.2">
      <c r="A19" s="19" t="s">
        <v>78</v>
      </c>
      <c r="B19" s="1">
        <f>10000000+500000</f>
        <v>10500000</v>
      </c>
    </row>
    <row r="20" spans="1:2" x14ac:dyDescent="0.2">
      <c r="A20" s="19" t="s">
        <v>77</v>
      </c>
      <c r="B20" s="1">
        <v>50000</v>
      </c>
    </row>
    <row r="21" spans="1:2" x14ac:dyDescent="0.2">
      <c r="A21" s="43" t="s">
        <v>76</v>
      </c>
      <c r="B21" s="41">
        <f>B22+B23+B24+B25</f>
        <v>700000</v>
      </c>
    </row>
    <row r="22" spans="1:2" x14ac:dyDescent="0.2">
      <c r="A22" s="19" t="s">
        <v>75</v>
      </c>
      <c r="B22" s="1">
        <v>500000</v>
      </c>
    </row>
    <row r="23" spans="1:2" x14ac:dyDescent="0.2">
      <c r="A23" s="19" t="s">
        <v>74</v>
      </c>
      <c r="B23" s="1">
        <v>50000</v>
      </c>
    </row>
    <row r="24" spans="1:2" x14ac:dyDescent="0.2">
      <c r="A24" s="54" t="s">
        <v>73</v>
      </c>
      <c r="B24" s="1">
        <v>50000</v>
      </c>
    </row>
    <row r="25" spans="1:2" x14ac:dyDescent="0.2">
      <c r="A25" s="54" t="s">
        <v>72</v>
      </c>
      <c r="B25" s="1">
        <v>100000</v>
      </c>
    </row>
    <row r="26" spans="1:2" ht="13.5" thickBot="1" x14ac:dyDescent="0.25">
      <c r="A26" s="16"/>
      <c r="B26" s="53"/>
    </row>
    <row r="27" spans="1:2" ht="13.5" thickBot="1" x14ac:dyDescent="0.25">
      <c r="A27" s="14" t="s">
        <v>71</v>
      </c>
      <c r="B27" s="52">
        <f>B28+B57+B71+B73+B69</f>
        <v>422491617</v>
      </c>
    </row>
    <row r="28" spans="1:2" x14ac:dyDescent="0.2">
      <c r="A28" s="51" t="s">
        <v>70</v>
      </c>
      <c r="B28" s="50">
        <f>B29+B35+B43+B54</f>
        <v>326103270</v>
      </c>
    </row>
    <row r="29" spans="1:2" x14ac:dyDescent="0.2">
      <c r="A29" s="39" t="s">
        <v>69</v>
      </c>
      <c r="B29" s="40">
        <f>SUM(B30:B34)</f>
        <v>107160857</v>
      </c>
    </row>
    <row r="30" spans="1:2" x14ac:dyDescent="0.2">
      <c r="A30" s="48" t="s">
        <v>68</v>
      </c>
      <c r="B30" s="1">
        <v>73371600</v>
      </c>
    </row>
    <row r="31" spans="1:2" ht="22.5" x14ac:dyDescent="0.2">
      <c r="A31" s="49" t="s">
        <v>67</v>
      </c>
      <c r="B31" s="1">
        <f>9907890+14080000+100000+7422900</f>
        <v>31510790</v>
      </c>
    </row>
    <row r="32" spans="1:2" x14ac:dyDescent="0.2">
      <c r="A32" s="48" t="s">
        <v>66</v>
      </c>
      <c r="B32" s="1">
        <v>351217</v>
      </c>
    </row>
    <row r="33" spans="1:2" x14ac:dyDescent="0.2">
      <c r="A33" s="48" t="s">
        <v>65</v>
      </c>
      <c r="B33" s="1">
        <v>170850</v>
      </c>
    </row>
    <row r="34" spans="1:2" x14ac:dyDescent="0.2">
      <c r="A34" s="48" t="s">
        <v>64</v>
      </c>
      <c r="B34" s="1">
        <v>1756400</v>
      </c>
    </row>
    <row r="35" spans="1:2" x14ac:dyDescent="0.2">
      <c r="A35" s="39" t="s">
        <v>63</v>
      </c>
      <c r="B35" s="44">
        <f>B36+B41+B42</f>
        <v>70750367</v>
      </c>
    </row>
    <row r="36" spans="1:2" x14ac:dyDescent="0.2">
      <c r="A36" s="43" t="s">
        <v>62</v>
      </c>
      <c r="B36" s="45">
        <f>SUM(B37:B40)</f>
        <v>61397100</v>
      </c>
    </row>
    <row r="37" spans="1:2" x14ac:dyDescent="0.2">
      <c r="A37" s="16" t="s">
        <v>61</v>
      </c>
      <c r="B37" s="47">
        <v>29165400</v>
      </c>
    </row>
    <row r="38" spans="1:2" x14ac:dyDescent="0.2">
      <c r="A38" s="16" t="s">
        <v>60</v>
      </c>
      <c r="B38" s="47">
        <f>8820000+2946000</f>
        <v>11766000</v>
      </c>
    </row>
    <row r="39" spans="1:2" x14ac:dyDescent="0.2">
      <c r="A39" s="16" t="s">
        <v>59</v>
      </c>
      <c r="B39" s="47">
        <v>14582700</v>
      </c>
    </row>
    <row r="40" spans="1:2" x14ac:dyDescent="0.2">
      <c r="A40" s="16" t="s">
        <v>58</v>
      </c>
      <c r="B40" s="47">
        <f>4410000+1473000</f>
        <v>5883000</v>
      </c>
    </row>
    <row r="41" spans="1:2" x14ac:dyDescent="0.2">
      <c r="A41" s="43" t="s">
        <v>57</v>
      </c>
      <c r="B41" s="45">
        <f>5664533+2832267+54467</f>
        <v>8551267</v>
      </c>
    </row>
    <row r="42" spans="1:2" x14ac:dyDescent="0.2">
      <c r="A42" s="46" t="s">
        <v>56</v>
      </c>
      <c r="B42" s="45">
        <v>802000</v>
      </c>
    </row>
    <row r="43" spans="1:2" x14ac:dyDescent="0.2">
      <c r="A43" s="39" t="s">
        <v>55</v>
      </c>
      <c r="B43" s="44">
        <f>B44+B46+B53+B52</f>
        <v>142127526</v>
      </c>
    </row>
    <row r="44" spans="1:2" x14ac:dyDescent="0.2">
      <c r="A44" s="43" t="s">
        <v>54</v>
      </c>
      <c r="B44" s="41">
        <v>39592000</v>
      </c>
    </row>
    <row r="45" spans="1:2" hidden="1" x14ac:dyDescent="0.2">
      <c r="A45" s="16" t="s">
        <v>53</v>
      </c>
      <c r="B45" s="41"/>
    </row>
    <row r="46" spans="1:2" x14ac:dyDescent="0.2">
      <c r="A46" s="43" t="s">
        <v>52</v>
      </c>
      <c r="B46" s="41">
        <f>B47+B48+B49+B50+B51</f>
        <v>61236580</v>
      </c>
    </row>
    <row r="47" spans="1:2" x14ac:dyDescent="0.2">
      <c r="A47" s="16" t="s">
        <v>51</v>
      </c>
      <c r="B47" s="1">
        <v>3400000</v>
      </c>
    </row>
    <row r="48" spans="1:2" x14ac:dyDescent="0.2">
      <c r="A48" s="16" t="s">
        <v>50</v>
      </c>
      <c r="B48" s="1">
        <v>4871680</v>
      </c>
    </row>
    <row r="49" spans="1:2" x14ac:dyDescent="0.2">
      <c r="A49" s="16" t="s">
        <v>49</v>
      </c>
      <c r="B49" s="1">
        <f>625000+15510000+1650000</f>
        <v>17785000</v>
      </c>
    </row>
    <row r="50" spans="1:2" x14ac:dyDescent="0.2">
      <c r="A50" s="16" t="s">
        <v>48</v>
      </c>
      <c r="B50" s="1">
        <v>11227000</v>
      </c>
    </row>
    <row r="51" spans="1:2" x14ac:dyDescent="0.2">
      <c r="A51" s="16" t="s">
        <v>47</v>
      </c>
      <c r="B51" s="1">
        <f>8081100+7319000+8838000-285200</f>
        <v>23952900</v>
      </c>
    </row>
    <row r="52" spans="1:2" x14ac:dyDescent="0.2">
      <c r="A52" s="42" t="s">
        <v>46</v>
      </c>
      <c r="B52" s="41">
        <f>15808000+24644496</f>
        <v>40452496</v>
      </c>
    </row>
    <row r="53" spans="1:2" x14ac:dyDescent="0.2">
      <c r="A53" s="42" t="s">
        <v>45</v>
      </c>
      <c r="B53" s="41">
        <v>846450</v>
      </c>
    </row>
    <row r="54" spans="1:2" x14ac:dyDescent="0.2">
      <c r="A54" s="39" t="s">
        <v>44</v>
      </c>
      <c r="B54" s="40">
        <v>6064520</v>
      </c>
    </row>
    <row r="55" spans="1:2" x14ac:dyDescent="0.2">
      <c r="A55" s="39"/>
    </row>
    <row r="56" spans="1:2" x14ac:dyDescent="0.2">
      <c r="A56" s="39"/>
    </row>
    <row r="57" spans="1:2" ht="22.5" x14ac:dyDescent="0.2">
      <c r="A57" s="38" t="s">
        <v>43</v>
      </c>
      <c r="B57" s="32">
        <f>B58+B62+B64</f>
        <v>77854924</v>
      </c>
    </row>
    <row r="58" spans="1:2" x14ac:dyDescent="0.2">
      <c r="A58" s="34" t="s">
        <v>42</v>
      </c>
      <c r="B58" s="30">
        <f>SUM(B59:B61)</f>
        <v>22646900</v>
      </c>
    </row>
    <row r="59" spans="1:2" x14ac:dyDescent="0.2">
      <c r="A59" s="16" t="s">
        <v>41</v>
      </c>
      <c r="B59" s="18">
        <v>9558000</v>
      </c>
    </row>
    <row r="60" spans="1:2" x14ac:dyDescent="0.2">
      <c r="A60" s="16" t="s">
        <v>40</v>
      </c>
      <c r="B60" s="18">
        <v>206400</v>
      </c>
    </row>
    <row r="61" spans="1:2" x14ac:dyDescent="0.2">
      <c r="A61" s="16" t="s">
        <v>39</v>
      </c>
      <c r="B61" s="18">
        <f>11600400+1282100</f>
        <v>12882500</v>
      </c>
    </row>
    <row r="62" spans="1:2" x14ac:dyDescent="0.2">
      <c r="A62" s="37" t="s">
        <v>38</v>
      </c>
      <c r="B62" s="30">
        <f>SUM(B63:B63)</f>
        <v>42930209</v>
      </c>
    </row>
    <row r="63" spans="1:2" x14ac:dyDescent="0.2">
      <c r="A63" s="35" t="s">
        <v>37</v>
      </c>
      <c r="B63" s="18">
        <f>7789999+35140210</f>
        <v>42930209</v>
      </c>
    </row>
    <row r="64" spans="1:2" x14ac:dyDescent="0.2">
      <c r="A64" s="37" t="s">
        <v>36</v>
      </c>
      <c r="B64" s="30">
        <f>B65+B67+B66+B68</f>
        <v>12277815</v>
      </c>
    </row>
    <row r="65" spans="1:2" x14ac:dyDescent="0.2">
      <c r="A65" s="35" t="s">
        <v>35</v>
      </c>
      <c r="B65" s="18">
        <v>8015000</v>
      </c>
    </row>
    <row r="66" spans="1:2" x14ac:dyDescent="0.2">
      <c r="A66" s="35" t="s">
        <v>34</v>
      </c>
      <c r="B66" s="18">
        <v>2260000</v>
      </c>
    </row>
    <row r="67" spans="1:2" x14ac:dyDescent="0.2">
      <c r="A67" s="35" t="s">
        <v>33</v>
      </c>
      <c r="B67" s="18">
        <f>'[2]082042 Könyvtár'!$G$5</f>
        <v>291000</v>
      </c>
    </row>
    <row r="68" spans="1:2" x14ac:dyDescent="0.2">
      <c r="A68" s="35" t="s">
        <v>32</v>
      </c>
      <c r="B68" s="18">
        <v>1711815</v>
      </c>
    </row>
    <row r="69" spans="1:2" x14ac:dyDescent="0.2">
      <c r="A69" s="36" t="s">
        <v>31</v>
      </c>
      <c r="B69" s="32">
        <f>B70</f>
        <v>584721</v>
      </c>
    </row>
    <row r="70" spans="1:2" x14ac:dyDescent="0.2">
      <c r="A70" s="35" t="s">
        <v>30</v>
      </c>
      <c r="B70" s="18">
        <v>584721</v>
      </c>
    </row>
    <row r="71" spans="1:2" x14ac:dyDescent="0.2">
      <c r="A71" s="36" t="s">
        <v>29</v>
      </c>
      <c r="B71" s="32">
        <f>B72</f>
        <v>15804872</v>
      </c>
    </row>
    <row r="72" spans="1:2" x14ac:dyDescent="0.2">
      <c r="A72" s="35" t="s">
        <v>28</v>
      </c>
      <c r="B72" s="1">
        <f>14798896+1005976</f>
        <v>15804872</v>
      </c>
    </row>
    <row r="73" spans="1:2" x14ac:dyDescent="0.2">
      <c r="A73" s="36" t="s">
        <v>27</v>
      </c>
      <c r="B73" s="32">
        <f>SUM(B74)</f>
        <v>2143830</v>
      </c>
    </row>
    <row r="74" spans="1:2" x14ac:dyDescent="0.2">
      <c r="A74" s="35" t="s">
        <v>26</v>
      </c>
      <c r="B74" s="1">
        <v>2143830</v>
      </c>
    </row>
    <row r="75" spans="1:2" x14ac:dyDescent="0.2">
      <c r="A75" s="35"/>
    </row>
    <row r="76" spans="1:2" ht="13.5" thickBot="1" x14ac:dyDescent="0.25">
      <c r="A76" s="16"/>
      <c r="B76" s="18"/>
    </row>
    <row r="77" spans="1:2" ht="13.5" thickBot="1" x14ac:dyDescent="0.25">
      <c r="A77" s="14" t="s">
        <v>25</v>
      </c>
      <c r="B77" s="28">
        <f>B6+B12+B27</f>
        <v>693891717</v>
      </c>
    </row>
    <row r="78" spans="1:2" ht="13.5" thickBot="1" x14ac:dyDescent="0.25">
      <c r="A78" s="12"/>
      <c r="B78" s="11"/>
    </row>
    <row r="79" spans="1:2" ht="13.5" thickBot="1" x14ac:dyDescent="0.25">
      <c r="A79" s="14" t="s">
        <v>24</v>
      </c>
      <c r="B79" s="28">
        <f>B80+B83</f>
        <v>23247500</v>
      </c>
    </row>
    <row r="80" spans="1:2" x14ac:dyDescent="0.2">
      <c r="A80" s="33" t="s">
        <v>23</v>
      </c>
      <c r="B80" s="11">
        <f>B81</f>
        <v>21907500</v>
      </c>
    </row>
    <row r="81" spans="1:2" x14ac:dyDescent="0.2">
      <c r="A81" s="34" t="s">
        <v>22</v>
      </c>
      <c r="B81" s="30">
        <f>B82</f>
        <v>21907500</v>
      </c>
    </row>
    <row r="82" spans="1:2" x14ac:dyDescent="0.2">
      <c r="A82" s="16" t="s">
        <v>21</v>
      </c>
      <c r="B82" s="18">
        <v>21907500</v>
      </c>
    </row>
    <row r="83" spans="1:2" x14ac:dyDescent="0.2">
      <c r="A83" s="33" t="s">
        <v>20</v>
      </c>
      <c r="B83" s="32">
        <f>B84</f>
        <v>1340000</v>
      </c>
    </row>
    <row r="84" spans="1:2" x14ac:dyDescent="0.2">
      <c r="A84" s="31" t="s">
        <v>19</v>
      </c>
      <c r="B84" s="30">
        <f>B85</f>
        <v>1340000</v>
      </c>
    </row>
    <row r="85" spans="1:2" x14ac:dyDescent="0.2">
      <c r="A85" s="29" t="s">
        <v>18</v>
      </c>
      <c r="B85" s="18">
        <f>B86+B87</f>
        <v>1340000</v>
      </c>
    </row>
    <row r="86" spans="1:2" x14ac:dyDescent="0.2">
      <c r="A86" s="29" t="s">
        <v>17</v>
      </c>
      <c r="B86" s="18">
        <v>700000</v>
      </c>
    </row>
    <row r="87" spans="1:2" x14ac:dyDescent="0.2">
      <c r="A87" s="29" t="s">
        <v>16</v>
      </c>
      <c r="B87" s="18">
        <v>640000</v>
      </c>
    </row>
    <row r="88" spans="1:2" x14ac:dyDescent="0.2">
      <c r="A88" s="16"/>
      <c r="B88" s="18"/>
    </row>
    <row r="89" spans="1:2" ht="13.5" thickBot="1" x14ac:dyDescent="0.25">
      <c r="A89" s="16"/>
      <c r="B89" s="22"/>
    </row>
    <row r="90" spans="1:2" ht="13.5" thickBot="1" x14ac:dyDescent="0.25">
      <c r="A90" s="14" t="s">
        <v>15</v>
      </c>
      <c r="B90" s="20">
        <f>B91</f>
        <v>10000000</v>
      </c>
    </row>
    <row r="91" spans="1:2" x14ac:dyDescent="0.2">
      <c r="A91" s="16" t="s">
        <v>14</v>
      </c>
      <c r="B91" s="17">
        <v>10000000</v>
      </c>
    </row>
    <row r="92" spans="1:2" ht="13.5" thickBot="1" x14ac:dyDescent="0.25">
      <c r="A92" s="12"/>
      <c r="B92" s="11"/>
    </row>
    <row r="93" spans="1:2" ht="13.5" thickBot="1" x14ac:dyDescent="0.25">
      <c r="A93" s="14" t="s">
        <v>13</v>
      </c>
      <c r="B93" s="28">
        <f>B79+B90</f>
        <v>33247500</v>
      </c>
    </row>
    <row r="94" spans="1:2" ht="13.5" thickBot="1" x14ac:dyDescent="0.25">
      <c r="A94" s="16"/>
      <c r="B94" s="17"/>
    </row>
    <row r="95" spans="1:2" ht="13.5" thickBot="1" x14ac:dyDescent="0.25">
      <c r="A95" s="14" t="s">
        <v>12</v>
      </c>
      <c r="B95" s="28">
        <f>B77+B93</f>
        <v>727139217</v>
      </c>
    </row>
    <row r="96" spans="1:2" ht="13.5" thickBot="1" x14ac:dyDescent="0.25">
      <c r="A96" s="16"/>
      <c r="B96" s="17"/>
    </row>
    <row r="97" spans="1:3" ht="13.5" thickBot="1" x14ac:dyDescent="0.25">
      <c r="A97" s="27" t="s">
        <v>11</v>
      </c>
      <c r="B97" s="26">
        <f>B98+B99</f>
        <v>105000000</v>
      </c>
    </row>
    <row r="98" spans="1:3" x14ac:dyDescent="0.2">
      <c r="A98" s="25" t="s">
        <v>10</v>
      </c>
      <c r="B98" s="24">
        <v>65000000</v>
      </c>
    </row>
    <row r="99" spans="1:3" x14ac:dyDescent="0.2">
      <c r="A99" s="25" t="s">
        <v>9</v>
      </c>
      <c r="B99" s="24">
        <v>40000000</v>
      </c>
    </row>
    <row r="100" spans="1:3" ht="13.5" thickBot="1" x14ac:dyDescent="0.25">
      <c r="A100" s="23"/>
      <c r="B100" s="22"/>
      <c r="C100" s="15"/>
    </row>
    <row r="101" spans="1:3" ht="13.5" thickBot="1" x14ac:dyDescent="0.25">
      <c r="A101" s="21" t="s">
        <v>8</v>
      </c>
      <c r="B101" s="20">
        <f>SUM(B102:B105)</f>
        <v>156396900</v>
      </c>
      <c r="C101" s="15"/>
    </row>
    <row r="102" spans="1:3" x14ac:dyDescent="0.2">
      <c r="A102" s="19" t="s">
        <v>7</v>
      </c>
      <c r="B102" s="17">
        <v>148168044</v>
      </c>
      <c r="C102" s="15"/>
    </row>
    <row r="103" spans="1:3" x14ac:dyDescent="0.2">
      <c r="A103" s="16" t="s">
        <v>6</v>
      </c>
      <c r="B103" s="18">
        <v>3767857</v>
      </c>
      <c r="C103" s="15"/>
    </row>
    <row r="104" spans="1:3" x14ac:dyDescent="0.2">
      <c r="A104" s="16" t="s">
        <v>5</v>
      </c>
      <c r="B104" s="17">
        <v>1228331</v>
      </c>
      <c r="C104" s="15"/>
    </row>
    <row r="105" spans="1:3" x14ac:dyDescent="0.2">
      <c r="A105" s="16" t="s">
        <v>4</v>
      </c>
      <c r="B105" s="17">
        <v>3232668</v>
      </c>
      <c r="C105" s="15"/>
    </row>
    <row r="106" spans="1:3" ht="13.5" thickBot="1" x14ac:dyDescent="0.25">
      <c r="A106" s="16"/>
      <c r="C106" s="15"/>
    </row>
    <row r="107" spans="1:3" ht="13.5" thickBot="1" x14ac:dyDescent="0.25">
      <c r="A107" s="14" t="s">
        <v>3</v>
      </c>
      <c r="B107" s="13">
        <f>B95+B97+B101</f>
        <v>988536117</v>
      </c>
      <c r="C107" s="10" t="s">
        <v>2</v>
      </c>
    </row>
    <row r="108" spans="1:3" hidden="1" x14ac:dyDescent="0.2">
      <c r="A108" s="12"/>
      <c r="B108" s="11">
        <f>B107-[1]kiadások!B80</f>
        <v>0</v>
      </c>
      <c r="C108" s="10"/>
    </row>
    <row r="109" spans="1:3" hidden="1" x14ac:dyDescent="0.2">
      <c r="A109" s="2"/>
      <c r="B109" s="1">
        <f>[1]kiadások!B91+[1]kiadások!B101</f>
        <v>0</v>
      </c>
    </row>
    <row r="110" spans="1:3" hidden="1" x14ac:dyDescent="0.2">
      <c r="A110" s="2"/>
    </row>
    <row r="111" spans="1:3" hidden="1" x14ac:dyDescent="0.2">
      <c r="A111" s="2"/>
      <c r="B111" s="1" t="e">
        <f>B7+B8+B9+B10+B15+B16+B17+B19+B20+B22+B23+B24+B25+B30+B31+B32+B33+B34+B37+B38+B39+B40+B41+B42+B44+B47+B48+B49+B50+B51+B52+B53+B54+B59+B60+B61+B63+B72+B74+B82+B102+B103+B104+B105+B65+B67+#REF!</f>
        <v>#REF!</v>
      </c>
    </row>
    <row r="112" spans="1:3" hidden="1" x14ac:dyDescent="0.2">
      <c r="A112" s="2"/>
      <c r="B112" s="1" t="e">
        <f>B107-B111</f>
        <v>#REF!</v>
      </c>
    </row>
    <row r="113" spans="1:2" hidden="1" x14ac:dyDescent="0.2">
      <c r="A113" s="9"/>
      <c r="B113" s="8"/>
    </row>
    <row r="114" spans="1:2" hidden="1" x14ac:dyDescent="0.2">
      <c r="A114" s="7" t="s">
        <v>1</v>
      </c>
    </row>
    <row r="115" spans="1:2" hidden="1" x14ac:dyDescent="0.2">
      <c r="A115" s="2"/>
      <c r="B115" s="1">
        <v>-18621511</v>
      </c>
    </row>
    <row r="116" spans="1:2" hidden="1" x14ac:dyDescent="0.2">
      <c r="A116" s="2"/>
      <c r="B116" s="1">
        <f>B109-B115</f>
        <v>18621511</v>
      </c>
    </row>
    <row r="117" spans="1:2" x14ac:dyDescent="0.2">
      <c r="A117" s="2"/>
    </row>
    <row r="118" spans="1:2" x14ac:dyDescent="0.2">
      <c r="A118" s="6"/>
      <c r="B118" s="5"/>
    </row>
    <row r="119" spans="1:2" ht="13.5" hidden="1" thickBot="1" x14ac:dyDescent="0.25">
      <c r="A119" s="4" t="s">
        <v>0</v>
      </c>
      <c r="B119" s="3">
        <f>B107-[1]kiadások!B80</f>
        <v>0</v>
      </c>
    </row>
    <row r="120" spans="1:2" x14ac:dyDescent="0.2">
      <c r="A120" s="2"/>
    </row>
    <row r="121" spans="1:2" x14ac:dyDescent="0.2">
      <c r="A121" s="2"/>
    </row>
    <row r="122" spans="1:2" x14ac:dyDescent="0.2">
      <c r="A122" s="2"/>
    </row>
    <row r="123" spans="1:2" x14ac:dyDescent="0.2">
      <c r="A123" s="2"/>
    </row>
    <row r="124" spans="1:2" x14ac:dyDescent="0.2">
      <c r="A124" s="2"/>
    </row>
    <row r="125" spans="1:2" x14ac:dyDescent="0.2">
      <c r="A125" s="2"/>
    </row>
    <row r="126" spans="1:2" x14ac:dyDescent="0.2">
      <c r="A126" s="2"/>
    </row>
    <row r="127" spans="1:2" x14ac:dyDescent="0.2">
      <c r="A127" s="2"/>
    </row>
    <row r="128" spans="1:2" x14ac:dyDescent="0.2">
      <c r="A128" s="2"/>
    </row>
    <row r="129" spans="1:1" x14ac:dyDescent="0.2">
      <c r="A129" s="2"/>
    </row>
    <row r="130" spans="1:1" x14ac:dyDescent="0.2">
      <c r="A130" s="2"/>
    </row>
    <row r="131" spans="1:1" x14ac:dyDescent="0.2">
      <c r="A131" s="2"/>
    </row>
    <row r="132" spans="1:1" x14ac:dyDescent="0.2">
      <c r="A132" s="2"/>
    </row>
    <row r="133" spans="1:1" x14ac:dyDescent="0.2">
      <c r="A133" s="2"/>
    </row>
    <row r="134" spans="1:1" x14ac:dyDescent="0.2">
      <c r="A134" s="2"/>
    </row>
    <row r="135" spans="1:1" x14ac:dyDescent="0.2">
      <c r="A135" s="2"/>
    </row>
    <row r="136" spans="1:1" x14ac:dyDescent="0.2">
      <c r="A136" s="2"/>
    </row>
    <row r="137" spans="1:1" x14ac:dyDescent="0.2">
      <c r="A137" s="2"/>
    </row>
    <row r="138" spans="1:1" x14ac:dyDescent="0.2">
      <c r="A138" s="2"/>
    </row>
    <row r="139" spans="1:1" x14ac:dyDescent="0.2">
      <c r="A139" s="2"/>
    </row>
    <row r="140" spans="1:1" x14ac:dyDescent="0.2">
      <c r="A140" s="2"/>
    </row>
    <row r="141" spans="1:1" x14ac:dyDescent="0.2">
      <c r="A141" s="2"/>
    </row>
    <row r="142" spans="1:1" x14ac:dyDescent="0.2">
      <c r="A142" s="2"/>
    </row>
    <row r="143" spans="1:1" x14ac:dyDescent="0.2">
      <c r="A143" s="2"/>
    </row>
    <row r="144" spans="1:1" x14ac:dyDescent="0.2">
      <c r="A144" s="2"/>
    </row>
    <row r="145" spans="1:1" x14ac:dyDescent="0.2">
      <c r="A145" s="2"/>
    </row>
    <row r="146" spans="1:1" x14ac:dyDescent="0.2">
      <c r="A146" s="2"/>
    </row>
    <row r="147" spans="1:1" x14ac:dyDescent="0.2">
      <c r="A147" s="2"/>
    </row>
    <row r="148" spans="1:1" x14ac:dyDescent="0.2">
      <c r="A148" s="2"/>
    </row>
    <row r="149" spans="1:1" x14ac:dyDescent="0.2">
      <c r="A149" s="2"/>
    </row>
    <row r="150" spans="1:1" x14ac:dyDescent="0.2">
      <c r="A150" s="2"/>
    </row>
    <row r="151" spans="1:1" x14ac:dyDescent="0.2">
      <c r="A151" s="2"/>
    </row>
    <row r="152" spans="1:1" x14ac:dyDescent="0.2">
      <c r="A152" s="2"/>
    </row>
    <row r="153" spans="1:1" x14ac:dyDescent="0.2">
      <c r="A153" s="2"/>
    </row>
    <row r="154" spans="1:1" x14ac:dyDescent="0.2">
      <c r="A154" s="2"/>
    </row>
    <row r="155" spans="1:1" x14ac:dyDescent="0.2">
      <c r="A155" s="2"/>
    </row>
    <row r="156" spans="1:1" x14ac:dyDescent="0.2">
      <c r="A156" s="2"/>
    </row>
    <row r="157" spans="1:1" x14ac:dyDescent="0.2">
      <c r="A157" s="2"/>
    </row>
    <row r="158" spans="1:1" x14ac:dyDescent="0.2">
      <c r="A158" s="2"/>
    </row>
    <row r="159" spans="1:1" x14ac:dyDescent="0.2">
      <c r="A159" s="2"/>
    </row>
    <row r="160" spans="1:1" x14ac:dyDescent="0.2">
      <c r="A160" s="2"/>
    </row>
    <row r="161" spans="1:1" x14ac:dyDescent="0.2">
      <c r="A161" s="2"/>
    </row>
    <row r="162" spans="1:1" x14ac:dyDescent="0.2">
      <c r="A162" s="2"/>
    </row>
    <row r="163" spans="1:1" x14ac:dyDescent="0.2">
      <c r="A163" s="2"/>
    </row>
    <row r="164" spans="1:1" x14ac:dyDescent="0.2">
      <c r="A164" s="2"/>
    </row>
    <row r="165" spans="1:1" x14ac:dyDescent="0.2">
      <c r="A165" s="2"/>
    </row>
    <row r="166" spans="1:1" x14ac:dyDescent="0.2">
      <c r="A166" s="2"/>
    </row>
    <row r="167" spans="1:1" x14ac:dyDescent="0.2">
      <c r="A167" s="2"/>
    </row>
    <row r="168" spans="1:1" x14ac:dyDescent="0.2">
      <c r="A168" s="2"/>
    </row>
    <row r="169" spans="1:1" x14ac:dyDescent="0.2">
      <c r="A169" s="2"/>
    </row>
    <row r="170" spans="1:1" x14ac:dyDescent="0.2">
      <c r="A170" s="2"/>
    </row>
    <row r="171" spans="1:1" x14ac:dyDescent="0.2">
      <c r="A171" s="2"/>
    </row>
    <row r="172" spans="1:1" x14ac:dyDescent="0.2">
      <c r="A172" s="2"/>
    </row>
    <row r="173" spans="1:1" x14ac:dyDescent="0.2">
      <c r="A173" s="2"/>
    </row>
    <row r="174" spans="1:1" x14ac:dyDescent="0.2">
      <c r="A174" s="2"/>
    </row>
    <row r="175" spans="1:1" x14ac:dyDescent="0.2">
      <c r="A175" s="2"/>
    </row>
    <row r="176" spans="1:1" x14ac:dyDescent="0.2">
      <c r="A176" s="2"/>
    </row>
    <row r="177" spans="1:1" x14ac:dyDescent="0.2">
      <c r="A177" s="2"/>
    </row>
    <row r="178" spans="1:1" x14ac:dyDescent="0.2">
      <c r="A178" s="2"/>
    </row>
    <row r="179" spans="1:1" x14ac:dyDescent="0.2">
      <c r="A179" s="2"/>
    </row>
    <row r="180" spans="1:1" x14ac:dyDescent="0.2">
      <c r="A180" s="2"/>
    </row>
    <row r="181" spans="1:1" x14ac:dyDescent="0.2">
      <c r="A181" s="2"/>
    </row>
    <row r="182" spans="1:1" x14ac:dyDescent="0.2">
      <c r="A182" s="2"/>
    </row>
    <row r="183" spans="1:1" x14ac:dyDescent="0.2">
      <c r="A183" s="2"/>
    </row>
    <row r="184" spans="1:1" x14ac:dyDescent="0.2">
      <c r="A184" s="2"/>
    </row>
    <row r="185" spans="1:1" x14ac:dyDescent="0.2">
      <c r="A185" s="2"/>
    </row>
    <row r="186" spans="1:1" x14ac:dyDescent="0.2">
      <c r="A186" s="2"/>
    </row>
    <row r="187" spans="1:1" x14ac:dyDescent="0.2">
      <c r="A187" s="2"/>
    </row>
    <row r="188" spans="1:1" x14ac:dyDescent="0.2">
      <c r="A188" s="2"/>
    </row>
    <row r="189" spans="1:1" x14ac:dyDescent="0.2">
      <c r="A189" s="2"/>
    </row>
    <row r="190" spans="1:1" x14ac:dyDescent="0.2">
      <c r="A190" s="2"/>
    </row>
    <row r="191" spans="1:1" x14ac:dyDescent="0.2">
      <c r="A191" s="2"/>
    </row>
    <row r="192" spans="1:1" x14ac:dyDescent="0.2">
      <c r="A192" s="2"/>
    </row>
    <row r="193" spans="1:1" x14ac:dyDescent="0.2">
      <c r="A193" s="2"/>
    </row>
    <row r="194" spans="1:1" x14ac:dyDescent="0.2">
      <c r="A194" s="2"/>
    </row>
    <row r="195" spans="1:1" x14ac:dyDescent="0.2">
      <c r="A195" s="2"/>
    </row>
    <row r="196" spans="1:1" x14ac:dyDescent="0.2">
      <c r="A196" s="2"/>
    </row>
    <row r="197" spans="1:1" x14ac:dyDescent="0.2">
      <c r="A197" s="2"/>
    </row>
    <row r="198" spans="1:1" x14ac:dyDescent="0.2">
      <c r="A198" s="2"/>
    </row>
    <row r="199" spans="1:1" x14ac:dyDescent="0.2">
      <c r="A199" s="2"/>
    </row>
    <row r="200" spans="1:1" x14ac:dyDescent="0.2">
      <c r="A200" s="2"/>
    </row>
    <row r="201" spans="1:1" x14ac:dyDescent="0.2">
      <c r="A201" s="2"/>
    </row>
    <row r="202" spans="1:1" x14ac:dyDescent="0.2">
      <c r="A202" s="2"/>
    </row>
    <row r="203" spans="1:1" x14ac:dyDescent="0.2">
      <c r="A203" s="2"/>
    </row>
    <row r="204" spans="1:1" x14ac:dyDescent="0.2">
      <c r="A204" s="2"/>
    </row>
    <row r="205" spans="1:1" x14ac:dyDescent="0.2">
      <c r="A205" s="2"/>
    </row>
    <row r="206" spans="1:1" x14ac:dyDescent="0.2">
      <c r="A206" s="2"/>
    </row>
    <row r="207" spans="1:1" x14ac:dyDescent="0.2">
      <c r="A207" s="2"/>
    </row>
    <row r="208" spans="1:1" x14ac:dyDescent="0.2">
      <c r="A208" s="2"/>
    </row>
    <row r="209" spans="1:1" x14ac:dyDescent="0.2">
      <c r="A209" s="2"/>
    </row>
    <row r="210" spans="1:1" x14ac:dyDescent="0.2">
      <c r="A210" s="2"/>
    </row>
    <row r="211" spans="1:1" x14ac:dyDescent="0.2">
      <c r="A211" s="2"/>
    </row>
    <row r="212" spans="1:1" x14ac:dyDescent="0.2">
      <c r="A212" s="2"/>
    </row>
    <row r="213" spans="1:1" x14ac:dyDescent="0.2">
      <c r="A213" s="2"/>
    </row>
    <row r="214" spans="1:1" x14ac:dyDescent="0.2">
      <c r="A214" s="2"/>
    </row>
    <row r="215" spans="1:1" x14ac:dyDescent="0.2">
      <c r="A215" s="2"/>
    </row>
    <row r="216" spans="1:1" x14ac:dyDescent="0.2">
      <c r="A216" s="2"/>
    </row>
    <row r="217" spans="1:1" x14ac:dyDescent="0.2">
      <c r="A217" s="2"/>
    </row>
    <row r="218" spans="1:1" x14ac:dyDescent="0.2">
      <c r="A218" s="2"/>
    </row>
    <row r="219" spans="1:1" x14ac:dyDescent="0.2">
      <c r="A219" s="2"/>
    </row>
    <row r="220" spans="1:1" x14ac:dyDescent="0.2">
      <c r="A220" s="2"/>
    </row>
    <row r="221" spans="1:1" x14ac:dyDescent="0.2">
      <c r="A221" s="2"/>
    </row>
    <row r="222" spans="1:1" x14ac:dyDescent="0.2">
      <c r="A222" s="2"/>
    </row>
    <row r="223" spans="1:1" x14ac:dyDescent="0.2">
      <c r="A223" s="2"/>
    </row>
    <row r="224" spans="1:1" x14ac:dyDescent="0.2">
      <c r="A224" s="2"/>
    </row>
    <row r="225" spans="1:1" x14ac:dyDescent="0.2">
      <c r="A225" s="2"/>
    </row>
    <row r="226" spans="1:1" x14ac:dyDescent="0.2">
      <c r="A226" s="2"/>
    </row>
    <row r="227" spans="1:1" x14ac:dyDescent="0.2">
      <c r="A227" s="2"/>
    </row>
    <row r="228" spans="1:1" x14ac:dyDescent="0.2">
      <c r="A228" s="2"/>
    </row>
    <row r="229" spans="1:1" x14ac:dyDescent="0.2">
      <c r="A229" s="2"/>
    </row>
    <row r="230" spans="1:1" x14ac:dyDescent="0.2">
      <c r="A230" s="2"/>
    </row>
    <row r="231" spans="1:1" x14ac:dyDescent="0.2">
      <c r="A231" s="2"/>
    </row>
    <row r="232" spans="1:1" x14ac:dyDescent="0.2">
      <c r="A232" s="2"/>
    </row>
    <row r="233" spans="1:1" x14ac:dyDescent="0.2">
      <c r="A233" s="2"/>
    </row>
    <row r="234" spans="1:1" x14ac:dyDescent="0.2">
      <c r="A234" s="2"/>
    </row>
    <row r="235" spans="1:1" x14ac:dyDescent="0.2">
      <c r="A235" s="2"/>
    </row>
    <row r="236" spans="1:1" x14ac:dyDescent="0.2">
      <c r="A236" s="2"/>
    </row>
    <row r="237" spans="1:1" x14ac:dyDescent="0.2">
      <c r="A237" s="2"/>
    </row>
    <row r="238" spans="1:1" x14ac:dyDescent="0.2">
      <c r="A238" s="2"/>
    </row>
    <row r="239" spans="1:1" x14ac:dyDescent="0.2">
      <c r="A239" s="2"/>
    </row>
    <row r="240" spans="1:1" x14ac:dyDescent="0.2">
      <c r="A240" s="2"/>
    </row>
    <row r="241" spans="1:1" x14ac:dyDescent="0.2">
      <c r="A241" s="2"/>
    </row>
    <row r="242" spans="1:1" x14ac:dyDescent="0.2">
      <c r="A242" s="2"/>
    </row>
    <row r="243" spans="1:1" x14ac:dyDescent="0.2">
      <c r="A243" s="2"/>
    </row>
    <row r="244" spans="1:1" x14ac:dyDescent="0.2">
      <c r="A244" s="2"/>
    </row>
    <row r="245" spans="1:1" x14ac:dyDescent="0.2">
      <c r="A245" s="2"/>
    </row>
    <row r="246" spans="1:1" x14ac:dyDescent="0.2">
      <c r="A246" s="2"/>
    </row>
    <row r="247" spans="1:1" x14ac:dyDescent="0.2">
      <c r="A247" s="2"/>
    </row>
    <row r="248" spans="1:1" x14ac:dyDescent="0.2">
      <c r="A248" s="2"/>
    </row>
    <row r="249" spans="1:1" x14ac:dyDescent="0.2">
      <c r="A249" s="2"/>
    </row>
    <row r="250" spans="1:1" x14ac:dyDescent="0.2">
      <c r="A250" s="2"/>
    </row>
    <row r="251" spans="1:1" x14ac:dyDescent="0.2">
      <c r="A251" s="2"/>
    </row>
    <row r="252" spans="1:1" x14ac:dyDescent="0.2">
      <c r="A252" s="2"/>
    </row>
    <row r="253" spans="1:1" x14ac:dyDescent="0.2">
      <c r="A253" s="2"/>
    </row>
    <row r="254" spans="1:1" x14ac:dyDescent="0.2">
      <c r="A254" s="2"/>
    </row>
    <row r="255" spans="1:1" x14ac:dyDescent="0.2">
      <c r="A255" s="2"/>
    </row>
    <row r="256" spans="1:1" x14ac:dyDescent="0.2">
      <c r="A256" s="2"/>
    </row>
    <row r="257" spans="1:1" x14ac:dyDescent="0.2">
      <c r="A257" s="2"/>
    </row>
    <row r="258" spans="1:1" x14ac:dyDescent="0.2">
      <c r="A258" s="2"/>
    </row>
    <row r="259" spans="1:1" x14ac:dyDescent="0.2">
      <c r="A259" s="2"/>
    </row>
    <row r="260" spans="1:1" x14ac:dyDescent="0.2">
      <c r="A260" s="2"/>
    </row>
    <row r="261" spans="1:1" x14ac:dyDescent="0.2">
      <c r="A261" s="2"/>
    </row>
    <row r="262" spans="1:1" x14ac:dyDescent="0.2">
      <c r="A262" s="2"/>
    </row>
    <row r="263" spans="1:1" x14ac:dyDescent="0.2">
      <c r="A263" s="2"/>
    </row>
    <row r="264" spans="1:1" x14ac:dyDescent="0.2">
      <c r="A264" s="2"/>
    </row>
    <row r="265" spans="1:1" x14ac:dyDescent="0.2">
      <c r="A265" s="2"/>
    </row>
    <row r="266" spans="1:1" x14ac:dyDescent="0.2">
      <c r="A266" s="2"/>
    </row>
    <row r="267" spans="1:1" x14ac:dyDescent="0.2">
      <c r="A267" s="2"/>
    </row>
    <row r="268" spans="1:1" x14ac:dyDescent="0.2">
      <c r="A268" s="2"/>
    </row>
    <row r="269" spans="1:1" x14ac:dyDescent="0.2">
      <c r="A269" s="2"/>
    </row>
    <row r="270" spans="1:1" x14ac:dyDescent="0.2">
      <c r="A270" s="2"/>
    </row>
    <row r="271" spans="1:1" x14ac:dyDescent="0.2">
      <c r="A271" s="2"/>
    </row>
    <row r="272" spans="1:1" x14ac:dyDescent="0.2">
      <c r="A272" s="2"/>
    </row>
    <row r="273" spans="1:1" x14ac:dyDescent="0.2">
      <c r="A273" s="2"/>
    </row>
    <row r="274" spans="1:1" x14ac:dyDescent="0.2">
      <c r="A274" s="2"/>
    </row>
    <row r="275" spans="1:1" x14ac:dyDescent="0.2">
      <c r="A275" s="2"/>
    </row>
    <row r="276" spans="1:1" x14ac:dyDescent="0.2">
      <c r="A276" s="2"/>
    </row>
    <row r="277" spans="1:1" x14ac:dyDescent="0.2">
      <c r="A277" s="2"/>
    </row>
    <row r="278" spans="1:1" x14ac:dyDescent="0.2">
      <c r="A278" s="2"/>
    </row>
    <row r="279" spans="1:1" x14ac:dyDescent="0.2">
      <c r="A279" s="2"/>
    </row>
    <row r="280" spans="1:1" x14ac:dyDescent="0.2">
      <c r="A280" s="2"/>
    </row>
    <row r="281" spans="1:1" x14ac:dyDescent="0.2">
      <c r="A281" s="2"/>
    </row>
    <row r="282" spans="1:1" x14ac:dyDescent="0.2">
      <c r="A282" s="2"/>
    </row>
    <row r="283" spans="1:1" x14ac:dyDescent="0.2">
      <c r="A283" s="2"/>
    </row>
    <row r="284" spans="1:1" x14ac:dyDescent="0.2">
      <c r="A284" s="2"/>
    </row>
    <row r="285" spans="1:1" x14ac:dyDescent="0.2">
      <c r="A285" s="2"/>
    </row>
    <row r="286" spans="1:1" x14ac:dyDescent="0.2">
      <c r="A286" s="2"/>
    </row>
    <row r="287" spans="1:1" x14ac:dyDescent="0.2">
      <c r="A287" s="2"/>
    </row>
  </sheetData>
  <mergeCells count="3">
    <mergeCell ref="A4:B4"/>
    <mergeCell ref="A1:B1"/>
    <mergeCell ref="A2:B2"/>
  </mergeCells>
  <printOptions gridLines="1"/>
  <pageMargins left="0.74803149606299213" right="0.74803149606299213" top="0.98425196850393704" bottom="0.98425196850393704" header="0.51181102362204722" footer="0.51181102362204722"/>
  <pageSetup paperSize="9" firstPageNumber="0" orientation="portrait" r:id="rId1"/>
  <headerFooter alignWithMargins="0">
    <oddHeader xml:space="preserve">&amp;C&amp;8
</oddHeader>
    <oddFooter xml:space="preserve">&amp;C&amp;P&amp;R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bevételek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2018-05-22T07:24:53Z</dcterms:created>
  <dcterms:modified xsi:type="dcterms:W3CDTF">2018-05-22T08:07:25Z</dcterms:modified>
</cp:coreProperties>
</file>