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<sst xmlns="http://schemas.openxmlformats.org/spreadsheetml/2006/main" count="426" uniqueCount="415">
  <si>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</si>
  <si>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</si>
  <si>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</si>
  <si>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</si>
  <si>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</si>
  <si>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</si>
  <si>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</si>
  <si>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</si>
  <si>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</si>
  <si>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</si>
  <si>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</si>
  <si>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</si>
  <si>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</si>
  <si>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</si>
  <si>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</si>
  <si>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</si>
  <si>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</si>
  <si>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</si>
  <si>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</si>
  <si>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</si>
  <si>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</si>
  <si>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</si>
  <si>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</si>
  <si>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</si>
  <si>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</si>
  <si>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</si>
  <si>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</si>
  <si>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</si>
  <si>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</si>
  <si>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</si>
  <si>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</si>
  <si>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</si>
  <si>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</si>
  <si>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</si>
  <si>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</si>
  <si>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</si>
  <si>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</si>
  <si>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</si>
  <si>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</si>
  <si>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</si>
  <si>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</si>
  <si>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</si>
  <si>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</si>
  <si>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</si>
  <si>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</si>
  <si>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</si>
  <si>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</si>
  <si>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</si>
  <si>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</si>
  <si>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</si>
  <si>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</si>
  <si>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</si>
  <si>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</si>
  <si>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</si>
  <si>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</si>
  <si>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</si>
  <si>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</si>
  <si>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</si>
  <si>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</si>
  <si>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</si>
  <si>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</si>
  <si>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</si>
  <si>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</si>
  <si>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</si>
  <si>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</si>
  <si>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</si>
  <si>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</si>
  <si>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</si>
  <si>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</si>
  <si>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</si>
  <si>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</si>
  <si>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</si>
  <si>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</si>
  <si>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</si>
  <si>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</si>
  <si>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</si>
  <si>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</si>
  <si>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</si>
  <si>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</si>
  <si>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</si>
  <si>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</si>
  <si>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</si>
  <si>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</si>
  <si>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</si>
  <si>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</si>
  <si>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</si>
  <si>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</si>
  <si>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</si>
  <si>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</si>
  <si>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</si>
  <si>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B65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</si>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</sst>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50">
      <selection activeCell="D72" sqref="D72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2"/>
      <c r="C2" s="62"/>
      <c r="D2" s="62"/>
      <c r="E2" s="62"/>
      <c r="F2" s="63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498544801</v>
      </c>
      <c r="D19" s="39"/>
      <c r="E19" s="39">
        <v>30834000</v>
      </c>
      <c r="F19" s="13">
        <f>SUM(C19:E19)</f>
        <v>529378801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26820708</v>
      </c>
      <c r="D23" s="39">
        <v>15438000</v>
      </c>
      <c r="E23" s="39">
        <v>300000</v>
      </c>
      <c r="F23" s="13">
        <f>SUM(C23:E23)</f>
        <v>42558708</v>
      </c>
    </row>
    <row r="24" spans="1:6" ht="15">
      <c r="A24" s="40" t="s">
        <v>223</v>
      </c>
      <c r="B24" s="41" t="s">
        <v>224</v>
      </c>
      <c r="C24" s="12">
        <f>SUM(C19:C23)</f>
        <v>525365509</v>
      </c>
      <c r="D24" s="12">
        <f>SUM(D23)</f>
        <v>15438000</v>
      </c>
      <c r="E24" s="12">
        <f>SUM(E19:E23)</f>
        <v>31134000</v>
      </c>
      <c r="F24" s="12">
        <f>SUM(C24:E24)</f>
        <v>571937509</v>
      </c>
    </row>
    <row r="25" spans="1:6" ht="15">
      <c r="A25" s="14" t="s">
        <v>225</v>
      </c>
      <c r="B25" s="41" t="s">
        <v>226</v>
      </c>
      <c r="C25" s="12">
        <v>123927711</v>
      </c>
      <c r="D25" s="12">
        <v>4168000</v>
      </c>
      <c r="E25" s="12">
        <v>8936000</v>
      </c>
      <c r="F25" s="12">
        <f>SUM(C25:E25)</f>
        <v>137031711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39769814</v>
      </c>
      <c r="D29" s="39">
        <v>800000</v>
      </c>
      <c r="E29" s="39">
        <v>1122000</v>
      </c>
      <c r="F29" s="13">
        <f>SUM(C29:E29)</f>
        <v>41691814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4179794</v>
      </c>
      <c r="D32" s="39"/>
      <c r="E32" s="39">
        <v>515000</v>
      </c>
      <c r="F32" s="13">
        <f>SUM(C32:E32)</f>
        <v>4694794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381421974</v>
      </c>
      <c r="D40" s="39"/>
      <c r="E40" s="39">
        <v>11886000</v>
      </c>
      <c r="F40" s="13">
        <f>SUM(C40:E40)</f>
        <v>393307974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1095486</v>
      </c>
      <c r="D43" s="39"/>
      <c r="E43" s="39">
        <v>125000</v>
      </c>
      <c r="F43" s="13">
        <f>SUM(C43:E43)</f>
        <v>1220486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137020939</v>
      </c>
      <c r="D49" s="39"/>
      <c r="E49" s="39">
        <v>3214000</v>
      </c>
      <c r="F49" s="13">
        <f>SUM(C49:E49)</f>
        <v>140234939</v>
      </c>
    </row>
    <row r="50" spans="1:6" ht="15">
      <c r="A50" s="14" t="s">
        <v>275</v>
      </c>
      <c r="B50" s="41" t="s">
        <v>276</v>
      </c>
      <c r="C50" s="12">
        <f>SUM(C29:C49)</f>
        <v>563488007</v>
      </c>
      <c r="D50" s="12">
        <f>SUM(D29:D49)</f>
        <v>800000</v>
      </c>
      <c r="E50" s="12">
        <f>SUM(E29:E49)</f>
        <v>16862000</v>
      </c>
      <c r="F50" s="12">
        <f>SUM(F29:F49)</f>
        <v>581150007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49930402</v>
      </c>
      <c r="D59" s="12"/>
      <c r="E59" s="12"/>
      <c r="F59" s="12">
        <f>SUM(C59:E59)</f>
        <v>49930402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110461190</v>
      </c>
      <c r="D61" s="39"/>
      <c r="E61" s="39"/>
      <c r="F61" s="13">
        <f>SUM(C61:E61)</f>
        <v>110461190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209940498</v>
      </c>
      <c r="D65" s="39"/>
      <c r="E65" s="39"/>
      <c r="F65" s="13">
        <f>SUM(C65:E65)</f>
        <v>209940498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40411213</v>
      </c>
      <c r="D70" s="39">
        <v>8090000</v>
      </c>
      <c r="E70" s="39"/>
      <c r="F70" s="13">
        <f>SUM(C70:E70)</f>
        <v>48501213</v>
      </c>
    </row>
    <row r="71" spans="1:6" ht="15">
      <c r="A71" s="45" t="s">
        <v>317</v>
      </c>
      <c r="B71" s="36" t="s">
        <v>318</v>
      </c>
      <c r="C71" s="39">
        <v>1209245</v>
      </c>
      <c r="D71" s="39"/>
      <c r="E71" s="39"/>
      <c r="F71" s="13">
        <f>SUM(C71:E71)</f>
        <v>1209245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362022146</v>
      </c>
      <c r="D73" s="12">
        <f>SUM(D60:D72)</f>
        <v>8090000</v>
      </c>
      <c r="E73" s="12"/>
      <c r="F73" s="12">
        <f>SUM(F60:F72)</f>
        <v>370112146</v>
      </c>
    </row>
    <row r="74" spans="1:6" ht="15.75">
      <c r="A74" s="19" t="s">
        <v>93</v>
      </c>
      <c r="B74" s="46"/>
      <c r="C74" s="12">
        <f>C73+C59+C50+C25+C24</f>
        <v>1624733775</v>
      </c>
      <c r="D74" s="12">
        <f>D73+D59+D50+D25+D24</f>
        <v>28496000</v>
      </c>
      <c r="E74" s="12">
        <f>E73+E59+E50+E25+E24</f>
        <v>56932000</v>
      </c>
      <c r="F74" s="12">
        <f>F73+F59+F50+F25+F24</f>
        <v>1710161775</v>
      </c>
    </row>
    <row r="75" spans="1:6" ht="15">
      <c r="A75" s="47" t="s">
        <v>322</v>
      </c>
      <c r="B75" s="36" t="s">
        <v>323</v>
      </c>
      <c r="C75" s="39">
        <v>45122</v>
      </c>
      <c r="D75" s="39"/>
      <c r="E75" s="39"/>
      <c r="F75" s="13">
        <f>SUM(C75:E75)</f>
        <v>45122</v>
      </c>
    </row>
    <row r="76" spans="1:6" ht="15">
      <c r="A76" s="47" t="s">
        <v>324</v>
      </c>
      <c r="B76" s="36" t="s">
        <v>325</v>
      </c>
      <c r="C76" s="39">
        <v>40653912</v>
      </c>
      <c r="D76" s="39"/>
      <c r="E76" s="39"/>
      <c r="F76" s="13">
        <f aca="true" t="shared" si="0" ref="F76:F81">SUM(C76:E76)</f>
        <v>40653912</v>
      </c>
    </row>
    <row r="77" spans="1:6" ht="15">
      <c r="A77" s="47" t="s">
        <v>326</v>
      </c>
      <c r="B77" s="36" t="s">
        <v>327</v>
      </c>
      <c r="C77" s="39">
        <v>135654</v>
      </c>
      <c r="D77" s="39"/>
      <c r="E77" s="39"/>
      <c r="F77" s="13">
        <f t="shared" si="0"/>
        <v>135654</v>
      </c>
    </row>
    <row r="78" spans="1:6" ht="15">
      <c r="A78" s="47" t="s">
        <v>328</v>
      </c>
      <c r="B78" s="36" t="s">
        <v>329</v>
      </c>
      <c r="C78" s="39">
        <v>10412722</v>
      </c>
      <c r="D78" s="39"/>
      <c r="E78" s="39"/>
      <c r="F78" s="13">
        <f t="shared" si="0"/>
        <v>10412722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11987926</v>
      </c>
      <c r="D81" s="39"/>
      <c r="E81" s="39"/>
      <c r="F81" s="13">
        <f t="shared" si="0"/>
        <v>11987926</v>
      </c>
    </row>
    <row r="82" spans="1:6" ht="15">
      <c r="A82" s="15" t="s">
        <v>336</v>
      </c>
      <c r="B82" s="41" t="s">
        <v>337</v>
      </c>
      <c r="C82" s="12">
        <f>SUM(C75:C81)</f>
        <v>63235336</v>
      </c>
      <c r="D82" s="12"/>
      <c r="E82" s="12"/>
      <c r="F82" s="12">
        <f>SUM(F75:F81)</f>
        <v>63235336</v>
      </c>
    </row>
    <row r="83" spans="1:6" ht="15">
      <c r="A83" s="17" t="s">
        <v>338</v>
      </c>
      <c r="B83" s="36" t="s">
        <v>339</v>
      </c>
      <c r="C83" s="39">
        <v>9141758</v>
      </c>
      <c r="D83" s="39"/>
      <c r="E83" s="39"/>
      <c r="F83" s="13">
        <f>SUM(C83:E83)</f>
        <v>9141758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>
        <f>SUM(C84:E84)</f>
        <v>0</v>
      </c>
    </row>
    <row r="85" spans="1:6" ht="15">
      <c r="A85" s="17" t="s">
        <v>342</v>
      </c>
      <c r="B85" s="36" t="s">
        <v>343</v>
      </c>
      <c r="C85" s="39">
        <v>379615</v>
      </c>
      <c r="D85" s="39"/>
      <c r="E85" s="39"/>
      <c r="F85" s="13">
        <f>SUM(C85:E85)</f>
        <v>379615</v>
      </c>
    </row>
    <row r="86" spans="1:6" ht="15">
      <c r="A86" s="17" t="s">
        <v>344</v>
      </c>
      <c r="B86" s="36" t="s">
        <v>345</v>
      </c>
      <c r="C86" s="48">
        <v>2570773</v>
      </c>
      <c r="D86" s="39"/>
      <c r="E86" s="39"/>
      <c r="F86" s="13">
        <f>SUM(C86:E86)</f>
        <v>2570773</v>
      </c>
    </row>
    <row r="87" spans="1:6" ht="15">
      <c r="A87" s="18" t="s">
        <v>346</v>
      </c>
      <c r="B87" s="41" t="s">
        <v>347</v>
      </c>
      <c r="C87" s="12">
        <f>SUM(C83:C86)</f>
        <v>12092146</v>
      </c>
      <c r="D87" s="12"/>
      <c r="E87" s="12"/>
      <c r="F87" s="12">
        <f>SUM(F83:F86)</f>
        <v>12092146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75327482</v>
      </c>
      <c r="D97" s="39">
        <f>D96+D87+D82</f>
        <v>0</v>
      </c>
      <c r="E97" s="39">
        <f>E96+E87+E82</f>
        <v>0</v>
      </c>
      <c r="F97" s="12">
        <f>F96+F87+F82</f>
        <v>75327482</v>
      </c>
    </row>
    <row r="98" spans="1:6" ht="15.75">
      <c r="A98" s="22" t="s">
        <v>366</v>
      </c>
      <c r="B98" s="49" t="s">
        <v>367</v>
      </c>
      <c r="C98" s="12">
        <f>C96+C87+C82+C73+C59+C50+C25+C24</f>
        <v>1700061257</v>
      </c>
      <c r="D98" s="12">
        <f>D73+D50+D25+D24</f>
        <v>28496000</v>
      </c>
      <c r="E98" s="12">
        <f>E50+E25+E24</f>
        <v>56932000</v>
      </c>
      <c r="F98" s="12">
        <f>F96+F87+F82+F73+F59+F50+F25+F24</f>
        <v>1785489257</v>
      </c>
    </row>
    <row r="99" spans="1:25" ht="15">
      <c r="A99" s="17" t="s">
        <v>368</v>
      </c>
      <c r="B99" s="9" t="s">
        <v>369</v>
      </c>
      <c r="C99" s="50">
        <v>6704000</v>
      </c>
      <c r="D99" s="50"/>
      <c r="E99" s="50"/>
      <c r="F99" s="50">
        <f>SUM(C99:E99)</f>
        <v>6704000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370</v>
      </c>
      <c r="B100" s="9" t="s">
        <v>371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372</v>
      </c>
      <c r="B101" s="9" t="s">
        <v>373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374</v>
      </c>
      <c r="B102" s="10" t="s">
        <v>375</v>
      </c>
      <c r="C102" s="53">
        <f>SUM(C99:C101)</f>
        <v>6704000</v>
      </c>
      <c r="D102" s="53"/>
      <c r="E102" s="53"/>
      <c r="F102" s="53">
        <f>SUM(F99:F101)</f>
        <v>6704000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5">
      <c r="A103" s="25" t="s">
        <v>376</v>
      </c>
      <c r="B103" s="9" t="s">
        <v>377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5">
      <c r="A104" s="25" t="s">
        <v>378</v>
      </c>
      <c r="B104" s="9" t="s">
        <v>379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5">
      <c r="A105" s="17" t="s">
        <v>380</v>
      </c>
      <c r="B105" s="9" t="s">
        <v>381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382</v>
      </c>
      <c r="B106" s="9" t="s">
        <v>383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384</v>
      </c>
      <c r="B107" s="10" t="s">
        <v>385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5">
      <c r="A108" s="25" t="s">
        <v>386</v>
      </c>
      <c r="B108" s="9" t="s">
        <v>387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5">
      <c r="A109" s="25" t="s">
        <v>388</v>
      </c>
      <c r="B109" s="9" t="s">
        <v>389</v>
      </c>
      <c r="C109" s="55">
        <v>29595723</v>
      </c>
      <c r="D109" s="55"/>
      <c r="E109" s="55"/>
      <c r="F109" s="55">
        <f>SUM(C109:E109)</f>
        <v>29595723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5">
      <c r="A110" s="27" t="s">
        <v>390</v>
      </c>
      <c r="B110" s="10" t="s">
        <v>391</v>
      </c>
      <c r="C110" s="57"/>
      <c r="D110" s="57"/>
      <c r="E110" s="57"/>
      <c r="F110" s="57">
        <f>SUM(C110:E110)</f>
        <v>0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5">
      <c r="A111" s="25" t="s">
        <v>392</v>
      </c>
      <c r="B111" s="9" t="s">
        <v>393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5">
      <c r="A112" s="25" t="s">
        <v>394</v>
      </c>
      <c r="B112" s="9" t="s">
        <v>395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5">
      <c r="A113" s="25" t="s">
        <v>396</v>
      </c>
      <c r="B113" s="9" t="s">
        <v>397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5">
      <c r="A114" s="59" t="s">
        <v>398</v>
      </c>
      <c r="B114" s="14" t="s">
        <v>399</v>
      </c>
      <c r="C114" s="57">
        <f>SUM(C102+C109)</f>
        <v>36299723</v>
      </c>
      <c r="D114" s="57"/>
      <c r="E114" s="57"/>
      <c r="F114" s="57">
        <f>SUM(C114:E114)</f>
        <v>36299723</v>
      </c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5">
      <c r="A115" s="25" t="s">
        <v>400</v>
      </c>
      <c r="B115" s="9" t="s">
        <v>401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5">
      <c r="A116" s="17" t="s">
        <v>402</v>
      </c>
      <c r="B116" s="9" t="s">
        <v>403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404</v>
      </c>
      <c r="B117" s="9" t="s">
        <v>405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5">
      <c r="A118" s="25" t="s">
        <v>406</v>
      </c>
      <c r="B118" s="9" t="s">
        <v>407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5">
      <c r="A119" s="59" t="s">
        <v>408</v>
      </c>
      <c r="B119" s="14" t="s">
        <v>409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5">
      <c r="A120" s="17" t="s">
        <v>410</v>
      </c>
      <c r="B120" s="9" t="s">
        <v>411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8" t="s">
        <v>412</v>
      </c>
      <c r="B121" s="29" t="s">
        <v>413</v>
      </c>
      <c r="C121" s="57">
        <f>C114+C119</f>
        <v>36299723</v>
      </c>
      <c r="D121" s="57">
        <f>D114+D119</f>
        <v>0</v>
      </c>
      <c r="E121" s="57">
        <f>E114+E119</f>
        <v>0</v>
      </c>
      <c r="F121" s="57">
        <f>F114+F119</f>
        <v>36299723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.75">
      <c r="A122" s="30" t="s">
        <v>414</v>
      </c>
      <c r="B122" s="31"/>
      <c r="C122" s="60">
        <f>SUM(C98+C121)</f>
        <v>1736360980</v>
      </c>
      <c r="D122" s="60">
        <f>SUM(D98+D121)</f>
        <v>28496000</v>
      </c>
      <c r="E122" s="60">
        <f>SUM(E98+E121)</f>
        <v>56932000</v>
      </c>
      <c r="F122" s="60">
        <f>SUM(F98+F121)</f>
        <v>1821788980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&amp;R1.3 melléklet 3/2016.(II. 24.) önkormányzati rendelethez*
</oddHeader>
    <oddFooter>&amp;LMódosította: 6/2017. (III. 23.) önkormányzati rendelet 8. § Hatályos: 2017. 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26" sqref="C26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61" t="s">
        <v>0</v>
      </c>
      <c r="B1" s="65"/>
      <c r="C1" s="65"/>
      <c r="D1" s="65"/>
      <c r="E1" s="65"/>
      <c r="F1" s="63"/>
    </row>
    <row r="2" spans="1:6" ht="23.25" customHeight="1">
      <c r="A2" s="64" t="s">
        <v>1</v>
      </c>
      <c r="B2" s="62"/>
      <c r="C2" s="62"/>
      <c r="D2" s="62"/>
      <c r="E2" s="62"/>
      <c r="F2" s="63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853271560</v>
      </c>
      <c r="D12" s="12"/>
      <c r="E12" s="12"/>
      <c r="F12" s="12">
        <f>SUM(C12:E12)</f>
        <v>853271560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269020791</v>
      </c>
      <c r="D17" s="13"/>
      <c r="E17" s="13"/>
      <c r="F17" s="13">
        <f>SUM(C17:E17)</f>
        <v>269020791</v>
      </c>
    </row>
    <row r="18" spans="1:6" ht="15" customHeight="1">
      <c r="A18" s="14" t="s">
        <v>33</v>
      </c>
      <c r="B18" s="15" t="s">
        <v>34</v>
      </c>
      <c r="C18" s="12">
        <f>SUM(C12:C17)</f>
        <v>1122292351</v>
      </c>
      <c r="D18" s="12"/>
      <c r="E18" s="12"/>
      <c r="F18" s="12">
        <f>SUM(F12:F17)</f>
        <v>1122292351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261256697</v>
      </c>
      <c r="D25" s="13">
        <v>28496000</v>
      </c>
      <c r="E25" s="13">
        <v>6496000</v>
      </c>
      <c r="F25" s="13">
        <f>SUM(C25:E25)</f>
        <v>296248697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36514057</v>
      </c>
      <c r="D28" s="13"/>
      <c r="E28" s="13"/>
      <c r="F28" s="13">
        <f>SUM(C28:E28)</f>
        <v>36514057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297770754</v>
      </c>
      <c r="D30" s="16">
        <f>SUM(D25:D29)</f>
        <v>28496000</v>
      </c>
      <c r="E30" s="16">
        <f>SUM(E25:E29)</f>
        <v>6496000</v>
      </c>
      <c r="F30" s="16">
        <f>SUM(F25:F29)</f>
        <v>332762754</v>
      </c>
    </row>
    <row r="31" spans="1:6" ht="15" customHeight="1">
      <c r="A31" s="9" t="s">
        <v>59</v>
      </c>
      <c r="B31" s="7" t="s">
        <v>60</v>
      </c>
      <c r="C31" s="13">
        <v>10043718</v>
      </c>
      <c r="D31" s="13"/>
      <c r="E31" s="13"/>
      <c r="F31" s="13">
        <f>SUM(C31:E31)</f>
        <v>10043718</v>
      </c>
    </row>
    <row r="32" spans="1:6" ht="15" customHeight="1">
      <c r="A32" s="14" t="s">
        <v>61</v>
      </c>
      <c r="B32" s="15" t="s">
        <v>62</v>
      </c>
      <c r="C32" s="12">
        <f>SUM(C30:C31)</f>
        <v>307814472</v>
      </c>
      <c r="D32" s="12">
        <f>SUM(D30:D31)</f>
        <v>28496000</v>
      </c>
      <c r="E32" s="12">
        <f>SUM(E30:E31)</f>
        <v>6496000</v>
      </c>
      <c r="F32" s="12">
        <f>SUM(F30:F31)</f>
        <v>342806472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137530629</v>
      </c>
      <c r="D43" s="12"/>
      <c r="E43" s="12"/>
      <c r="F43" s="12">
        <f>SUM(C43:E43)</f>
        <v>137530629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>
        <v>49667</v>
      </c>
      <c r="D46" s="13"/>
      <c r="E46" s="13"/>
      <c r="F46" s="13">
        <f>SUM(C46:E46)</f>
        <v>49667</v>
      </c>
    </row>
    <row r="47" spans="1:6" ht="15" customHeight="1">
      <c r="A47" s="14" t="s">
        <v>91</v>
      </c>
      <c r="B47" s="15" t="s">
        <v>92</v>
      </c>
      <c r="C47" s="12">
        <f>SUM(C44:C46)</f>
        <v>49667</v>
      </c>
      <c r="D47" s="12"/>
      <c r="E47" s="12"/>
      <c r="F47" s="12">
        <f>SUM(F44:F46)</f>
        <v>49667</v>
      </c>
    </row>
    <row r="48" spans="1:6" ht="15" customHeight="1">
      <c r="A48" s="19" t="s">
        <v>93</v>
      </c>
      <c r="B48" s="20"/>
      <c r="C48" s="12">
        <f>C47+C43+C32+C18</f>
        <v>1567687119</v>
      </c>
      <c r="D48" s="12">
        <f>D47+D43+D32+D18</f>
        <v>28496000</v>
      </c>
      <c r="E48" s="12">
        <f>E43+E32+E18</f>
        <v>6496000</v>
      </c>
      <c r="F48" s="12">
        <f>F47+F43+F32+F18</f>
        <v>1602679119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2070000</v>
      </c>
      <c r="D53" s="13"/>
      <c r="E53" s="13"/>
      <c r="F53" s="13">
        <f>SUM(C53:E53)</f>
        <v>2070000</v>
      </c>
    </row>
    <row r="54" spans="1:6" ht="15" customHeight="1">
      <c r="A54" s="14" t="s">
        <v>104</v>
      </c>
      <c r="B54" s="15" t="s">
        <v>105</v>
      </c>
      <c r="C54" s="12">
        <f>SUM(C53)</f>
        <v>2070000</v>
      </c>
      <c r="D54" s="12"/>
      <c r="E54" s="12"/>
      <c r="F54" s="12">
        <f>SUM(F53)</f>
        <v>2070000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2748094</v>
      </c>
      <c r="D56" s="13"/>
      <c r="E56" s="13"/>
      <c r="F56" s="13">
        <f>SUM(C56:E56)</f>
        <v>2748094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2748094</v>
      </c>
      <c r="D60" s="12"/>
      <c r="E60" s="12"/>
      <c r="F60" s="12">
        <f>SUM(F55:F59)</f>
        <v>2748094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>
        <v>46630</v>
      </c>
      <c r="D63" s="13"/>
      <c r="E63" s="13"/>
      <c r="F63" s="13">
        <f>SUM(C63:E63)</f>
        <v>46630</v>
      </c>
    </row>
    <row r="64" spans="1:6" ht="15" customHeight="1">
      <c r="A64" s="14" t="s">
        <v>124</v>
      </c>
      <c r="B64" s="15" t="s">
        <v>125</v>
      </c>
      <c r="C64" s="12">
        <f>SUM(C63)</f>
        <v>46630</v>
      </c>
      <c r="D64" s="12"/>
      <c r="E64" s="12"/>
      <c r="F64" s="12">
        <f>SUM(C64:E64)</f>
        <v>46630</v>
      </c>
    </row>
    <row r="65" spans="1:6" ht="15" customHeight="1">
      <c r="A65" s="19" t="s">
        <v>126</v>
      </c>
      <c r="B65" s="20"/>
      <c r="C65" s="12">
        <f>C64+C60+C54</f>
        <v>4864724</v>
      </c>
      <c r="D65" s="12">
        <f>D64+D60+D54</f>
        <v>0</v>
      </c>
      <c r="E65" s="12">
        <f>E64+E60+E54</f>
        <v>0</v>
      </c>
      <c r="F65" s="12">
        <f>F64+F60+F54</f>
        <v>4864724</v>
      </c>
    </row>
    <row r="66" spans="1:6" ht="15.75">
      <c r="A66" s="21" t="s">
        <v>127</v>
      </c>
      <c r="B66" s="22" t="s">
        <v>128</v>
      </c>
      <c r="C66" s="12">
        <f>C64+C47+C60+C43+C32+C18+C54</f>
        <v>1572551843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1607543843</v>
      </c>
    </row>
    <row r="67" spans="1:6" ht="15.75">
      <c r="A67" s="23" t="s">
        <v>129</v>
      </c>
      <c r="B67" s="24"/>
      <c r="C67" s="13">
        <f>C48-'kiadások működés önk+költs.szer'!C74</f>
        <v>-57046656</v>
      </c>
      <c r="D67" s="13">
        <f>D48-'kiadások működés önk+költs.szer'!D74</f>
        <v>0</v>
      </c>
      <c r="E67" s="13">
        <f>E48-'kiadások működés önk+költs.szer'!E74</f>
        <v>-50436000</v>
      </c>
      <c r="F67" s="13">
        <f>SUM(C67:E67)</f>
        <v>-107482656</v>
      </c>
    </row>
    <row r="68" spans="1:6" ht="15.75">
      <c r="A68" s="23" t="s">
        <v>130</v>
      </c>
      <c r="B68" s="24"/>
      <c r="C68" s="13">
        <f>C65-'kiadások működés önk+költs.szer'!C97</f>
        <v>-70462758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-70462758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164245137</v>
      </c>
      <c r="D82" s="13"/>
      <c r="E82" s="13"/>
      <c r="F82" s="13">
        <f>SUM(C82:E82)</f>
        <v>164245137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SUM(C72:C87)</f>
        <v>214245137</v>
      </c>
      <c r="D88" s="12">
        <f>SUM(D72:D87)</f>
        <v>0</v>
      </c>
      <c r="E88" s="12">
        <f>SUM(E72:E87)</f>
        <v>0</v>
      </c>
      <c r="F88" s="12">
        <f>SUM(C88:E88)</f>
        <v>214245137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214245137</v>
      </c>
      <c r="D95" s="12">
        <f>SUM(D72:D94)</f>
        <v>0</v>
      </c>
      <c r="E95" s="12">
        <f>SUM(E72:E94)</f>
        <v>0</v>
      </c>
      <c r="F95" s="12">
        <f>SUM(C95:E95)</f>
        <v>214245137</v>
      </c>
    </row>
    <row r="96" spans="1:6" ht="15.75">
      <c r="A96" s="30" t="s">
        <v>183</v>
      </c>
      <c r="B96" s="31"/>
      <c r="C96" s="12">
        <f>C66+C95</f>
        <v>1786796980</v>
      </c>
      <c r="D96" s="12">
        <f>D95+D66</f>
        <v>28496000</v>
      </c>
      <c r="E96" s="12">
        <f>E95+E66</f>
        <v>6496000</v>
      </c>
      <c r="F96" s="12">
        <f>F95+F66</f>
        <v>1821788980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6/2017.(III. 23.)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2017-03-24T09:35:52Z</dcterms:created>
  <dcterms:modified xsi:type="dcterms:W3CDTF">2017-03-28T12:09:29Z</dcterms:modified>
  <cp:category/>
  <cp:version/>
  <cp:contentType/>
  <cp:contentStatus/>
</cp:coreProperties>
</file>