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035" windowHeight="11640"/>
  </bookViews>
  <sheets>
    <sheet name="1. címrend" sheetId="1" r:id="rId1"/>
    <sheet name="2. mérleg" sheetId="14" r:id="rId2"/>
    <sheet name="3.bev-kiadás" sheetId="15" r:id="rId3"/>
    <sheet name="4.szakfeladat" sheetId="13" r:id="rId4"/>
    <sheet name="5.gördülő" sheetId="11" r:id="rId5"/>
    <sheet name="6-7.műk-felh." sheetId="10" r:id="rId6"/>
    <sheet name="8.állami" sheetId="9" r:id="rId7"/>
    <sheet name="9.beruházás" sheetId="8" r:id="rId8"/>
    <sheet name="10.vagyon" sheetId="7" r:id="rId9"/>
    <sheet name="11.PM" sheetId="6" r:id="rId10"/>
    <sheet name="12.Közvetett" sheetId="5" r:id="rId11"/>
    <sheet name="13.hitel" sheetId="4" r:id="rId12"/>
    <sheet name="14.létszám" sheetId="2" r:id="rId13"/>
    <sheet name="15.epj" sheetId="3" r:id="rId14"/>
    <sheet name="16. többéves" sheetId="16" r:id="rId15"/>
    <sheet name="17. tul.részesedés" sheetId="18" r:id="rId16"/>
  </sheets>
  <definedNames>
    <definedName name="_xlnm.Print_Area" localSheetId="0">'1. címrend'!$A$1:$E$59</definedName>
    <definedName name="_xlnm.Print_Area" localSheetId="8">'10.vagyon'!$A$1:$E$41</definedName>
    <definedName name="_xlnm.Print_Area" localSheetId="9">'11.PM'!$A$1:$L$16</definedName>
    <definedName name="_xlnm.Print_Area" localSheetId="10">'12.Közvetett'!$A$1:$F$13</definedName>
    <definedName name="_xlnm.Print_Area" localSheetId="11">'13.hitel'!$A$1:$R$14</definedName>
    <definedName name="_xlnm.Print_Area" localSheetId="12">'14.létszám'!$A$1:$D$11</definedName>
    <definedName name="_xlnm.Print_Area" localSheetId="13">'15.epj'!$A$1:$E$58</definedName>
    <definedName name="_xlnm.Print_Area" localSheetId="14">'16. többéves'!$A$1:$L$19</definedName>
    <definedName name="_xlnm.Print_Area" localSheetId="15">'17. tul.részesedés'!$A$1:$D$8</definedName>
    <definedName name="_xlnm.Print_Area" localSheetId="1">'2. mérleg'!$A$1:$J$26</definedName>
    <definedName name="_xlnm.Print_Area" localSheetId="2">'3.bev-kiadás'!$A$1:$F$90</definedName>
    <definedName name="_xlnm.Print_Area" localSheetId="3">'4.szakfeladat'!$B$1:$N$64</definedName>
    <definedName name="_xlnm.Print_Area" localSheetId="4">'5.gördülő'!$A$1:$E$47</definedName>
    <definedName name="_xlnm.Print_Area" localSheetId="5">'6-7.műk-felh.'!$A$1:$J$39</definedName>
    <definedName name="_xlnm.Print_Area" localSheetId="6">'8.állami'!$A$1:$E$18</definedName>
    <definedName name="_xlnm.Print_Area" localSheetId="7">'9.beruházás'!$A$1:$J$27</definedName>
  </definedNames>
  <calcPr calcId="145621"/>
</workbook>
</file>

<file path=xl/calcChain.xml><?xml version="1.0" encoding="utf-8"?>
<calcChain xmlns="http://schemas.openxmlformats.org/spreadsheetml/2006/main">
  <c r="J13" i="10" l="1"/>
  <c r="D38" i="7" l="1"/>
  <c r="D35" i="7"/>
  <c r="C35" i="7"/>
  <c r="C23" i="7"/>
  <c r="D23" i="7"/>
  <c r="E11" i="10"/>
  <c r="D17" i="11"/>
  <c r="E17" i="11"/>
  <c r="C20" i="11"/>
  <c r="D19" i="11"/>
  <c r="N9" i="13"/>
  <c r="N56" i="13"/>
  <c r="N52" i="13"/>
  <c r="K58" i="13"/>
  <c r="K63" i="13" s="1"/>
  <c r="G58" i="13"/>
  <c r="G63" i="13" s="1"/>
  <c r="F58" i="13"/>
  <c r="F63" i="13" s="1"/>
  <c r="F65" i="15"/>
  <c r="D35" i="15"/>
  <c r="F33" i="15"/>
  <c r="K26" i="13"/>
  <c r="K28" i="13" s="1"/>
  <c r="J12" i="14"/>
  <c r="J13" i="14"/>
  <c r="D26" i="11"/>
  <c r="E26" i="11" s="1"/>
  <c r="D16" i="11"/>
  <c r="E16" i="11" s="1"/>
  <c r="E44" i="3"/>
  <c r="E9" i="10"/>
  <c r="J11" i="10"/>
  <c r="C86" i="15"/>
  <c r="D86" i="15"/>
  <c r="D46" i="15"/>
  <c r="E46" i="15"/>
  <c r="C46" i="15"/>
  <c r="D31" i="15"/>
  <c r="E31" i="15"/>
  <c r="C31" i="15"/>
  <c r="C32" i="15" s="1"/>
  <c r="E35" i="15"/>
  <c r="B15" i="14"/>
  <c r="N36" i="13"/>
  <c r="E58" i="13"/>
  <c r="E63" i="13" s="1"/>
  <c r="H58" i="13"/>
  <c r="H63" i="13" s="1"/>
  <c r="I58" i="13"/>
  <c r="I63" i="13" s="1"/>
  <c r="J58" i="13"/>
  <c r="L58" i="13"/>
  <c r="L63" i="13" s="1"/>
  <c r="M58" i="13"/>
  <c r="M63" i="13" s="1"/>
  <c r="N34" i="13"/>
  <c r="D58" i="13"/>
  <c r="F26" i="13"/>
  <c r="F28" i="13" s="1"/>
  <c r="G26" i="13"/>
  <c r="G28" i="13" s="1"/>
  <c r="H26" i="13"/>
  <c r="I26" i="13"/>
  <c r="J26" i="13"/>
  <c r="J28" i="13" s="1"/>
  <c r="L26" i="13"/>
  <c r="L28" i="13" s="1"/>
  <c r="M26" i="13"/>
  <c r="M28" i="13" s="1"/>
  <c r="D26" i="13"/>
  <c r="D28" i="13" s="1"/>
  <c r="N21" i="13"/>
  <c r="N19" i="13"/>
  <c r="N18" i="13"/>
  <c r="N17" i="13"/>
  <c r="N10" i="13"/>
  <c r="N11" i="13"/>
  <c r="D12" i="9"/>
  <c r="C12" i="9"/>
  <c r="L18" i="16"/>
  <c r="K18" i="16"/>
  <c r="J18" i="16"/>
  <c r="I18" i="16"/>
  <c r="H18" i="16"/>
  <c r="G18" i="16"/>
  <c r="F18" i="16"/>
  <c r="E18" i="16"/>
  <c r="D18" i="16"/>
  <c r="C18" i="16"/>
  <c r="B18" i="16"/>
  <c r="K11" i="16"/>
  <c r="J11" i="16"/>
  <c r="I11" i="16"/>
  <c r="H11" i="16"/>
  <c r="G11" i="16"/>
  <c r="F11" i="16"/>
  <c r="E11" i="16"/>
  <c r="D11" i="16"/>
  <c r="C11" i="16"/>
  <c r="B11" i="16"/>
  <c r="E44" i="11"/>
  <c r="D44" i="11"/>
  <c r="C44" i="11"/>
  <c r="E36" i="11"/>
  <c r="D36" i="11"/>
  <c r="C36" i="11"/>
  <c r="C45" i="11" s="1"/>
  <c r="C30" i="11"/>
  <c r="C46" i="11" s="1"/>
  <c r="D28" i="11"/>
  <c r="E28" i="11"/>
  <c r="D27" i="11"/>
  <c r="E25" i="11"/>
  <c r="E24" i="11"/>
  <c r="E23" i="11"/>
  <c r="E22" i="11"/>
  <c r="D18" i="11"/>
  <c r="E18" i="11" s="1"/>
  <c r="D15" i="11"/>
  <c r="E15" i="11" s="1"/>
  <c r="D14" i="11"/>
  <c r="E14" i="11" s="1"/>
  <c r="D13" i="11"/>
  <c r="E13" i="11" s="1"/>
  <c r="D12" i="11"/>
  <c r="E12" i="11" s="1"/>
  <c r="D11" i="11"/>
  <c r="E11" i="11" s="1"/>
  <c r="D10" i="11"/>
  <c r="E10" i="11" s="1"/>
  <c r="F13" i="4"/>
  <c r="H15" i="14"/>
  <c r="H22" i="14"/>
  <c r="G22" i="14"/>
  <c r="E86" i="15"/>
  <c r="D67" i="15"/>
  <c r="D74" i="15"/>
  <c r="C67" i="15"/>
  <c r="C74" i="15"/>
  <c r="E16" i="15"/>
  <c r="E21" i="15"/>
  <c r="D16" i="15"/>
  <c r="D21" i="15"/>
  <c r="F28" i="15"/>
  <c r="F20" i="15"/>
  <c r="F12" i="15"/>
  <c r="C16" i="15"/>
  <c r="C17" i="15" s="1"/>
  <c r="C21" i="15"/>
  <c r="C26" i="15"/>
  <c r="E8" i="10"/>
  <c r="E10" i="10"/>
  <c r="E7" i="10"/>
  <c r="J12" i="10"/>
  <c r="E8" i="9"/>
  <c r="E9" i="9"/>
  <c r="E11" i="9"/>
  <c r="E6" i="9"/>
  <c r="B12" i="9"/>
  <c r="F7" i="8"/>
  <c r="G7" i="8"/>
  <c r="E7" i="8"/>
  <c r="F18" i="8"/>
  <c r="E18" i="8"/>
  <c r="E19" i="7"/>
  <c r="E12" i="7"/>
  <c r="D15" i="7"/>
  <c r="C15" i="7"/>
  <c r="C24" i="7" s="1"/>
  <c r="G18" i="8"/>
  <c r="J63" i="13"/>
  <c r="N35" i="13"/>
  <c r="N37" i="13"/>
  <c r="N39" i="13"/>
  <c r="H28" i="13"/>
  <c r="I28" i="13"/>
  <c r="N15" i="13"/>
  <c r="I18" i="10"/>
  <c r="I37" i="10"/>
  <c r="H18" i="10"/>
  <c r="H37" i="10"/>
  <c r="G18" i="10"/>
  <c r="G37" i="10"/>
  <c r="D18" i="10"/>
  <c r="D37" i="10"/>
  <c r="C18" i="10"/>
  <c r="C37" i="10"/>
  <c r="B18" i="10"/>
  <c r="B37" i="10"/>
  <c r="E49" i="3"/>
  <c r="C44" i="3"/>
  <c r="C49" i="3"/>
  <c r="E29" i="7"/>
  <c r="C22" i="14"/>
  <c r="D22" i="14"/>
  <c r="D23" i="14" s="1"/>
  <c r="D25" i="14" s="1"/>
  <c r="B22" i="14"/>
  <c r="E58" i="3"/>
  <c r="E26" i="3"/>
  <c r="E56" i="3" s="1"/>
  <c r="E21" i="3"/>
  <c r="D44" i="3"/>
  <c r="D49" i="3"/>
  <c r="D21" i="3"/>
  <c r="D26" i="3"/>
  <c r="C21" i="3"/>
  <c r="C26" i="3"/>
  <c r="J13" i="4"/>
  <c r="I13" i="4"/>
  <c r="H13" i="4"/>
  <c r="G13" i="4"/>
  <c r="B13" i="4"/>
  <c r="F12" i="5"/>
  <c r="I7" i="8"/>
  <c r="J9" i="10"/>
  <c r="J8" i="10"/>
  <c r="J7" i="10"/>
  <c r="N51" i="13"/>
  <c r="N50" i="13"/>
  <c r="N49" i="13"/>
  <c r="N48" i="13"/>
  <c r="N47" i="13"/>
  <c r="N46" i="13"/>
  <c r="N45" i="13"/>
  <c r="N44" i="13"/>
  <c r="N43" i="13"/>
  <c r="N42" i="13"/>
  <c r="N41" i="13"/>
  <c r="N40" i="13"/>
  <c r="N16" i="13"/>
  <c r="N14" i="13"/>
  <c r="N13" i="13"/>
  <c r="N12" i="13"/>
  <c r="G15" i="14"/>
  <c r="G23" i="14" s="1"/>
  <c r="G25" i="14" s="1"/>
  <c r="F61" i="15"/>
  <c r="F62" i="15"/>
  <c r="I22" i="14"/>
  <c r="E67" i="15"/>
  <c r="F60" i="15"/>
  <c r="F66" i="15"/>
  <c r="E74" i="15"/>
  <c r="I15" i="14"/>
  <c r="J15" i="14" s="1"/>
  <c r="C47" i="15"/>
  <c r="N28" i="13"/>
  <c r="F16" i="15"/>
  <c r="E55" i="3" l="1"/>
  <c r="D40" i="7"/>
  <c r="E12" i="9"/>
  <c r="E30" i="11"/>
  <c r="E46" i="11" s="1"/>
  <c r="D20" i="11"/>
  <c r="D45" i="11" s="1"/>
  <c r="E87" i="15"/>
  <c r="E89" i="15" s="1"/>
  <c r="C87" i="15"/>
  <c r="C89" i="15" s="1"/>
  <c r="H23" i="14"/>
  <c r="H25" i="14" s="1"/>
  <c r="E27" i="3"/>
  <c r="E31" i="3" s="1"/>
  <c r="F67" i="15"/>
  <c r="I23" i="14"/>
  <c r="B23" i="14"/>
  <c r="B25" i="14" s="1"/>
  <c r="E23" i="7"/>
  <c r="E35" i="7"/>
  <c r="C27" i="3"/>
  <c r="C31" i="3" s="1"/>
  <c r="D27" i="3"/>
  <c r="D31" i="3" s="1"/>
  <c r="D50" i="3"/>
  <c r="D54" i="3" s="1"/>
  <c r="C50" i="3"/>
  <c r="C54" i="3" s="1"/>
  <c r="F21" i="15"/>
  <c r="E15" i="7"/>
  <c r="E50" i="3"/>
  <c r="E54" i="3" s="1"/>
  <c r="E20" i="11"/>
  <c r="E45" i="11" s="1"/>
  <c r="E18" i="10"/>
  <c r="J18" i="10"/>
  <c r="C23" i="14"/>
  <c r="E40" i="7"/>
  <c r="E15" i="14"/>
  <c r="D30" i="11"/>
  <c r="D46" i="11" s="1"/>
  <c r="I25" i="14"/>
  <c r="D24" i="7"/>
  <c r="E24" i="7" s="1"/>
  <c r="D17" i="15"/>
  <c r="D47" i="15"/>
  <c r="E17" i="15"/>
  <c r="F17" i="15" s="1"/>
  <c r="D87" i="15"/>
  <c r="D89" i="15" s="1"/>
  <c r="F89" i="15" s="1"/>
  <c r="D63" i="13"/>
  <c r="N63" i="13"/>
  <c r="F31" i="15"/>
  <c r="F32" i="15"/>
  <c r="F87" i="15" l="1"/>
  <c r="F43" i="15"/>
  <c r="E47" i="15"/>
  <c r="C25" i="14"/>
  <c r="F47" i="15" l="1"/>
  <c r="E49" i="15"/>
  <c r="F49" i="15" l="1"/>
  <c r="E28" i="13"/>
</calcChain>
</file>

<file path=xl/sharedStrings.xml><?xml version="1.0" encoding="utf-8"?>
<sst xmlns="http://schemas.openxmlformats.org/spreadsheetml/2006/main" count="743" uniqueCount="553">
  <si>
    <t>Cím</t>
  </si>
  <si>
    <t>Alcím</t>
  </si>
  <si>
    <t>Előirányzat csoport</t>
  </si>
  <si>
    <t>Kiemelt előirányzat</t>
  </si>
  <si>
    <t>Községgazdálkodás</t>
  </si>
  <si>
    <t>kötelező feladat</t>
  </si>
  <si>
    <t>működési</t>
  </si>
  <si>
    <t>személyi jellegű kiadások</t>
  </si>
  <si>
    <t>szociális hozzájárulás adója</t>
  </si>
  <si>
    <t>dologi kiadások</t>
  </si>
  <si>
    <t>átadott pénzeszközök</t>
  </si>
  <si>
    <t>egyéb működési célú kiadás</t>
  </si>
  <si>
    <t>nem kötelező feladat</t>
  </si>
  <si>
    <t>felhalmozás</t>
  </si>
  <si>
    <t>felújítás</t>
  </si>
  <si>
    <t>beruházás</t>
  </si>
  <si>
    <t>Közvilágítás</t>
  </si>
  <si>
    <t>Könyvtár</t>
  </si>
  <si>
    <t>Művelődési ház</t>
  </si>
  <si>
    <t>munkaadókat tehelő járulék</t>
  </si>
  <si>
    <t>B E V É T E L E K</t>
  </si>
  <si>
    <t>Bevételi jogcím</t>
  </si>
  <si>
    <t>1.</t>
  </si>
  <si>
    <t>2.</t>
  </si>
  <si>
    <t>3.</t>
  </si>
  <si>
    <t>4.</t>
  </si>
  <si>
    <t>5.</t>
  </si>
  <si>
    <t>6.</t>
  </si>
  <si>
    <t>FOLYÓ BEVÉTELEK ÖSSZESEN:</t>
  </si>
  <si>
    <t>BEVÉTELEK ÖSSZESEN:</t>
  </si>
  <si>
    <t>K I A D Á S O K</t>
  </si>
  <si>
    <t>Kiadási jogcímek</t>
  </si>
  <si>
    <t xml:space="preserve"> KIADÁSOK ÖSSZESEN:</t>
  </si>
  <si>
    <t>ezer Ft-ban</t>
  </si>
  <si>
    <t>Bevételi jogcím- csoport száma</t>
  </si>
  <si>
    <t>I.</t>
  </si>
  <si>
    <t xml:space="preserve"> Önkormányzat működési bevételei</t>
  </si>
  <si>
    <t>2. Önkormányzat sajátos működési bevételei</t>
  </si>
  <si>
    <t xml:space="preserve"> 2.1. Helyi adók</t>
  </si>
  <si>
    <t xml:space="preserve"> 2.2. Átengedett központi adók</t>
  </si>
  <si>
    <t>Önkormányzat működési bevételei összesen:</t>
  </si>
  <si>
    <t>II.</t>
  </si>
  <si>
    <t xml:space="preserve"> Támogatások</t>
  </si>
  <si>
    <t>1. Önkormányzatok költségvetési támogatása</t>
  </si>
  <si>
    <t xml:space="preserve"> 1.1. Normatív hozzájárulások</t>
  </si>
  <si>
    <t>Önkormányzatok költségvetési támogatása összesen:</t>
  </si>
  <si>
    <t>III.</t>
  </si>
  <si>
    <t xml:space="preserve"> Felhalmozási és tőkejellegű bevételek</t>
  </si>
  <si>
    <t>1. Tárgyi eszközök, immateriális javak értékesítése</t>
  </si>
  <si>
    <t>Felhalmozási és tőkejellegű bevételek összesen:</t>
  </si>
  <si>
    <t>IV.</t>
  </si>
  <si>
    <t>Támogatásértékű bevétel</t>
  </si>
  <si>
    <t>Támogatásértékű bevétel összesen:</t>
  </si>
  <si>
    <t>V.</t>
  </si>
  <si>
    <t>Véglegesen átvett pénzeszközök</t>
  </si>
  <si>
    <t xml:space="preserve">  1. Működési célú pénzeszköz átvétel államháztartáson kívülről</t>
  </si>
  <si>
    <t xml:space="preserve">  2. Felhalmozási célú pénzeszköz átvétel államháztartáson kívülről</t>
  </si>
  <si>
    <t>Véglegesen átvett pénzeszközök összesen:</t>
  </si>
  <si>
    <t>VI.</t>
  </si>
  <si>
    <t>Támogatási kölcsönök visszatérülése, igénybevétele, értékpapírok kibocsátásának bevétele</t>
  </si>
  <si>
    <t>VII.</t>
  </si>
  <si>
    <t>Hitelek</t>
  </si>
  <si>
    <t>Hitelek összesen:</t>
  </si>
  <si>
    <t>VIII.</t>
  </si>
  <si>
    <t>Pénzforgalom nélküli bevételek</t>
  </si>
  <si>
    <t>Előző évi pénzmaradvány igénybevétele</t>
  </si>
  <si>
    <t>Pénzforgalom nélküli bevételek összesen:</t>
  </si>
  <si>
    <t>Kiadási jogcím- csoport száma</t>
  </si>
  <si>
    <t xml:space="preserve"> Folyó (működési) kiadások</t>
  </si>
  <si>
    <t>1. Személyi  juttatások</t>
  </si>
  <si>
    <t>2. Munkaadókat terhelő járulékok</t>
  </si>
  <si>
    <t>3. Dologi  kiadások</t>
  </si>
  <si>
    <t>Folyó (működési) kiadások összesen:</t>
  </si>
  <si>
    <t>Felhalmozási és tőke jellegű kiadások</t>
  </si>
  <si>
    <t>1. Felújítás</t>
  </si>
  <si>
    <t>2. Intézményi beruházási kiadások</t>
  </si>
  <si>
    <t>5. Pénzügyi befektetések kiadásai</t>
  </si>
  <si>
    <t>Felhalmozási és tőke jellegű kiadások összesen:</t>
  </si>
  <si>
    <t>Kölcsönök nyújtása és törlesztése</t>
  </si>
  <si>
    <t>Kölcsönök nyújtása és törlesztése összesen:</t>
  </si>
  <si>
    <t xml:space="preserve">Tartalékok </t>
  </si>
  <si>
    <t>1. Általános tartalék</t>
  </si>
  <si>
    <t>2. Céltartalék</t>
  </si>
  <si>
    <t xml:space="preserve">Tartalékok összesen: </t>
  </si>
  <si>
    <t>Finanszírozási kiadások</t>
  </si>
  <si>
    <t>Finanszírozási kiadások összesen:</t>
  </si>
  <si>
    <t>Teljesítés %-a</t>
  </si>
  <si>
    <t>Költségvetési kiegészítés, visszatérülés</t>
  </si>
  <si>
    <t>IX.</t>
  </si>
  <si>
    <t>Pénzmaradvány átvétele</t>
  </si>
  <si>
    <t>X.</t>
  </si>
  <si>
    <t>XI.</t>
  </si>
  <si>
    <t>BEVÉTELEK MINDÖSSZESEN:</t>
  </si>
  <si>
    <t>KIADÁSOK MINDÖSSZESEN:</t>
  </si>
  <si>
    <t>3. Üzemeltetésből, koncesszióból származó bevétel</t>
  </si>
  <si>
    <t xml:space="preserve">Teljesítés </t>
  </si>
  <si>
    <t>Kiegyenlítő, függő, átfutó tételek</t>
  </si>
  <si>
    <t>1. Intézmény működési bevételek</t>
  </si>
  <si>
    <r>
      <t xml:space="preserve"> </t>
    </r>
    <r>
      <rPr>
        <sz val="10"/>
        <rFont val="Arial"/>
        <family val="2"/>
        <charset val="238"/>
      </rPr>
      <t>1. Támogatásértékű működési bevétel</t>
    </r>
  </si>
  <si>
    <r>
      <t xml:space="preserve">      </t>
    </r>
    <r>
      <rPr>
        <sz val="10"/>
        <rFont val="Arial"/>
        <family val="2"/>
        <charset val="238"/>
      </rPr>
      <t>ebből:társadalombiztosítási alapból átvett pénzeszköz</t>
    </r>
  </si>
  <si>
    <r>
      <t xml:space="preserve"> </t>
    </r>
    <r>
      <rPr>
        <sz val="10"/>
        <rFont val="Arial"/>
        <family val="2"/>
        <charset val="238"/>
      </rPr>
      <t>2. Támogatásértékű felhalmozási bevétel</t>
    </r>
  </si>
  <si>
    <r>
      <t xml:space="preserve">    </t>
    </r>
    <r>
      <rPr>
        <sz val="10"/>
        <rFont val="Arial"/>
        <family val="2"/>
        <charset val="238"/>
      </rPr>
      <t>1. Működési célú hitel felvétele</t>
    </r>
  </si>
  <si>
    <r>
      <t xml:space="preserve">  </t>
    </r>
    <r>
      <rPr>
        <sz val="10"/>
        <rFont val="Arial"/>
        <family val="2"/>
        <charset val="238"/>
      </rPr>
      <t>2. Fejlesztési célú kölcsönnyújtás</t>
    </r>
  </si>
  <si>
    <t>Megnevezés</t>
  </si>
  <si>
    <t>Eredeti előirányzat</t>
  </si>
  <si>
    <t>Módosított előirányzat</t>
  </si>
  <si>
    <t>Teljesítés</t>
  </si>
  <si>
    <t>Megoszlás %</t>
  </si>
  <si>
    <t>M Ű K Ö D T E T É S</t>
  </si>
  <si>
    <t xml:space="preserve">Intézmények működési bevétele                                               </t>
  </si>
  <si>
    <t>Működési célú pénzeszköz átvétel</t>
  </si>
  <si>
    <t>Pénzmaradvány</t>
  </si>
  <si>
    <t>MŰKÖDÉSI CÉLÚ BEVÉTELEK ÖSSZESEN</t>
  </si>
  <si>
    <t>MŰKÖDÉSI CÉLÚ KIADÁSOK ÖSSZESEN</t>
  </si>
  <si>
    <t>F E L H A L M O Z Á S</t>
  </si>
  <si>
    <t>Felhalmozási és tőkejellegű bevételek</t>
  </si>
  <si>
    <t>Felhalmozási kiadások</t>
  </si>
  <si>
    <t>Területi kiegyenlítő támogatás</t>
  </si>
  <si>
    <t xml:space="preserve">    Felújítás</t>
  </si>
  <si>
    <t>Támogatásértékű felhalmozásra átvett pénzeszköz</t>
  </si>
  <si>
    <t xml:space="preserve">    Beruházás</t>
  </si>
  <si>
    <t>Felhalmozási célú pénzeszk. átv. államházt. kívülről</t>
  </si>
  <si>
    <t>Hiteltörlesztés</t>
  </si>
  <si>
    <t>Felhalmozási céltartalék</t>
  </si>
  <si>
    <t>FELHALMOZÁSI CÉLÚ BEVÉTELEK ÖSSZESEN</t>
  </si>
  <si>
    <t>FELHALMOZÁSI CÉLÚ KIADÁSOK ÖSSZESEN</t>
  </si>
  <si>
    <t>BEVÉTELEK MINDÖSSZESEN</t>
  </si>
  <si>
    <t>KIADÁSOK MINDÖSSZESEN</t>
  </si>
  <si>
    <t>Önkormányzat</t>
  </si>
  <si>
    <t>Összesen</t>
  </si>
  <si>
    <t>Szakfeladat</t>
  </si>
  <si>
    <t>Szakfeladat megnev.</t>
  </si>
  <si>
    <t>Személyi juttatás</t>
  </si>
  <si>
    <t>Járulékok</t>
  </si>
  <si>
    <t>Dologi kiadás</t>
  </si>
  <si>
    <t xml:space="preserve">Beruházás, fejl., felúj. </t>
  </si>
  <si>
    <t>Hitel</t>
  </si>
  <si>
    <t>összesen</t>
  </si>
  <si>
    <t>folyószámla hitel</t>
  </si>
  <si>
    <t>beruházási hitel</t>
  </si>
  <si>
    <t>Közhasznú foglalkoztatás</t>
  </si>
  <si>
    <t>Köztemető fenntartás</t>
  </si>
  <si>
    <t>Összesen:</t>
  </si>
  <si>
    <t>Összes kiadás:</t>
  </si>
  <si>
    <t>Pénzforgalom nélküli hitelfelvétel</t>
  </si>
  <si>
    <t>Átvett pénzeszköz beruházási</t>
  </si>
  <si>
    <t>Átvett pénzeszköz működési</t>
  </si>
  <si>
    <t>Összes bevétel:</t>
  </si>
  <si>
    <t>Sor-</t>
  </si>
  <si>
    <t>Módosított</t>
  </si>
  <si>
    <t>szám</t>
  </si>
  <si>
    <t>előirányzat</t>
  </si>
  <si>
    <t>%-a</t>
  </si>
  <si>
    <t>Működési célú pénzeszköz átadás államháztartáson kívülre</t>
  </si>
  <si>
    <t>Ellátottak pénzbeli juttatása</t>
  </si>
  <si>
    <t>Támogatásértékű működési bevétel</t>
  </si>
  <si>
    <t>Előző évi pénzmaradvány</t>
  </si>
  <si>
    <t>Felújítás</t>
  </si>
  <si>
    <t>Tárgyi eszközök, immateriális javak értékesítése</t>
  </si>
  <si>
    <t>Önkormányzatok sajátos felhalmozási és tőkebevételei</t>
  </si>
  <si>
    <t>Támogatásértékű felhalmozási kiadás</t>
  </si>
  <si>
    <t>Felhalmozási célú pénzeszköz átadás államháztartáson kívülre</t>
  </si>
  <si>
    <t>Felhalmozási célú pénzeszköz átvétel államháztartáson kívülről</t>
  </si>
  <si>
    <t>Céltartalék</t>
  </si>
  <si>
    <t>Támogatásértékű felhalmozási bevétel</t>
  </si>
  <si>
    <t>I. Működési célú (folyó) bevételek, működési célú (folyó) kiadások mérlege
(Önkormányzati szinten)</t>
  </si>
  <si>
    <t>Bevételek</t>
  </si>
  <si>
    <t>Kiadások</t>
  </si>
  <si>
    <t>Intézményi működési bevételek</t>
  </si>
  <si>
    <t>Személyi juttatások</t>
  </si>
  <si>
    <t>Munkaadókat terhelő járulék</t>
  </si>
  <si>
    <t>Dologi kiadások</t>
  </si>
  <si>
    <t>Működési célú pénzeszköz átvétel államháztartáson kívülről</t>
  </si>
  <si>
    <t>Támogatási kölcsönök visszatérülése (működési)</t>
  </si>
  <si>
    <t>Működési célú hitel felvétele</t>
  </si>
  <si>
    <t>Működési célú kölcsönnyújtás</t>
  </si>
  <si>
    <t>Működési hitel törlesztés</t>
  </si>
  <si>
    <t>ÖSSZESEN:</t>
  </si>
  <si>
    <t>Többlet:</t>
  </si>
  <si>
    <t>Hiány:</t>
  </si>
  <si>
    <t>II. Felhalmozási és tőkejellegű bevételek és kiadások mérlege
(Önkormányzati szinten)</t>
  </si>
  <si>
    <t>Intézményi beruházás</t>
  </si>
  <si>
    <t>Üzemeltetésből, koncessióból származó bevétel</t>
  </si>
  <si>
    <t>Önkormányzatok költségvetési támogatása (fejlesztési célú rész)</t>
  </si>
  <si>
    <t>Fejlesztési célú kölcsönnyújtás</t>
  </si>
  <si>
    <t>Tartalék (fejlesztési célú)</t>
  </si>
  <si>
    <t>Támogatási kölcsönök visszatérülése (fejlesztési)</t>
  </si>
  <si>
    <t>Fejlesztési hitel törlesztés</t>
  </si>
  <si>
    <t>Pénzügyi befektetés</t>
  </si>
  <si>
    <t>Értékesített tárgyi eszközök és immateriális javak ÁFA-ja</t>
  </si>
  <si>
    <t>Beruházások ÁFA-ja</t>
  </si>
  <si>
    <t>Felhalmozási célú hitel felvétele</t>
  </si>
  <si>
    <t>7. sz. melléklet</t>
  </si>
  <si>
    <t>8. számú melléklet</t>
  </si>
  <si>
    <t>Felújítási kiadások előirányzata feladatonként</t>
  </si>
  <si>
    <t>Felújítás  megnevezése</t>
  </si>
  <si>
    <t>Teljes költség</t>
  </si>
  <si>
    <t>Kivitelezés kezdési és befejezési éve</t>
  </si>
  <si>
    <t>Felhasználás
……..-ig</t>
  </si>
  <si>
    <t>várható pályázati támogatás</t>
  </si>
  <si>
    <t>…...év utáni szükséglet</t>
  </si>
  <si>
    <t>Ingatlan felújítás</t>
  </si>
  <si>
    <t>Beruházási kiadások előirányzat a feladatonként</t>
  </si>
  <si>
    <t>Beruházás megnevezése</t>
  </si>
  <si>
    <t>EU-s finanszírozásból megvalósuló beruházás</t>
  </si>
  <si>
    <t>Vagyonkimutatás</t>
  </si>
  <si>
    <t>a könyvviteli mérlegben értékkel szereplő eszközökről és forrásokról</t>
  </si>
  <si>
    <t>ezer forintban</t>
  </si>
  <si>
    <t>ESZKÖZÖK</t>
  </si>
  <si>
    <t>Sorszám</t>
  </si>
  <si>
    <t xml:space="preserve">Előző év   </t>
  </si>
  <si>
    <t>Tárgyév</t>
  </si>
  <si>
    <t>Változás 
%-a</t>
  </si>
  <si>
    <t>állományi érték</t>
  </si>
  <si>
    <t>1</t>
  </si>
  <si>
    <t>2</t>
  </si>
  <si>
    <t>3</t>
  </si>
  <si>
    <t>4</t>
  </si>
  <si>
    <t>5</t>
  </si>
  <si>
    <t xml:space="preserve">A) BEFEKTETETT ESZKÖZÖK ÖSSZESEN </t>
  </si>
  <si>
    <t xml:space="preserve">B) FORGÓESZKÖZÖK ÖSSZESEN  </t>
  </si>
  <si>
    <t xml:space="preserve">ESZKÖZÖK ÖSSZESEN  </t>
  </si>
  <si>
    <t>FORRÁSOK</t>
  </si>
  <si>
    <t xml:space="preserve">Előző év  </t>
  </si>
  <si>
    <t>Változás</t>
  </si>
  <si>
    <t xml:space="preserve">FORRÁSOK ÖSSZESEN  </t>
  </si>
  <si>
    <t>A költségvetési szerv neve</t>
  </si>
  <si>
    <t>Képződött</t>
  </si>
  <si>
    <t>K  o  r  r  e  k  c  i  ó</t>
  </si>
  <si>
    <t xml:space="preserve">Módosított </t>
  </si>
  <si>
    <t>Kötelezettséggel terh.</t>
  </si>
  <si>
    <t>Szabad pénzmaradv.</t>
  </si>
  <si>
    <t>Szabad pm.ból p.eszk.átvét.</t>
  </si>
  <si>
    <t>p.maradv.</t>
  </si>
  <si>
    <t>Növekedés</t>
  </si>
  <si>
    <t>Csökkenés</t>
  </si>
  <si>
    <t>Műk.száll.</t>
  </si>
  <si>
    <t>Fejl.szállító</t>
  </si>
  <si>
    <t>Működési</t>
  </si>
  <si>
    <t>Fejlesztési</t>
  </si>
  <si>
    <t>Fejleszt.</t>
  </si>
  <si>
    <t>Záró pénzkészlet</t>
  </si>
  <si>
    <t>Költségvetési aktív elszámolás</t>
  </si>
  <si>
    <t>Költségvetési passzív elszámolás</t>
  </si>
  <si>
    <t>Költségvetési pénzmaradvány</t>
  </si>
  <si>
    <t>Közvetett támogatás megnevezése</t>
  </si>
  <si>
    <t>Megnevezés, indoklás            (önkormányzati rendelet, határozat)</t>
  </si>
  <si>
    <t>Közvetett támogatás</t>
  </si>
  <si>
    <t>jogcíme</t>
  </si>
  <si>
    <t>mértéke %</t>
  </si>
  <si>
    <t>összege eFt</t>
  </si>
  <si>
    <t>Közvetett támogatás öszesen:</t>
  </si>
  <si>
    <t>12.számú melléklet</t>
  </si>
  <si>
    <t>eFt-ban</t>
  </si>
  <si>
    <t>Hitel fajta</t>
  </si>
  <si>
    <t>Felvett</t>
  </si>
  <si>
    <t>Lejárat</t>
  </si>
  <si>
    <t>Várható</t>
  </si>
  <si>
    <t>……. évi tényleges adatok</t>
  </si>
  <si>
    <t>Tőketörlesztés későbbi években</t>
  </si>
  <si>
    <t>Tőketör-   lesztés  …...-től évente</t>
  </si>
  <si>
    <t xml:space="preserve">hitel </t>
  </si>
  <si>
    <t>felvétel</t>
  </si>
  <si>
    <t>ideje</t>
  </si>
  <si>
    <t>fennálló</t>
  </si>
  <si>
    <t xml:space="preserve">kamat </t>
  </si>
  <si>
    <t>….... évi hitelfelvétel</t>
  </si>
  <si>
    <t>….... évi törlesztés</t>
  </si>
  <si>
    <t>……..évi kamatfizetés</t>
  </si>
  <si>
    <t>……….. fennálló tart</t>
  </si>
  <si>
    <t>összege</t>
  </si>
  <si>
    <t>időpontja</t>
  </si>
  <si>
    <t>tartozás</t>
  </si>
  <si>
    <t>fiz.köt.</t>
  </si>
  <si>
    <t>Mindösszesen:</t>
  </si>
  <si>
    <t>Önkormányzati dolgozók</t>
  </si>
  <si>
    <t>MINDÖSSZESEN</t>
  </si>
  <si>
    <t>15. számú melléklet</t>
  </si>
  <si>
    <t>EGYSZERŰSÍTETT PÉNZFORGALMI JELENTÉS</t>
  </si>
  <si>
    <t>Ezer forintban !</t>
  </si>
  <si>
    <t>Sor-
szám</t>
  </si>
  <si>
    <t>Eredeti</t>
  </si>
  <si>
    <t>Dologi és egyéb folyó  kiadások</t>
  </si>
  <si>
    <t>Rövid lejáratú kölcsönök nyújtása</t>
  </si>
  <si>
    <t>Költségvetési pénzforgalmi kiadások öszesen ( 01+...+12 )</t>
  </si>
  <si>
    <t>Hosszú lejáratú hitelek</t>
  </si>
  <si>
    <t>Rövid lejáratú hitelek</t>
  </si>
  <si>
    <t>Forgatási célú hitelviszonyt megt.értékpapírok kiadásai</t>
  </si>
  <si>
    <t>Finanszírozási kiadások összesen (14+…+17)</t>
  </si>
  <si>
    <t>Pénzforgalmi kiadások (13+18)</t>
  </si>
  <si>
    <t>Pénzforgalom nélküli kiadások</t>
  </si>
  <si>
    <t>Továbbadási célú kiadások</t>
  </si>
  <si>
    <t xml:space="preserve">Kiegyenlítő, függő, átfutó kiadások </t>
  </si>
  <si>
    <t>Kiadások összesen ( 19+...+22 )</t>
  </si>
  <si>
    <t>Önkormányzatok sajátos működési bevétele</t>
  </si>
  <si>
    <t>Működési célú támogatásértékű bevételek, egyéb támogatás</t>
  </si>
  <si>
    <t>Államháztartáson kívülről végleges működési pénzeszköz átvétel</t>
  </si>
  <si>
    <t>Felhalmozási és tőke jellegű bevételek</t>
  </si>
  <si>
    <t>Felhalmozási célú támogatásértékű bevételek, egyéb támogatás</t>
  </si>
  <si>
    <t>Államháztartáson kívülről végleges felhalmozási pénzeszköz átvétel</t>
  </si>
  <si>
    <t>Hosszú lejáratú kölcsönök visszatérülése</t>
  </si>
  <si>
    <t>Rövid lejáratú kölcsönök visszatérülése</t>
  </si>
  <si>
    <t xml:space="preserve">Költségvetési pénzforgalmi bevételek összesen </t>
  </si>
  <si>
    <t>Hosszú lejáratú hitelek felvétele</t>
  </si>
  <si>
    <t>Rövid lejáratú hitelek felvétele</t>
  </si>
  <si>
    <t>Tartós hitelviszonyt megtestesítő értékpapírok bevétele</t>
  </si>
  <si>
    <t>Forgatási célú hitelviszonyt megt.értékpapírok bevétele</t>
  </si>
  <si>
    <t>Finanszírozási bevételek összesen (23+24)</t>
  </si>
  <si>
    <t>Pénzforgalmi bevételek ( 22+25 )</t>
  </si>
  <si>
    <t>Továbbadási célú bevételek</t>
  </si>
  <si>
    <t>Kiegyenlítő, függő, átfutó bevételek</t>
  </si>
  <si>
    <t>Bevételek összesen (42+...+45 )</t>
  </si>
  <si>
    <t>Költségvetési bevételek és kiadások különbsége (36+43-13-20) [költségvetési hiány (-), költségvetési többlet (+)]</t>
  </si>
  <si>
    <t>Finanszírozási műveletek eredménye (41-18)</t>
  </si>
  <si>
    <t>Továbbadási célú bevételek és kiadások különbsége (44-21)</t>
  </si>
  <si>
    <t>Aktív és passzív pénzügyi műveletek egyenlege (45-22)</t>
  </si>
  <si>
    <t>Értékpapír</t>
  </si>
  <si>
    <t>Ingatlan vásárlás</t>
  </si>
  <si>
    <t>Gép, berendezés, felszerelés vásárlás</t>
  </si>
  <si>
    <t xml:space="preserve">Engedélyezett létszám                </t>
  </si>
  <si>
    <t>Átlagos létszám</t>
  </si>
  <si>
    <t>4. Felhalm. célú pénzeszközátadás államh.on kívülre</t>
  </si>
  <si>
    <t>Közhatalmi bevételek</t>
  </si>
  <si>
    <t>Közhatalmi bevételek (adók)</t>
  </si>
  <si>
    <t xml:space="preserve">D) SAJÁT TŐKE ÖSSZESEN </t>
  </si>
  <si>
    <t>Tenyészállatvásárlás</t>
  </si>
  <si>
    <t>Beruházás ÁFA-ja</t>
  </si>
  <si>
    <t>Módosított eléőirányzat</t>
  </si>
  <si>
    <t>Jogcím</t>
  </si>
  <si>
    <t>Hozzájárulás a pénzbeli szociális ellátásokhoz</t>
  </si>
  <si>
    <t>Könyvtári, közművelődési feladatok támogatása</t>
  </si>
  <si>
    <t>Települési önkormányzatok működésének támogatása</t>
  </si>
  <si>
    <t xml:space="preserve"> 2.3. Bírságok, pótlékok és egyéb sajátos bevételek</t>
  </si>
  <si>
    <t xml:space="preserve"> 2.4. Egyéb közhatalmi bevételek</t>
  </si>
  <si>
    <t>Működési célú hitel kamatkiadás</t>
  </si>
  <si>
    <t xml:space="preserve">Önkormányzatok működési költségvetési támogatása </t>
  </si>
  <si>
    <t>Közhatalmi bevétetek</t>
  </si>
  <si>
    <t>Ertedeti előirányzat</t>
  </si>
  <si>
    <t xml:space="preserve">  2. Felhalmozási célú hitel felvétele</t>
  </si>
  <si>
    <t>3. Támogatásértékű felhamozási kiadás</t>
  </si>
  <si>
    <t>Önkormányzat működési költségvetés támogatása</t>
  </si>
  <si>
    <t xml:space="preserve">Felhalmozási hitel </t>
  </si>
  <si>
    <t>Közfoglalkoztatás</t>
  </si>
  <si>
    <t>Rövidlejáratú átmeneti liklvid hitel</t>
  </si>
  <si>
    <t>Pályázati hitel</t>
  </si>
  <si>
    <t>Rövidlejáratú átmeneti munkabér hitel</t>
  </si>
  <si>
    <t>Egyéb hosszú lejáratú kötelezettség</t>
  </si>
  <si>
    <t>Működési és fejlesztési célú bevételek és kiadások 3 éves alakulását bemutató mérleg</t>
  </si>
  <si>
    <t>MŰKÖDÉSI BEVÉTELEK</t>
  </si>
  <si>
    <t xml:space="preserve">    helyi adók</t>
  </si>
  <si>
    <t xml:space="preserve">    bírság, pótlékok, egyéb sajátos működési bevétel</t>
  </si>
  <si>
    <t xml:space="preserve">    átengedett központi adók</t>
  </si>
  <si>
    <t>Önkormányzat költségvetési támogatása</t>
  </si>
  <si>
    <t>Működési célú előző évi pénzmaradvány igénybevétele</t>
  </si>
  <si>
    <t>MŰKÖDÉSI CÉLÚ BEVÉTELEK ÖSSZESEN:</t>
  </si>
  <si>
    <t>MŰKÖDÉSI KIADÁSOK</t>
  </si>
  <si>
    <t>Munkaadókat terhelő járulékok</t>
  </si>
  <si>
    <t>Ellátottak pénzbeni juttatása</t>
  </si>
  <si>
    <t>MŰKÖDÉSI CÉLÚ KIADÁSOK ÖSSZESEN:</t>
  </si>
  <si>
    <t>FELHALMOZÁSI CÉLÚ BEVÉTELEK</t>
  </si>
  <si>
    <t>Önkormányzatok felhalmozási és tőke jellegű bevételei</t>
  </si>
  <si>
    <t>Felhalmozási célú támogatás értékű bevételek</t>
  </si>
  <si>
    <t>Felhalmozási célú pénzeszk.átvétel államházt. kívülről</t>
  </si>
  <si>
    <t>Felhalmozási célú hitel</t>
  </si>
  <si>
    <t>FELHALMOZÁSI CÉLÚ BEVÉTELEK ÖSSZESEN:</t>
  </si>
  <si>
    <t>FELHALMOZÁSI CÉLÚ KIADÁSOK</t>
  </si>
  <si>
    <t>Előző évről áthúzódó és szerződéssel lekötött beruházások</t>
  </si>
  <si>
    <t>Képviselő-testületi határozat alapján tárgyévi új feladatok</t>
  </si>
  <si>
    <t>Tárgyévi fejlesztési feladatok</t>
  </si>
  <si>
    <t>Kamat, hiteltörlesztés</t>
  </si>
  <si>
    <t>FELHALMOZÁSI CÉLÚ KIADÁSOK ÖSSZESEN:</t>
  </si>
  <si>
    <t>ÖNKORMÁNYZAT BEVÉTELEI ÖSSZESEN</t>
  </si>
  <si>
    <t>ÖNKORMÁNYZAT KIADÁSAI ÖSSZESEN</t>
  </si>
  <si>
    <t>Több éves kihatással járó feladatok előirányzata éves bontásban</t>
  </si>
  <si>
    <t>Kötelezettség megnevezése</t>
  </si>
  <si>
    <t>Összes kötelezettség</t>
  </si>
  <si>
    <t>Vállalt jövőbeni kötelezettségek</t>
  </si>
  <si>
    <t>Zöldterületkezelés</t>
  </si>
  <si>
    <t xml:space="preserve">Finanszírozási kiadás </t>
  </si>
  <si>
    <t>Közművelődés</t>
  </si>
  <si>
    <t>Önkormányzati jogalkotás</t>
  </si>
  <si>
    <t>Személyi jellegű kiadások</t>
  </si>
  <si>
    <t>Munkaadókat terhelő kiadások</t>
  </si>
  <si>
    <t>2. Hitel törlesztés</t>
  </si>
  <si>
    <r>
      <t xml:space="preserve">  </t>
    </r>
    <r>
      <rPr>
        <sz val="10"/>
        <rFont val="Arial"/>
        <family val="2"/>
        <charset val="238"/>
      </rPr>
      <t>1. Működési célú visszatérítendő támogatás</t>
    </r>
  </si>
  <si>
    <t>ellátottak térítési díja</t>
  </si>
  <si>
    <t>nyújtott kölcsön</t>
  </si>
  <si>
    <t>helyi adó kedvezmény,  mentesség</t>
  </si>
  <si>
    <t>helyiségek, eszközök hasznosításából származó kedvezmény, mentesség</t>
  </si>
  <si>
    <t>egyéb nyújtott kedvezmény</t>
  </si>
  <si>
    <t>Közhatalmi bevétel</t>
  </si>
  <si>
    <t>1. melléklet</t>
  </si>
  <si>
    <t>2. melléklet</t>
  </si>
  <si>
    <t>3/b.melléklet</t>
  </si>
  <si>
    <t>3/a.melléklet</t>
  </si>
  <si>
    <t>4. melléklet</t>
  </si>
  <si>
    <t>5. melléklet</t>
  </si>
  <si>
    <t>6. melléklet</t>
  </si>
  <si>
    <t>7. melléklet</t>
  </si>
  <si>
    <t>8. melléklet</t>
  </si>
  <si>
    <t>9/1. melléklet</t>
  </si>
  <si>
    <t>9/3. melléklet</t>
  </si>
  <si>
    <t>9/2. melléklet</t>
  </si>
  <si>
    <t>10. melléklet</t>
  </si>
  <si>
    <t>11. melléklet</t>
  </si>
  <si>
    <t>12. melléklet</t>
  </si>
  <si>
    <t>14. melléklet</t>
  </si>
  <si>
    <t>16.melléklet</t>
  </si>
  <si>
    <t>13.melléklet</t>
  </si>
  <si>
    <t>Közfoglalkozatottak</t>
  </si>
  <si>
    <t>Az önkormányzat tulajdonosi részesedéseiről szóló tájékoztató</t>
  </si>
  <si>
    <t>Gazdálkodó szervezet neve</t>
  </si>
  <si>
    <t>Részvény/törzsbetét összege névértéke eFt-ban</t>
  </si>
  <si>
    <t>Tulajdonosi részesedés összesen</t>
  </si>
  <si>
    <t>Kormányzati funkció</t>
  </si>
  <si>
    <t>013320</t>
  </si>
  <si>
    <t>041231,041232,041233</t>
  </si>
  <si>
    <t>Köztemető fenntartás és műk.</t>
  </si>
  <si>
    <t>064010</t>
  </si>
  <si>
    <t>066010</t>
  </si>
  <si>
    <t>011130</t>
  </si>
  <si>
    <t>066020</t>
  </si>
  <si>
    <t>045160</t>
  </si>
  <si>
    <t>Közutak, hidak üzemeltetése</t>
  </si>
  <si>
    <t>047410</t>
  </si>
  <si>
    <t>Ár -és belvízvédelem</t>
  </si>
  <si>
    <t>dologi kiadás</t>
  </si>
  <si>
    <t>051030</t>
  </si>
  <si>
    <t xml:space="preserve">Nem veszélyes hulladék </t>
  </si>
  <si>
    <t>082091,082092,082093,082094</t>
  </si>
  <si>
    <t>082044</t>
  </si>
  <si>
    <t>nem kötelező</t>
  </si>
  <si>
    <t>Szociális étkeztetés</t>
  </si>
  <si>
    <t>Ellátottak pénzbeni juttatásai</t>
  </si>
  <si>
    <t>Műk.célú tám. ÁHT kívülre</t>
  </si>
  <si>
    <t>Jogalkotás</t>
  </si>
  <si>
    <t>Ellátottak jutt.</t>
  </si>
  <si>
    <t>Műk. kiadás ÁHT belül</t>
  </si>
  <si>
    <t>Műk. célú ÁHT kívül</t>
  </si>
  <si>
    <t>Korm.funkció</t>
  </si>
  <si>
    <t>Önk.vaqgyonnal gazdálkodás</t>
  </si>
  <si>
    <t>013350</t>
  </si>
  <si>
    <t>018010</t>
  </si>
  <si>
    <t>018030</t>
  </si>
  <si>
    <t>041232</t>
  </si>
  <si>
    <t>Könyvtári szolgáltatások</t>
  </si>
  <si>
    <t>082092</t>
  </si>
  <si>
    <t>Gyermekvédelmi ellátás</t>
  </si>
  <si>
    <t>104051</t>
  </si>
  <si>
    <t>Lakásfenntartási</t>
  </si>
  <si>
    <t>Egyéb pénzbeni ellátások</t>
  </si>
  <si>
    <t>Önk. Funkcióra nem sorolható</t>
  </si>
  <si>
    <t>Önk.elszám.központi ktgvet</t>
  </si>
  <si>
    <t>900020</t>
  </si>
  <si>
    <t>Önk.funkcióra nem sorolható</t>
  </si>
  <si>
    <t>Működési támogatás</t>
  </si>
  <si>
    <t>Műk.bevétel ÁHT belülről</t>
  </si>
  <si>
    <t>Működési bevételek ÁHT kívülről</t>
  </si>
  <si>
    <t>Pénzmaradvány igénybevétele</t>
  </si>
  <si>
    <t>ÁHT belüli megelőlegezés</t>
  </si>
  <si>
    <t>Finanszírozási kiadás</t>
  </si>
  <si>
    <t>Pénzeszköz átvétel</t>
  </si>
  <si>
    <t>Műk.célú tám. ÁHT belül</t>
  </si>
  <si>
    <t>Műk.célú tám. ÁHT kívül</t>
  </si>
  <si>
    <t>ÁHTvbelüli megelőlegezés</t>
  </si>
  <si>
    <t>Műk.kiadás ÁHT belül</t>
  </si>
  <si>
    <t>Telep.önk.köznev.feladatok</t>
  </si>
  <si>
    <t>Működési célú központosított ei.</t>
  </si>
  <si>
    <t>Helyi Önkormányzat kieg.tám.</t>
  </si>
  <si>
    <t xml:space="preserve">A/I. Immateriális javak </t>
  </si>
  <si>
    <t xml:space="preserve">A/II. Tárgyi eszközök </t>
  </si>
  <si>
    <t>A/III.Befektetett pénzügyi eszközök</t>
  </si>
  <si>
    <t>A/IV. Koncesszióba adott eszk.</t>
  </si>
  <si>
    <t>C. Pénzeszközök</t>
  </si>
  <si>
    <t>B/1. Készletek</t>
  </si>
  <si>
    <t xml:space="preserve"> B/II. Értékpapírok </t>
  </si>
  <si>
    <t>B. Nemzeti vagyonba tartozó forgóeszközök</t>
  </si>
  <si>
    <r>
      <t xml:space="preserve"> </t>
    </r>
    <r>
      <rPr>
        <b/>
        <sz val="10"/>
        <rFont val="Arial"/>
        <family val="2"/>
        <charset val="238"/>
      </rPr>
      <t xml:space="preserve">D. Követelések </t>
    </r>
  </si>
  <si>
    <t>F. Aktív időbeli elhatárolások</t>
  </si>
  <si>
    <t>E. Egyéb sajátos eszközoldali elszámolások</t>
  </si>
  <si>
    <t xml:space="preserve">G/I. Nemzeti vagyon induláskori értéke </t>
  </si>
  <si>
    <t>G/II. Nemzeti vagyon változásai</t>
  </si>
  <si>
    <t>G/III. Egyéb eszközök induláskori értéke</t>
  </si>
  <si>
    <t>G/IV. Felhalmozott eredmény</t>
  </si>
  <si>
    <t>G/V.Eszközök értékhelyesbítésének forrása</t>
  </si>
  <si>
    <t>G/VI. Mérleg szerinti erdmény</t>
  </si>
  <si>
    <t>H/II.Kötelezettségek ktgvet évet követően esedékes</t>
  </si>
  <si>
    <t>H/I.) Kötelezettségek ktgvet évben esedékes</t>
  </si>
  <si>
    <t xml:space="preserve">H) KÖTELEZETTSÉGEK ÖSSZESEN </t>
  </si>
  <si>
    <t>K. Passzív elhatárolások</t>
  </si>
  <si>
    <t>Működési célú tám. ÁHT belülről</t>
  </si>
  <si>
    <t>4. Működési kiadás ÁHT belülre</t>
  </si>
  <si>
    <t>Tám.célú finansz.műveletek</t>
  </si>
  <si>
    <t>Működési bevételek ÁHT belül</t>
  </si>
  <si>
    <t>Működési célú tám. ÁHT belül</t>
  </si>
  <si>
    <t>Működési célú tám. ÁHT kívül</t>
  </si>
  <si>
    <t>Pénzmaradvány átadás</t>
  </si>
  <si>
    <t>ÁHT megelőlegezés</t>
  </si>
  <si>
    <t>17.melléklet</t>
  </si>
  <si>
    <t xml:space="preserve">IPACSFA KÖZSÉG ÖNKORMÁNYZAT </t>
  </si>
  <si>
    <t>Ipacsfa Község Önkormányzat</t>
  </si>
  <si>
    <t>Ipacsfa KÖZSÉG ÖNKORMÁNYZAT</t>
  </si>
  <si>
    <t>Zöldterület kezelés</t>
  </si>
  <si>
    <t>IPACSFA  KÖZSÉG ÖNKORMÁNYZAT</t>
  </si>
  <si>
    <t>Baranyavíz Zrt</t>
  </si>
  <si>
    <t>IPACSFA KÖZSÉG ÖNKORMÁNYZAT</t>
  </si>
  <si>
    <t>1. Ipacsfa Község Önkormányzata</t>
  </si>
  <si>
    <t>2. Önkormányzatok felhalmozási és tőkebevételei</t>
  </si>
  <si>
    <r>
      <t>6. Működési kiadás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ÁHT kívülre</t>
    </r>
  </si>
  <si>
    <t>7. Ellátottak pénzbeli juttatása</t>
  </si>
  <si>
    <t>5. Elvonások és befizetések</t>
  </si>
  <si>
    <t xml:space="preserve">   1. Államháztartáson belüli megelőlegezés visszaf.</t>
  </si>
  <si>
    <t>Nem veszélyes hull. Száll.</t>
  </si>
  <si>
    <t>Felhalmozási bevétel</t>
  </si>
  <si>
    <t>018020</t>
  </si>
  <si>
    <t>Központi költségvetési befiz.</t>
  </si>
  <si>
    <t>Államháztartáson belüli megelőlegezések visszafizetése</t>
  </si>
  <si>
    <t>ÁHT megelőlegezés visszaf.</t>
  </si>
  <si>
    <t>Részesedés értékesítés</t>
  </si>
  <si>
    <t>IPACSFA KÖZSÉG ÖNKORMÁNYZAT CÍMRENDJE</t>
  </si>
  <si>
    <t>2016. ÉVI KÖLTSÉGVETÉS PÉNZFORGALMI MÉRLEG</t>
  </si>
  <si>
    <t>( Ft-ban)</t>
  </si>
  <si>
    <t>Műk.célú tám. ÁHT belülre, befizetések</t>
  </si>
  <si>
    <t>2016. évi költségvetés bevételei</t>
  </si>
  <si>
    <t>IPACSFA Község Önkormányzat 2016. évi költségvetés</t>
  </si>
  <si>
    <t>2016. ÉV</t>
  </si>
  <si>
    <t xml:space="preserve"> Ft-ban</t>
  </si>
  <si>
    <t>IPACSFA 2016. évi költségvetés kiadásai</t>
  </si>
  <si>
    <t>2016. évi költségvetési kiadásai kormányzati funkcionként</t>
  </si>
  <si>
    <t>IPACSFA  KÖZSÉG ÖNKORMÁNYZAT  2016. évi költségvetés</t>
  </si>
  <si>
    <t xml:space="preserve"> e/Ft-ban</t>
  </si>
  <si>
    <t>Központi ktg.befiz.</t>
  </si>
  <si>
    <t>041237</t>
  </si>
  <si>
    <t>Közfogl. Mintaprogram</t>
  </si>
  <si>
    <t>082091</t>
  </si>
  <si>
    <t>2016. évi költségvetési bevételei kormányzati funkcionként</t>
  </si>
  <si>
    <t>Közfoglalk. Mintaprogram</t>
  </si>
  <si>
    <t>Gyermekvéd.pénzb.term.ell.</t>
  </si>
  <si>
    <t>Elvonások, befizetések</t>
  </si>
  <si>
    <t>IPACSFA Község Önkormányzat 2016. évi</t>
  </si>
  <si>
    <t xml:space="preserve">Elvonások és befizetések </t>
  </si>
  <si>
    <t>IPACSFA KÖZSÉG ÖNKORMÁNYZAT 2016. ÉVI ÁLLAMI TÁMOGATÁSAI JOGCÍMENKÉNTI BONTÁSBAN</t>
  </si>
  <si>
    <t>2016. évi előirányzat</t>
  </si>
  <si>
    <t>2016. december 31.</t>
  </si>
  <si>
    <t>Pénzmaradvány alakulása 2016.évről</t>
  </si>
  <si>
    <t>IPACSFA Község Önkormányzat 2016. évi  közvetett támogatásai</t>
  </si>
  <si>
    <t xml:space="preserve">IPACSFA Község Önkormányzat 2016. évi adósságállománya </t>
  </si>
  <si>
    <t>2016.01.01-én</t>
  </si>
  <si>
    <t>2016. 12.31-én</t>
  </si>
  <si>
    <t>Tényleges létszám 2016.XII.31-én</t>
  </si>
  <si>
    <t>IPACSFA KÖZSÉG ÖNKORMÁNYZATA ÉS INTÉZMÉNYÉNEK 2016. ÉVI LÉTSZÁMADATAI</t>
  </si>
  <si>
    <t>Fizikai alkalmazott</t>
  </si>
  <si>
    <t>Vezetői létszám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</si>
</sst>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#"/>
    <numFmt numFmtId="165" formatCode="#,###.00"/>
    <numFmt numFmtId="166" formatCode="#,##0_ ;[Red]\-#,##0\ "/>
    <numFmt numFmtId="167" formatCode="00"/>
    <numFmt numFmtId="168" formatCode="#,##0.0\ _F_t;\-\ #,##0.0\ _F_t"/>
    <numFmt numFmtId="169" formatCode="yyyy/mm/dd;@"/>
    <numFmt numFmtId="170" formatCode="#,###__;\-\ #,###__"/>
    <numFmt numFmtId="171" formatCode="#,##0.00\ _F_t;\-\ #,##0.00\ _F_t"/>
  </numFmts>
  <fonts count="62" x14ac:knownFonts="1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indexed="21"/>
      <name val="Arial"/>
      <family val="2"/>
      <charset val="238"/>
    </font>
    <font>
      <b/>
      <sz val="8"/>
      <name val="Arial CE"/>
      <family val="2"/>
      <charset val="238"/>
    </font>
    <font>
      <b/>
      <sz val="10"/>
      <color indexed="21"/>
      <name val="Arial"/>
      <family val="2"/>
      <charset val="238"/>
    </font>
    <font>
      <b/>
      <sz val="10"/>
      <name val="Arial CE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2"/>
      <color indexed="8"/>
      <name val="Calibri"/>
      <family val="2"/>
      <charset val="238"/>
    </font>
    <font>
      <u/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lightHorizontal">
        <bgColor indexed="9"/>
      </patternFill>
    </fill>
    <fill>
      <patternFill patternType="lightHorizontal"/>
    </fill>
    <fill>
      <patternFill patternType="solid">
        <fgColor indexed="22"/>
        <bgColor indexed="64"/>
      </patternFill>
    </fill>
    <fill>
      <patternFill patternType="gray125">
        <bgColor indexed="55"/>
      </patternFill>
    </fill>
    <fill>
      <patternFill patternType="solid">
        <fgColor indexed="55"/>
        <bgColor indexed="64"/>
      </patternFill>
    </fill>
    <fill>
      <patternFill patternType="gray125">
        <bgColor indexed="23"/>
      </patternFill>
    </fill>
    <fill>
      <patternFill patternType="solid">
        <fgColor indexed="23"/>
        <bgColor indexed="64"/>
      </patternFill>
    </fill>
    <fill>
      <patternFill patternType="mediumGray"/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7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2" fillId="17" borderId="7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12" fillId="4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22" fillId="0" borderId="0"/>
    <xf numFmtId="0" fontId="21" fillId="0" borderId="0"/>
    <xf numFmtId="0" fontId="2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23" borderId="0" applyNumberFormat="0" applyBorder="0" applyAlignment="0" applyProtection="0"/>
    <xf numFmtId="0" fontId="18" fillId="22" borderId="1" applyNumberFormat="0" applyAlignment="0" applyProtection="0"/>
  </cellStyleXfs>
  <cellXfs count="802">
    <xf numFmtId="0" fontId="0" fillId="0" borderId="0" xfId="0"/>
    <xf numFmtId="0" fontId="2" fillId="0" borderId="10" xfId="41" applyBorder="1" applyAlignment="1">
      <alignment horizontal="center" vertical="center"/>
    </xf>
    <xf numFmtId="0" fontId="15" fillId="0" borderId="10" xfId="41" applyFont="1" applyBorder="1" applyAlignment="1">
      <alignment horizontal="center" wrapText="1"/>
    </xf>
    <xf numFmtId="0" fontId="24" fillId="24" borderId="0" xfId="43" applyFont="1" applyFill="1"/>
    <xf numFmtId="0" fontId="24" fillId="24" borderId="0" xfId="43" applyFont="1" applyFill="1" applyAlignment="1">
      <alignment horizontal="right"/>
    </xf>
    <xf numFmtId="0" fontId="21" fillId="0" borderId="0" xfId="43"/>
    <xf numFmtId="164" fontId="26" fillId="24" borderId="11" xfId="39" applyNumberFormat="1" applyFont="1" applyFill="1" applyBorder="1" applyAlignment="1" applyProtection="1">
      <alignment horizontal="centerContinuous" vertical="center"/>
    </xf>
    <xf numFmtId="0" fontId="24" fillId="24" borderId="11" xfId="42" applyFont="1" applyFill="1" applyBorder="1" applyAlignment="1" applyProtection="1">
      <alignment horizontal="right"/>
    </xf>
    <xf numFmtId="0" fontId="27" fillId="24" borderId="12" xfId="39" applyFont="1" applyFill="1" applyBorder="1" applyAlignment="1" applyProtection="1">
      <alignment horizontal="center" vertical="center" wrapText="1"/>
    </xf>
    <xf numFmtId="0" fontId="27" fillId="24" borderId="13" xfId="39" applyFont="1" applyFill="1" applyBorder="1" applyAlignment="1" applyProtection="1">
      <alignment horizontal="center" vertical="center" wrapText="1"/>
    </xf>
    <xf numFmtId="0" fontId="27" fillId="24" borderId="14" xfId="39" applyFont="1" applyFill="1" applyBorder="1" applyAlignment="1" applyProtection="1">
      <alignment horizontal="center" vertical="center" wrapText="1"/>
    </xf>
    <xf numFmtId="3" fontId="27" fillId="24" borderId="13" xfId="43" applyNumberFormat="1" applyFont="1" applyFill="1" applyBorder="1" applyAlignment="1">
      <alignment horizontal="center" vertical="center" wrapText="1"/>
    </xf>
    <xf numFmtId="0" fontId="27" fillId="24" borderId="13" xfId="43" applyFont="1" applyFill="1" applyBorder="1" applyAlignment="1">
      <alignment horizontal="center" vertical="center" wrapText="1"/>
    </xf>
    <xf numFmtId="0" fontId="28" fillId="24" borderId="12" xfId="39" applyFont="1" applyFill="1" applyBorder="1" applyAlignment="1" applyProtection="1">
      <alignment horizontal="center" vertical="center" wrapText="1"/>
    </xf>
    <xf numFmtId="0" fontId="28" fillId="24" borderId="13" xfId="39" applyFont="1" applyFill="1" applyBorder="1" applyAlignment="1" applyProtection="1">
      <alignment horizontal="center" vertical="center" wrapText="1"/>
    </xf>
    <xf numFmtId="0" fontId="28" fillId="24" borderId="14" xfId="39" applyFont="1" applyFill="1" applyBorder="1" applyAlignment="1" applyProtection="1">
      <alignment horizontal="center" vertical="center" wrapText="1"/>
    </xf>
    <xf numFmtId="0" fontId="28" fillId="24" borderId="15" xfId="43" applyFont="1" applyFill="1" applyBorder="1" applyAlignment="1">
      <alignment horizontal="center"/>
    </xf>
    <xf numFmtId="3" fontId="28" fillId="24" borderId="15" xfId="43" applyNumberFormat="1" applyFont="1" applyFill="1" applyBorder="1" applyAlignment="1">
      <alignment horizontal="center"/>
    </xf>
    <xf numFmtId="0" fontId="25" fillId="24" borderId="15" xfId="39" applyFont="1" applyFill="1" applyBorder="1" applyAlignment="1" applyProtection="1">
      <alignment vertical="center" wrapText="1"/>
    </xf>
    <xf numFmtId="164" fontId="25" fillId="24" borderId="16" xfId="39" applyNumberFormat="1" applyFont="1" applyFill="1" applyBorder="1" applyAlignment="1" applyProtection="1">
      <alignment vertical="center" wrapText="1"/>
    </xf>
    <xf numFmtId="0" fontId="24" fillId="24" borderId="13" xfId="43" applyFont="1" applyFill="1" applyBorder="1"/>
    <xf numFmtId="3" fontId="24" fillId="24" borderId="13" xfId="43" applyNumberFormat="1" applyFont="1" applyFill="1" applyBorder="1"/>
    <xf numFmtId="0" fontId="25" fillId="24" borderId="13" xfId="39" applyFont="1" applyFill="1" applyBorder="1" applyAlignment="1" applyProtection="1">
      <alignment vertical="center" wrapText="1"/>
    </xf>
    <xf numFmtId="164" fontId="25" fillId="24" borderId="14" xfId="39" applyNumberFormat="1" applyFont="1" applyFill="1" applyBorder="1" applyAlignment="1" applyProtection="1">
      <alignment vertical="center" wrapText="1"/>
      <protection locked="0"/>
    </xf>
    <xf numFmtId="164" fontId="25" fillId="24" borderId="13" xfId="39" applyNumberFormat="1" applyFont="1" applyFill="1" applyBorder="1" applyAlignment="1" applyProtection="1">
      <alignment vertical="center" wrapText="1"/>
      <protection locked="0"/>
    </xf>
    <xf numFmtId="3" fontId="25" fillId="24" borderId="13" xfId="43" applyNumberFormat="1" applyFont="1" applyFill="1" applyBorder="1"/>
    <xf numFmtId="164" fontId="25" fillId="24" borderId="14" xfId="39" applyNumberFormat="1" applyFont="1" applyFill="1" applyBorder="1" applyAlignment="1" applyProtection="1">
      <alignment vertical="center" wrapText="1"/>
    </xf>
    <xf numFmtId="0" fontId="24" fillId="24" borderId="10" xfId="39" applyFont="1" applyFill="1" applyBorder="1" applyAlignment="1" applyProtection="1">
      <alignment horizontal="left" vertical="center" wrapText="1" indent="1"/>
    </xf>
    <xf numFmtId="164" fontId="24" fillId="24" borderId="17" xfId="39" applyNumberFormat="1" applyFont="1" applyFill="1" applyBorder="1" applyAlignment="1" applyProtection="1">
      <alignment vertical="center" wrapText="1"/>
      <protection locked="0"/>
    </xf>
    <xf numFmtId="164" fontId="24" fillId="24" borderId="10" xfId="39" applyNumberFormat="1" applyFont="1" applyFill="1" applyBorder="1" applyAlignment="1" applyProtection="1">
      <alignment vertical="center" wrapText="1"/>
      <protection locked="0"/>
    </xf>
    <xf numFmtId="3" fontId="24" fillId="24" borderId="18" xfId="43" applyNumberFormat="1" applyFont="1" applyFill="1" applyBorder="1"/>
    <xf numFmtId="3" fontId="24" fillId="24" borderId="10" xfId="43" applyNumberFormat="1" applyFont="1" applyFill="1" applyBorder="1"/>
    <xf numFmtId="0" fontId="24" fillId="24" borderId="19" xfId="39" applyFont="1" applyFill="1" applyBorder="1" applyAlignment="1" applyProtection="1">
      <alignment horizontal="left" vertical="center" wrapText="1" indent="1"/>
    </xf>
    <xf numFmtId="164" fontId="24" fillId="24" borderId="20" xfId="39" applyNumberFormat="1" applyFont="1" applyFill="1" applyBorder="1" applyAlignment="1" applyProtection="1">
      <alignment vertical="center" wrapText="1"/>
      <protection locked="0"/>
    </xf>
    <xf numFmtId="164" fontId="24" fillId="24" borderId="21" xfId="39" applyNumberFormat="1" applyFont="1" applyFill="1" applyBorder="1" applyAlignment="1" applyProtection="1">
      <alignment vertical="center" wrapText="1"/>
      <protection locked="0"/>
    </xf>
    <xf numFmtId="0" fontId="24" fillId="24" borderId="13" xfId="39" applyFont="1" applyFill="1" applyBorder="1" applyAlignment="1" applyProtection="1">
      <alignment horizontal="left" vertical="center" wrapText="1" indent="1"/>
    </xf>
    <xf numFmtId="0" fontId="25" fillId="24" borderId="21" xfId="39" applyFont="1" applyFill="1" applyBorder="1" applyAlignment="1" applyProtection="1">
      <alignment horizontal="left" vertical="center" wrapText="1" indent="1"/>
    </xf>
    <xf numFmtId="164" fontId="25" fillId="24" borderId="20" xfId="39" applyNumberFormat="1" applyFont="1" applyFill="1" applyBorder="1" applyAlignment="1" applyProtection="1">
      <alignment vertical="center" wrapText="1"/>
      <protection locked="0"/>
    </xf>
    <xf numFmtId="0" fontId="25" fillId="24" borderId="22" xfId="39" applyFont="1" applyFill="1" applyBorder="1" applyAlignment="1" applyProtection="1">
      <alignment vertical="center" wrapText="1"/>
    </xf>
    <xf numFmtId="164" fontId="25" fillId="24" borderId="23" xfId="39" applyNumberFormat="1" applyFont="1" applyFill="1" applyBorder="1" applyAlignment="1" applyProtection="1">
      <alignment vertical="center" wrapText="1"/>
      <protection locked="0"/>
    </xf>
    <xf numFmtId="164" fontId="25" fillId="24" borderId="22" xfId="39" applyNumberFormat="1" applyFont="1" applyFill="1" applyBorder="1" applyAlignment="1" applyProtection="1">
      <alignment vertical="center" wrapText="1"/>
      <protection locked="0"/>
    </xf>
    <xf numFmtId="0" fontId="25" fillId="24" borderId="10" xfId="39" applyFont="1" applyFill="1" applyBorder="1" applyAlignment="1" applyProtection="1">
      <alignment vertical="center" wrapText="1"/>
    </xf>
    <xf numFmtId="164" fontId="25" fillId="24" borderId="24" xfId="39" applyNumberFormat="1" applyFont="1" applyFill="1" applyBorder="1" applyAlignment="1" applyProtection="1">
      <alignment vertical="center" wrapText="1"/>
      <protection locked="0"/>
    </xf>
    <xf numFmtId="164" fontId="25" fillId="24" borderId="25" xfId="39" applyNumberFormat="1" applyFont="1" applyFill="1" applyBorder="1" applyAlignment="1" applyProtection="1">
      <alignment vertical="center" wrapText="1"/>
      <protection locked="0"/>
    </xf>
    <xf numFmtId="0" fontId="24" fillId="24" borderId="18" xfId="39" applyFont="1" applyFill="1" applyBorder="1" applyAlignment="1" applyProtection="1">
      <alignment horizontal="left" vertical="center" wrapText="1" indent="1"/>
    </xf>
    <xf numFmtId="0" fontId="24" fillId="24" borderId="26" xfId="39" applyFont="1" applyFill="1" applyBorder="1" applyAlignment="1" applyProtection="1">
      <alignment horizontal="left" vertical="center" wrapText="1" indent="1"/>
    </xf>
    <xf numFmtId="3" fontId="24" fillId="24" borderId="19" xfId="43" applyNumberFormat="1" applyFont="1" applyFill="1" applyBorder="1"/>
    <xf numFmtId="0" fontId="25" fillId="24" borderId="25" xfId="39" applyFont="1" applyFill="1" applyBorder="1" applyAlignment="1" applyProtection="1">
      <alignment horizontal="left" vertical="center" wrapText="1" indent="1"/>
    </xf>
    <xf numFmtId="164" fontId="25" fillId="24" borderId="13" xfId="39" applyNumberFormat="1" applyFont="1" applyFill="1" applyBorder="1" applyAlignment="1" applyProtection="1">
      <alignment vertical="center" wrapText="1"/>
    </xf>
    <xf numFmtId="164" fontId="24" fillId="24" borderId="27" xfId="39" applyNumberFormat="1" applyFont="1" applyFill="1" applyBorder="1" applyAlignment="1" applyProtection="1">
      <alignment vertical="center" wrapText="1"/>
      <protection locked="0"/>
    </xf>
    <xf numFmtId="164" fontId="24" fillId="24" borderId="18" xfId="39" applyNumberFormat="1" applyFont="1" applyFill="1" applyBorder="1" applyAlignment="1" applyProtection="1">
      <alignment vertical="center" wrapText="1"/>
      <protection locked="0"/>
    </xf>
    <xf numFmtId="164" fontId="24" fillId="24" borderId="24" xfId="39" applyNumberFormat="1" applyFont="1" applyFill="1" applyBorder="1" applyAlignment="1" applyProtection="1">
      <alignment vertical="center" wrapText="1"/>
      <protection locked="0"/>
    </xf>
    <xf numFmtId="164" fontId="24" fillId="24" borderId="25" xfId="39" applyNumberFormat="1" applyFont="1" applyFill="1" applyBorder="1" applyAlignment="1" applyProtection="1">
      <alignment vertical="center" wrapText="1"/>
      <protection locked="0"/>
    </xf>
    <xf numFmtId="0" fontId="24" fillId="24" borderId="19" xfId="39" applyFont="1" applyFill="1" applyBorder="1" applyAlignment="1" applyProtection="1">
      <alignment horizontal="left" indent="1"/>
    </xf>
    <xf numFmtId="164" fontId="24" fillId="24" borderId="28" xfId="39" applyNumberFormat="1" applyFont="1" applyFill="1" applyBorder="1" applyAlignment="1" applyProtection="1">
      <alignment vertical="center" wrapText="1"/>
      <protection locked="0"/>
    </xf>
    <xf numFmtId="164" fontId="24" fillId="24" borderId="19" xfId="39" applyNumberFormat="1" applyFont="1" applyFill="1" applyBorder="1" applyAlignment="1" applyProtection="1">
      <alignment vertical="center" wrapText="1"/>
      <protection locked="0"/>
    </xf>
    <xf numFmtId="3" fontId="24" fillId="24" borderId="26" xfId="43" applyNumberFormat="1" applyFont="1" applyFill="1" applyBorder="1"/>
    <xf numFmtId="0" fontId="25" fillId="24" borderId="13" xfId="39" applyFont="1" applyFill="1" applyBorder="1" applyAlignment="1" applyProtection="1">
      <alignment horizontal="left" indent="1"/>
    </xf>
    <xf numFmtId="0" fontId="25" fillId="24" borderId="18" xfId="39" applyFont="1" applyFill="1" applyBorder="1" applyAlignment="1" applyProtection="1">
      <alignment horizontal="left" indent="1"/>
    </xf>
    <xf numFmtId="164" fontId="29" fillId="24" borderId="27" xfId="39" applyNumberFormat="1" applyFont="1" applyFill="1" applyBorder="1" applyAlignment="1" applyProtection="1">
      <alignment vertical="center" wrapText="1"/>
      <protection locked="0"/>
    </xf>
    <xf numFmtId="0" fontId="25" fillId="24" borderId="19" xfId="39" applyFont="1" applyFill="1" applyBorder="1" applyAlignment="1" applyProtection="1">
      <alignment horizontal="left" indent="1"/>
    </xf>
    <xf numFmtId="0" fontId="25" fillId="24" borderId="21" xfId="39" applyFont="1" applyFill="1" applyBorder="1" applyAlignment="1" applyProtection="1">
      <alignment horizontal="left" indent="1"/>
    </xf>
    <xf numFmtId="0" fontId="24" fillId="24" borderId="18" xfId="39" applyFont="1" applyFill="1" applyBorder="1" applyAlignment="1" applyProtection="1">
      <alignment vertical="center" wrapText="1"/>
    </xf>
    <xf numFmtId="0" fontId="24" fillId="24" borderId="19" xfId="39" applyFont="1" applyFill="1" applyBorder="1" applyAlignment="1" applyProtection="1">
      <alignment vertical="center" wrapText="1"/>
    </xf>
    <xf numFmtId="0" fontId="25" fillId="24" borderId="25" xfId="39" applyFont="1" applyFill="1" applyBorder="1" applyAlignment="1" applyProtection="1">
      <alignment vertical="center" wrapText="1"/>
    </xf>
    <xf numFmtId="3" fontId="25" fillId="24" borderId="25" xfId="43" applyNumberFormat="1" applyFont="1" applyFill="1" applyBorder="1" applyAlignment="1">
      <alignment vertical="center"/>
    </xf>
    <xf numFmtId="164" fontId="24" fillId="24" borderId="23" xfId="39" applyNumberFormat="1" applyFont="1" applyFill="1" applyBorder="1" applyAlignment="1" applyProtection="1">
      <alignment vertical="center" wrapText="1"/>
    </xf>
    <xf numFmtId="164" fontId="24" fillId="24" borderId="22" xfId="39" applyNumberFormat="1" applyFont="1" applyFill="1" applyBorder="1" applyAlignment="1" applyProtection="1">
      <alignment vertical="center" wrapText="1"/>
    </xf>
    <xf numFmtId="164" fontId="24" fillId="24" borderId="29" xfId="39" applyNumberFormat="1" applyFont="1" applyFill="1" applyBorder="1" applyAlignment="1" applyProtection="1">
      <alignment vertical="center" wrapText="1"/>
      <protection locked="0"/>
    </xf>
    <xf numFmtId="164" fontId="24" fillId="24" borderId="26" xfId="39" applyNumberFormat="1" applyFont="1" applyFill="1" applyBorder="1" applyAlignment="1" applyProtection="1">
      <alignment vertical="center" wrapText="1"/>
      <protection locked="0"/>
    </xf>
    <xf numFmtId="0" fontId="25" fillId="24" borderId="13" xfId="39" applyFont="1" applyFill="1" applyBorder="1" applyAlignment="1" applyProtection="1">
      <alignment horizontal="left" vertical="center" wrapText="1" indent="1"/>
    </xf>
    <xf numFmtId="0" fontId="25" fillId="24" borderId="21" xfId="39" applyFont="1" applyFill="1" applyBorder="1" applyAlignment="1" applyProtection="1">
      <alignment vertical="center" wrapText="1"/>
    </xf>
    <xf numFmtId="164" fontId="25" fillId="24" borderId="20" xfId="39" applyNumberFormat="1" applyFont="1" applyFill="1" applyBorder="1" applyAlignment="1" applyProtection="1">
      <alignment vertical="center" wrapText="1"/>
    </xf>
    <xf numFmtId="164" fontId="24" fillId="24" borderId="14" xfId="39" applyNumberFormat="1" applyFont="1" applyFill="1" applyBorder="1" applyAlignment="1" applyProtection="1">
      <alignment vertical="center" wrapText="1"/>
      <protection locked="0"/>
    </xf>
    <xf numFmtId="164" fontId="24" fillId="24" borderId="13" xfId="39" applyNumberFormat="1" applyFont="1" applyFill="1" applyBorder="1" applyAlignment="1" applyProtection="1">
      <alignment vertical="center" wrapText="1"/>
      <protection locked="0"/>
    </xf>
    <xf numFmtId="0" fontId="26" fillId="24" borderId="13" xfId="39" applyFont="1" applyFill="1" applyBorder="1" applyAlignment="1" applyProtection="1">
      <alignment vertical="center" wrapText="1"/>
    </xf>
    <xf numFmtId="0" fontId="25" fillId="24" borderId="13" xfId="39" applyFont="1" applyFill="1" applyBorder="1" applyAlignment="1" applyProtection="1">
      <alignment horizontal="center" vertical="center" wrapText="1"/>
    </xf>
    <xf numFmtId="164" fontId="24" fillId="24" borderId="0" xfId="43" applyNumberFormat="1" applyFont="1" applyFill="1"/>
    <xf numFmtId="0" fontId="26" fillId="24" borderId="0" xfId="39" applyFont="1" applyFill="1" applyBorder="1" applyAlignment="1" applyProtection="1">
      <alignment horizontal="center" vertical="center" wrapText="1"/>
    </xf>
    <xf numFmtId="0" fontId="26" fillId="24" borderId="0" xfId="39" applyFont="1" applyFill="1" applyBorder="1" applyAlignment="1" applyProtection="1">
      <alignment vertical="center" wrapText="1"/>
    </xf>
    <xf numFmtId="164" fontId="26" fillId="24" borderId="0" xfId="39" applyNumberFormat="1" applyFont="1" applyFill="1" applyBorder="1" applyAlignment="1" applyProtection="1">
      <alignment vertical="center" wrapText="1"/>
    </xf>
    <xf numFmtId="3" fontId="24" fillId="24" borderId="0" xfId="43" applyNumberFormat="1" applyFont="1" applyFill="1"/>
    <xf numFmtId="0" fontId="24" fillId="24" borderId="22" xfId="39" applyFont="1" applyFill="1" applyBorder="1" applyAlignment="1" applyProtection="1">
      <alignment horizontal="left" vertical="center" wrapText="1" indent="1"/>
    </xf>
    <xf numFmtId="164" fontId="24" fillId="24" borderId="23" xfId="39" applyNumberFormat="1" applyFont="1" applyFill="1" applyBorder="1" applyAlignment="1" applyProtection="1">
      <alignment vertical="center" wrapText="1"/>
      <protection locked="0"/>
    </xf>
    <xf numFmtId="164" fontId="24" fillId="24" borderId="22" xfId="39" applyNumberFormat="1" applyFont="1" applyFill="1" applyBorder="1" applyAlignment="1" applyProtection="1">
      <alignment vertical="center" wrapText="1"/>
      <protection locked="0"/>
    </xf>
    <xf numFmtId="0" fontId="24" fillId="24" borderId="10" xfId="39" applyFont="1" applyFill="1" applyBorder="1" applyAlignment="1" applyProtection="1">
      <alignment horizontal="left" indent="1"/>
    </xf>
    <xf numFmtId="0" fontId="25" fillId="24" borderId="18" xfId="39" applyFont="1" applyFill="1" applyBorder="1" applyAlignment="1" applyProtection="1">
      <alignment vertical="center" wrapText="1"/>
    </xf>
    <xf numFmtId="0" fontId="25" fillId="24" borderId="19" xfId="39" applyFont="1" applyFill="1" applyBorder="1" applyAlignment="1" applyProtection="1">
      <alignment vertical="center" wrapText="1"/>
    </xf>
    <xf numFmtId="0" fontId="24" fillId="24" borderId="21" xfId="39" applyFont="1" applyFill="1" applyBorder="1" applyAlignment="1" applyProtection="1">
      <alignment horizontal="left" vertical="center" wrapText="1" indent="1"/>
    </xf>
    <xf numFmtId="0" fontId="24" fillId="24" borderId="22" xfId="39" applyFont="1" applyFill="1" applyBorder="1" applyAlignment="1" applyProtection="1">
      <alignment vertical="center" wrapText="1"/>
    </xf>
    <xf numFmtId="0" fontId="31" fillId="24" borderId="13" xfId="39" applyFont="1" applyFill="1" applyBorder="1"/>
    <xf numFmtId="0" fontId="26" fillId="24" borderId="13" xfId="39" applyFont="1" applyFill="1" applyBorder="1"/>
    <xf numFmtId="0" fontId="25" fillId="24" borderId="13" xfId="43" applyFont="1" applyFill="1" applyBorder="1"/>
    <xf numFmtId="164" fontId="25" fillId="24" borderId="13" xfId="43" applyNumberFormat="1" applyFont="1" applyFill="1" applyBorder="1"/>
    <xf numFmtId="2" fontId="25" fillId="24" borderId="13" xfId="43" applyNumberFormat="1" applyFont="1" applyFill="1" applyBorder="1" applyAlignment="1">
      <alignment horizontal="center" vertical="center"/>
    </xf>
    <xf numFmtId="0" fontId="28" fillId="24" borderId="15" xfId="43" applyFont="1" applyFill="1" applyBorder="1" applyAlignment="1">
      <alignment horizontal="center" vertical="center"/>
    </xf>
    <xf numFmtId="0" fontId="24" fillId="24" borderId="13" xfId="43" applyFont="1" applyFill="1" applyBorder="1" applyAlignment="1">
      <alignment horizontal="center" vertical="center"/>
    </xf>
    <xf numFmtId="2" fontId="25" fillId="24" borderId="21" xfId="43" applyNumberFormat="1" applyFont="1" applyFill="1" applyBorder="1" applyAlignment="1">
      <alignment horizontal="center" vertical="center"/>
    </xf>
    <xf numFmtId="2" fontId="24" fillId="24" borderId="13" xfId="43" applyNumberFormat="1" applyFont="1" applyFill="1" applyBorder="1" applyAlignment="1">
      <alignment horizontal="center" vertical="center"/>
    </xf>
    <xf numFmtId="2" fontId="24" fillId="24" borderId="22" xfId="43" applyNumberFormat="1" applyFont="1" applyFill="1" applyBorder="1" applyAlignment="1">
      <alignment horizontal="center" vertical="center"/>
    </xf>
    <xf numFmtId="2" fontId="24" fillId="24" borderId="10" xfId="43" applyNumberFormat="1" applyFont="1" applyFill="1" applyBorder="1" applyAlignment="1">
      <alignment horizontal="center" vertical="center"/>
    </xf>
    <xf numFmtId="2" fontId="24" fillId="24" borderId="19" xfId="43" applyNumberFormat="1" applyFont="1" applyFill="1" applyBorder="1" applyAlignment="1">
      <alignment horizontal="center" vertical="center"/>
    </xf>
    <xf numFmtId="2" fontId="24" fillId="24" borderId="18" xfId="43" applyNumberFormat="1" applyFont="1" applyFill="1" applyBorder="1" applyAlignment="1">
      <alignment horizontal="center" vertical="center"/>
    </xf>
    <xf numFmtId="2" fontId="24" fillId="24" borderId="21" xfId="43" applyNumberFormat="1" applyFont="1" applyFill="1" applyBorder="1" applyAlignment="1">
      <alignment horizontal="center" vertical="center"/>
    </xf>
    <xf numFmtId="2" fontId="25" fillId="24" borderId="22" xfId="43" applyNumberFormat="1" applyFont="1" applyFill="1" applyBorder="1" applyAlignment="1">
      <alignment horizontal="center" vertical="center"/>
    </xf>
    <xf numFmtId="2" fontId="24" fillId="24" borderId="15" xfId="43" applyNumberFormat="1" applyFont="1" applyFill="1" applyBorder="1" applyAlignment="1">
      <alignment horizontal="center" vertical="center"/>
    </xf>
    <xf numFmtId="0" fontId="24" fillId="24" borderId="0" xfId="43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25" fillId="24" borderId="18" xfId="43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3" fontId="24" fillId="0" borderId="10" xfId="0" applyNumberFormat="1" applyFont="1" applyFill="1" applyBorder="1" applyAlignment="1">
      <alignment vertical="center" wrapText="1"/>
    </xf>
    <xf numFmtId="3" fontId="0" fillId="0" borderId="10" xfId="0" applyNumberFormat="1" applyFill="1" applyBorder="1"/>
    <xf numFmtId="3" fontId="24" fillId="0" borderId="30" xfId="0" applyNumberFormat="1" applyFont="1" applyFill="1" applyBorder="1" applyAlignment="1">
      <alignment vertical="center" wrapText="1"/>
    </xf>
    <xf numFmtId="3" fontId="24" fillId="0" borderId="30" xfId="0" applyNumberFormat="1" applyFont="1" applyFill="1" applyBorder="1" applyAlignment="1">
      <alignment vertical="center"/>
    </xf>
    <xf numFmtId="3" fontId="24" fillId="0" borderId="10" xfId="0" applyNumberFormat="1" applyFont="1" applyFill="1" applyBorder="1" applyAlignment="1">
      <alignment vertical="center"/>
    </xf>
    <xf numFmtId="0" fontId="0" fillId="0" borderId="10" xfId="0" applyBorder="1"/>
    <xf numFmtId="0" fontId="0" fillId="0" borderId="26" xfId="0" applyBorder="1"/>
    <xf numFmtId="3" fontId="24" fillId="0" borderId="31" xfId="0" applyNumberFormat="1" applyFont="1" applyFill="1" applyBorder="1" applyAlignment="1">
      <alignment vertical="center" wrapText="1"/>
    </xf>
    <xf numFmtId="3" fontId="24" fillId="0" borderId="18" xfId="0" applyNumberFormat="1" applyFont="1" applyFill="1" applyBorder="1" applyAlignment="1">
      <alignment vertical="center" wrapText="1"/>
    </xf>
    <xf numFmtId="3" fontId="24" fillId="0" borderId="32" xfId="0" applyNumberFormat="1" applyFont="1" applyFill="1" applyBorder="1" applyAlignment="1">
      <alignment vertical="center" wrapText="1"/>
    </xf>
    <xf numFmtId="3" fontId="24" fillId="0" borderId="17" xfId="0" applyNumberFormat="1" applyFont="1" applyFill="1" applyBorder="1" applyAlignment="1">
      <alignment vertical="center" wrapText="1"/>
    </xf>
    <xf numFmtId="4" fontId="24" fillId="0" borderId="32" xfId="0" applyNumberFormat="1" applyFont="1" applyFill="1" applyBorder="1" applyAlignment="1">
      <alignment vertical="center" wrapText="1"/>
    </xf>
    <xf numFmtId="3" fontId="0" fillId="0" borderId="17" xfId="0" applyNumberFormat="1" applyFill="1" applyBorder="1"/>
    <xf numFmtId="3" fontId="0" fillId="0" borderId="10" xfId="0" applyNumberFormat="1" applyBorder="1"/>
    <xf numFmtId="3" fontId="0" fillId="0" borderId="17" xfId="0" applyNumberFormat="1" applyFill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24" fillId="0" borderId="17" xfId="0" applyNumberFormat="1" applyFont="1" applyFill="1" applyBorder="1" applyAlignment="1">
      <alignment vertical="center"/>
    </xf>
    <xf numFmtId="3" fontId="24" fillId="0" borderId="30" xfId="0" applyNumberFormat="1" applyFont="1" applyBorder="1" applyAlignment="1">
      <alignment vertical="center"/>
    </xf>
    <xf numFmtId="3" fontId="24" fillId="0" borderId="10" xfId="0" applyNumberFormat="1" applyFont="1" applyBorder="1" applyAlignment="1">
      <alignment vertical="center"/>
    </xf>
    <xf numFmtId="3" fontId="25" fillId="0" borderId="33" xfId="0" applyNumberFormat="1" applyFont="1" applyBorder="1" applyAlignment="1">
      <alignment vertical="center" wrapText="1"/>
    </xf>
    <xf numFmtId="3" fontId="25" fillId="0" borderId="13" xfId="0" applyNumberFormat="1" applyFont="1" applyBorder="1" applyAlignment="1">
      <alignment vertical="center" wrapText="1"/>
    </xf>
    <xf numFmtId="4" fontId="25" fillId="0" borderId="34" xfId="0" applyNumberFormat="1" applyFont="1" applyFill="1" applyBorder="1" applyAlignment="1">
      <alignment vertical="center" wrapText="1"/>
    </xf>
    <xf numFmtId="2" fontId="25" fillId="0" borderId="35" xfId="0" applyNumberFormat="1" applyFont="1" applyBorder="1" applyAlignment="1">
      <alignment vertical="center"/>
    </xf>
    <xf numFmtId="3" fontId="25" fillId="0" borderId="36" xfId="0" applyNumberFormat="1" applyFont="1" applyBorder="1" applyAlignment="1">
      <alignment horizontal="center" vertical="center"/>
    </xf>
    <xf numFmtId="3" fontId="25" fillId="0" borderId="25" xfId="0" applyNumberFormat="1" applyFont="1" applyBorder="1" applyAlignment="1">
      <alignment vertical="center"/>
    </xf>
    <xf numFmtId="4" fontId="25" fillId="0" borderId="0" xfId="0" applyNumberFormat="1" applyFont="1" applyFill="1" applyBorder="1" applyAlignment="1">
      <alignment vertical="center" wrapText="1"/>
    </xf>
    <xf numFmtId="3" fontId="25" fillId="0" borderId="33" xfId="0" applyNumberFormat="1" applyFont="1" applyBorder="1" applyAlignment="1">
      <alignment horizontal="center" vertical="center"/>
    </xf>
    <xf numFmtId="3" fontId="25" fillId="0" borderId="13" xfId="0" applyNumberFormat="1" applyFont="1" applyBorder="1" applyAlignment="1">
      <alignment vertical="center"/>
    </xf>
    <xf numFmtId="3" fontId="25" fillId="0" borderId="14" xfId="0" applyNumberFormat="1" applyFont="1" applyBorder="1" applyAlignment="1">
      <alignment vertical="center"/>
    </xf>
    <xf numFmtId="2" fontId="25" fillId="0" borderId="37" xfId="0" applyNumberFormat="1" applyFont="1" applyBorder="1"/>
    <xf numFmtId="0" fontId="25" fillId="0" borderId="0" xfId="0" applyFont="1"/>
    <xf numFmtId="3" fontId="24" fillId="0" borderId="0" xfId="0" applyNumberFormat="1" applyFont="1" applyAlignment="1">
      <alignment vertical="center"/>
    </xf>
    <xf numFmtId="3" fontId="0" fillId="0" borderId="0" xfId="0" applyNumberFormat="1"/>
    <xf numFmtId="4" fontId="24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25" fillId="0" borderId="0" xfId="0" applyNumberFormat="1" applyFont="1"/>
    <xf numFmtId="0" fontId="35" fillId="0" borderId="0" xfId="0" applyFont="1" applyFill="1"/>
    <xf numFmtId="0" fontId="24" fillId="0" borderId="0" xfId="0" applyFont="1"/>
    <xf numFmtId="0" fontId="24" fillId="0" borderId="10" xfId="0" applyFont="1" applyBorder="1" applyAlignment="1">
      <alignment horizontal="left" vertical="center"/>
    </xf>
    <xf numFmtId="166" fontId="24" fillId="0" borderId="10" xfId="0" applyNumberFormat="1" applyFont="1" applyBorder="1" applyAlignment="1">
      <alignment vertical="center"/>
    </xf>
    <xf numFmtId="166" fontId="25" fillId="0" borderId="10" xfId="0" applyNumberFormat="1" applyFont="1" applyFill="1" applyBorder="1" applyAlignment="1">
      <alignment vertical="center"/>
    </xf>
    <xf numFmtId="0" fontId="24" fillId="0" borderId="10" xfId="0" applyFont="1" applyBorder="1" applyAlignment="1">
      <alignment horizontal="left"/>
    </xf>
    <xf numFmtId="166" fontId="24" fillId="0" borderId="10" xfId="0" applyNumberFormat="1" applyFont="1" applyFill="1" applyBorder="1" applyAlignment="1">
      <alignment vertical="center"/>
    </xf>
    <xf numFmtId="0" fontId="24" fillId="0" borderId="17" xfId="0" applyFont="1" applyBorder="1" applyAlignment="1">
      <alignment horizontal="left"/>
    </xf>
    <xf numFmtId="0" fontId="24" fillId="0" borderId="17" xfId="0" applyFont="1" applyFill="1" applyBorder="1" applyAlignment="1">
      <alignment horizontal="center"/>
    </xf>
    <xf numFmtId="0" fontId="24" fillId="0" borderId="29" xfId="0" applyFont="1" applyBorder="1" applyAlignment="1">
      <alignment horizontal="left"/>
    </xf>
    <xf numFmtId="0" fontId="0" fillId="0" borderId="18" xfId="0" applyBorder="1"/>
    <xf numFmtId="166" fontId="24" fillId="0" borderId="18" xfId="0" applyNumberFormat="1" applyFont="1" applyBorder="1"/>
    <xf numFmtId="166" fontId="24" fillId="0" borderId="18" xfId="0" applyNumberFormat="1" applyFont="1" applyFill="1" applyBorder="1"/>
    <xf numFmtId="0" fontId="24" fillId="0" borderId="17" xfId="0" applyFont="1" applyBorder="1" applyAlignment="1"/>
    <xf numFmtId="166" fontId="24" fillId="0" borderId="10" xfId="0" applyNumberFormat="1" applyFont="1" applyBorder="1" applyAlignment="1">
      <alignment horizontal="right" vertical="center"/>
    </xf>
    <xf numFmtId="0" fontId="24" fillId="0" borderId="25" xfId="0" applyFont="1" applyFill="1" applyBorder="1" applyAlignment="1">
      <alignment horizontal="left"/>
    </xf>
    <xf numFmtId="0" fontId="24" fillId="0" borderId="0" xfId="0" applyFont="1" applyBorder="1"/>
    <xf numFmtId="0" fontId="37" fillId="0" borderId="27" xfId="0" applyFont="1" applyFill="1" applyBorder="1" applyAlignment="1">
      <alignment horizontal="center" vertical="center"/>
    </xf>
    <xf numFmtId="0" fontId="25" fillId="0" borderId="27" xfId="0" applyFont="1" applyBorder="1" applyAlignment="1">
      <alignment horizontal="left" vertical="center"/>
    </xf>
    <xf numFmtId="166" fontId="25" fillId="0" borderId="18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66" fontId="24" fillId="0" borderId="0" xfId="0" applyNumberFormat="1" applyFont="1"/>
    <xf numFmtId="0" fontId="37" fillId="0" borderId="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166" fontId="25" fillId="0" borderId="10" xfId="0" applyNumberFormat="1" applyFont="1" applyBorder="1" applyAlignment="1">
      <alignment vertical="center"/>
    </xf>
    <xf numFmtId="0" fontId="25" fillId="0" borderId="17" xfId="0" applyFont="1" applyFill="1" applyBorder="1" applyAlignment="1">
      <alignment horizontal="center"/>
    </xf>
    <xf numFmtId="0" fontId="25" fillId="0" borderId="29" xfId="0" applyFont="1" applyFill="1" applyBorder="1" applyAlignment="1">
      <alignment horizontal="center"/>
    </xf>
    <xf numFmtId="0" fontId="24" fillId="0" borderId="26" xfId="0" applyFont="1" applyBorder="1" applyAlignment="1">
      <alignment horizontal="left" vertical="center"/>
    </xf>
    <xf numFmtId="166" fontId="24" fillId="0" borderId="26" xfId="0" applyNumberFormat="1" applyFont="1" applyBorder="1" applyAlignment="1">
      <alignment vertical="center"/>
    </xf>
    <xf numFmtId="166" fontId="24" fillId="0" borderId="26" xfId="0" applyNumberFormat="1" applyFont="1" applyFill="1" applyBorder="1" applyAlignment="1">
      <alignment vertical="center"/>
    </xf>
    <xf numFmtId="166" fontId="24" fillId="0" borderId="26" xfId="0" applyNumberFormat="1" applyFont="1" applyBorder="1" applyAlignment="1">
      <alignment horizontal="right" vertical="center"/>
    </xf>
    <xf numFmtId="166" fontId="25" fillId="0" borderId="26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/>
    </xf>
    <xf numFmtId="0" fontId="0" fillId="0" borderId="0" xfId="0" applyBorder="1"/>
    <xf numFmtId="0" fontId="25" fillId="0" borderId="0" xfId="0" applyFont="1" applyFill="1" applyBorder="1" applyAlignment="1">
      <alignment horizontal="center"/>
    </xf>
    <xf numFmtId="0" fontId="25" fillId="0" borderId="0" xfId="0" applyFont="1" applyBorder="1"/>
    <xf numFmtId="0" fontId="25" fillId="0" borderId="1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166" fontId="25" fillId="0" borderId="0" xfId="0" applyNumberFormat="1" applyFont="1" applyFill="1" applyBorder="1" applyAlignment="1">
      <alignment vertical="center"/>
    </xf>
    <xf numFmtId="166" fontId="24" fillId="0" borderId="0" xfId="0" applyNumberFormat="1" applyFont="1" applyBorder="1"/>
    <xf numFmtId="166" fontId="24" fillId="0" borderId="0" xfId="0" applyNumberFormat="1" applyFont="1" applyFill="1" applyBorder="1"/>
    <xf numFmtId="0" fontId="25" fillId="0" borderId="0" xfId="0" applyFont="1" applyBorder="1" applyAlignment="1">
      <alignment horizontal="left" vertical="center"/>
    </xf>
    <xf numFmtId="0" fontId="35" fillId="0" borderId="0" xfId="0" applyFont="1" applyFill="1" applyBorder="1"/>
    <xf numFmtId="0" fontId="33" fillId="0" borderId="26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8" xfId="0" applyFont="1" applyBorder="1"/>
    <xf numFmtId="0" fontId="34" fillId="0" borderId="0" xfId="0" applyFont="1"/>
    <xf numFmtId="0" fontId="34" fillId="0" borderId="0" xfId="0" applyFont="1" applyAlignment="1">
      <alignment vertical="center"/>
    </xf>
    <xf numFmtId="164" fontId="34" fillId="0" borderId="0" xfId="41" applyNumberFormat="1" applyFont="1" applyAlignment="1">
      <alignment horizontal="center" vertical="center" wrapText="1"/>
    </xf>
    <xf numFmtId="164" fontId="34" fillId="0" borderId="0" xfId="41" applyNumberFormat="1" applyFont="1" applyAlignment="1">
      <alignment vertical="center" wrapText="1"/>
    </xf>
    <xf numFmtId="164" fontId="28" fillId="0" borderId="33" xfId="41" applyNumberFormat="1" applyFont="1" applyBorder="1" applyAlignment="1">
      <alignment horizontal="center" vertical="center" wrapText="1"/>
    </xf>
    <xf numFmtId="164" fontId="28" fillId="0" borderId="13" xfId="41" applyNumberFormat="1" applyFont="1" applyBorder="1" applyAlignment="1">
      <alignment horizontal="center" vertical="center" wrapText="1"/>
    </xf>
    <xf numFmtId="164" fontId="28" fillId="0" borderId="12" xfId="41" applyNumberFormat="1" applyFont="1" applyBorder="1" applyAlignment="1">
      <alignment horizontal="center" vertical="center" wrapText="1"/>
    </xf>
    <xf numFmtId="164" fontId="28" fillId="0" borderId="35" xfId="41" applyNumberFormat="1" applyFont="1" applyBorder="1" applyAlignment="1">
      <alignment horizontal="center" vertical="center" wrapText="1"/>
    </xf>
    <xf numFmtId="164" fontId="34" fillId="0" borderId="31" xfId="41" applyNumberFormat="1" applyFont="1" applyBorder="1" applyAlignment="1" applyProtection="1">
      <alignment vertical="center" wrapText="1"/>
    </xf>
    <xf numFmtId="164" fontId="34" fillId="0" borderId="27" xfId="41" applyNumberFormat="1" applyFont="1" applyBorder="1" applyAlignment="1" applyProtection="1">
      <alignment vertical="center" wrapText="1"/>
      <protection locked="0"/>
    </xf>
    <xf numFmtId="164" fontId="34" fillId="0" borderId="22" xfId="41" applyNumberFormat="1" applyFont="1" applyBorder="1" applyAlignment="1" applyProtection="1">
      <alignment vertical="center" wrapText="1"/>
      <protection locked="0"/>
    </xf>
    <xf numFmtId="164" fontId="34" fillId="0" borderId="23" xfId="41" applyNumberFormat="1" applyFont="1" applyBorder="1" applyAlignment="1" applyProtection="1">
      <alignment vertical="center" wrapText="1"/>
      <protection locked="0"/>
    </xf>
    <xf numFmtId="3" fontId="34" fillId="0" borderId="22" xfId="0" applyNumberFormat="1" applyFont="1" applyBorder="1" applyAlignment="1">
      <alignment vertical="center"/>
    </xf>
    <xf numFmtId="2" fontId="34" fillId="0" borderId="39" xfId="0" applyNumberFormat="1" applyFont="1" applyBorder="1" applyAlignment="1">
      <alignment vertical="center"/>
    </xf>
    <xf numFmtId="164" fontId="34" fillId="0" borderId="30" xfId="41" applyNumberFormat="1" applyFont="1" applyBorder="1" applyAlignment="1" applyProtection="1">
      <alignment vertical="center" wrapText="1"/>
    </xf>
    <xf numFmtId="164" fontId="34" fillId="0" borderId="17" xfId="41" applyNumberFormat="1" applyFont="1" applyBorder="1" applyAlignment="1" applyProtection="1">
      <alignment vertical="center" wrapText="1"/>
      <protection locked="0"/>
    </xf>
    <xf numFmtId="164" fontId="34" fillId="0" borderId="10" xfId="41" applyNumberFormat="1" applyFont="1" applyBorder="1" applyAlignment="1" applyProtection="1">
      <alignment vertical="center" wrapText="1"/>
      <protection locked="0"/>
    </xf>
    <xf numFmtId="3" fontId="34" fillId="0" borderId="10" xfId="0" applyNumberFormat="1" applyFont="1" applyBorder="1" applyAlignment="1">
      <alignment vertical="center"/>
    </xf>
    <xf numFmtId="164" fontId="34" fillId="0" borderId="30" xfId="41" applyNumberFormat="1" applyFont="1" applyBorder="1" applyAlignment="1" applyProtection="1">
      <alignment vertical="center" wrapText="1"/>
      <protection locked="0"/>
    </xf>
    <xf numFmtId="3" fontId="34" fillId="0" borderId="26" xfId="0" applyNumberFormat="1" applyFont="1" applyBorder="1" applyAlignment="1">
      <alignment vertical="center"/>
    </xf>
    <xf numFmtId="2" fontId="34" fillId="0" borderId="40" xfId="0" applyNumberFormat="1" applyFont="1" applyBorder="1" applyAlignment="1">
      <alignment vertical="center"/>
    </xf>
    <xf numFmtId="164" fontId="28" fillId="24" borderId="33" xfId="41" applyNumberFormat="1" applyFont="1" applyFill="1" applyBorder="1" applyAlignment="1">
      <alignment horizontal="left" vertical="center" wrapText="1" indent="1"/>
    </xf>
    <xf numFmtId="164" fontId="28" fillId="24" borderId="14" xfId="41" applyNumberFormat="1" applyFont="1" applyFill="1" applyBorder="1" applyAlignment="1">
      <alignment vertical="center" wrapText="1"/>
    </xf>
    <xf numFmtId="164" fontId="28" fillId="24" borderId="13" xfId="41" applyNumberFormat="1" applyFont="1" applyFill="1" applyBorder="1" applyAlignment="1">
      <alignment vertical="center" wrapText="1"/>
    </xf>
    <xf numFmtId="2" fontId="28" fillId="0" borderId="32" xfId="41" applyNumberFormat="1" applyFont="1" applyBorder="1" applyAlignment="1" applyProtection="1">
      <alignment vertical="center" wrapText="1"/>
      <protection locked="0"/>
    </xf>
    <xf numFmtId="2" fontId="28" fillId="0" borderId="35" xfId="0" applyNumberFormat="1" applyFont="1" applyBorder="1" applyAlignment="1">
      <alignment vertical="center"/>
    </xf>
    <xf numFmtId="164" fontId="28" fillId="24" borderId="41" xfId="41" applyNumberFormat="1" applyFont="1" applyFill="1" applyBorder="1" applyAlignment="1">
      <alignment horizontal="left" vertical="center" wrapText="1" indent="1"/>
    </xf>
    <xf numFmtId="164" fontId="34" fillId="24" borderId="20" xfId="41" applyNumberFormat="1" applyFont="1" applyFill="1" applyBorder="1" applyAlignment="1" applyProtection="1">
      <alignment horizontal="center" vertical="center" wrapText="1"/>
    </xf>
    <xf numFmtId="164" fontId="34" fillId="24" borderId="35" xfId="41" applyNumberFormat="1" applyFont="1" applyFill="1" applyBorder="1" applyAlignment="1" applyProtection="1">
      <alignment horizontal="center" vertical="center" wrapText="1"/>
    </xf>
    <xf numFmtId="0" fontId="34" fillId="0" borderId="20" xfId="0" applyFont="1" applyBorder="1"/>
    <xf numFmtId="3" fontId="34" fillId="0" borderId="21" xfId="0" applyNumberFormat="1" applyFont="1" applyBorder="1" applyAlignment="1">
      <alignment vertical="center"/>
    </xf>
    <xf numFmtId="0" fontId="34" fillId="0" borderId="42" xfId="0" applyFont="1" applyBorder="1" applyAlignment="1">
      <alignment vertical="center"/>
    </xf>
    <xf numFmtId="3" fontId="34" fillId="0" borderId="0" xfId="0" applyNumberFormat="1" applyFont="1" applyAlignment="1">
      <alignment vertical="center"/>
    </xf>
    <xf numFmtId="164" fontId="34" fillId="0" borderId="43" xfId="41" applyNumberFormat="1" applyFont="1" applyBorder="1" applyAlignment="1" applyProtection="1">
      <alignment vertical="center" wrapText="1"/>
    </xf>
    <xf numFmtId="164" fontId="34" fillId="0" borderId="18" xfId="41" applyNumberFormat="1" applyFont="1" applyBorder="1" applyAlignment="1" applyProtection="1">
      <alignment vertical="center" wrapText="1"/>
      <protection locked="0"/>
    </xf>
    <xf numFmtId="164" fontId="34" fillId="0" borderId="44" xfId="41" applyNumberFormat="1" applyFont="1" applyBorder="1" applyAlignment="1" applyProtection="1">
      <alignment vertical="center" wrapText="1"/>
      <protection locked="0"/>
    </xf>
    <xf numFmtId="165" fontId="34" fillId="0" borderId="44" xfId="41" applyNumberFormat="1" applyFont="1" applyBorder="1" applyAlignment="1" applyProtection="1">
      <alignment vertical="center" wrapText="1"/>
      <protection locked="0"/>
    </xf>
    <xf numFmtId="164" fontId="34" fillId="0" borderId="38" xfId="41" applyNumberFormat="1" applyFont="1" applyBorder="1" applyAlignment="1" applyProtection="1">
      <alignment vertical="center" wrapText="1"/>
      <protection locked="0"/>
    </xf>
    <xf numFmtId="164" fontId="34" fillId="0" borderId="45" xfId="41" applyNumberFormat="1" applyFont="1" applyBorder="1" applyAlignment="1" applyProtection="1">
      <alignment vertical="center" wrapText="1"/>
    </xf>
    <xf numFmtId="164" fontId="34" fillId="0" borderId="45" xfId="41" applyNumberFormat="1" applyFont="1" applyBorder="1" applyAlignment="1" applyProtection="1">
      <alignment vertical="center" wrapText="1"/>
      <protection locked="0"/>
    </xf>
    <xf numFmtId="164" fontId="34" fillId="0" borderId="29" xfId="41" applyNumberFormat="1" applyFont="1" applyBorder="1" applyAlignment="1" applyProtection="1">
      <alignment vertical="center" wrapText="1"/>
      <protection locked="0"/>
    </xf>
    <xf numFmtId="164" fontId="34" fillId="24" borderId="21" xfId="41" applyNumberFormat="1" applyFont="1" applyFill="1" applyBorder="1" applyAlignment="1" applyProtection="1">
      <alignment horizontal="center" vertical="center" wrapText="1"/>
    </xf>
    <xf numFmtId="164" fontId="34" fillId="24" borderId="46" xfId="41" applyNumberFormat="1" applyFont="1" applyFill="1" applyBorder="1" applyAlignment="1" applyProtection="1">
      <alignment horizontal="center" vertical="center" wrapText="1"/>
    </xf>
    <xf numFmtId="164" fontId="34" fillId="0" borderId="0" xfId="0" applyNumberFormat="1" applyFont="1"/>
    <xf numFmtId="0" fontId="41" fillId="0" borderId="0" xfId="38" applyFont="1" applyFill="1" applyBorder="1" applyAlignment="1">
      <alignment vertical="center" wrapText="1"/>
    </xf>
    <xf numFmtId="3" fontId="41" fillId="0" borderId="0" xfId="38" applyNumberFormat="1" applyFont="1" applyFill="1" applyBorder="1" applyAlignment="1">
      <alignment vertical="center" wrapText="1"/>
    </xf>
    <xf numFmtId="0" fontId="41" fillId="0" borderId="0" xfId="38" applyFont="1" applyFill="1" applyBorder="1" applyAlignment="1">
      <alignment horizontal="right" vertical="center" wrapText="1"/>
    </xf>
    <xf numFmtId="0" fontId="42" fillId="0" borderId="10" xfId="38" applyFont="1" applyFill="1" applyBorder="1" applyAlignment="1">
      <alignment vertical="center" wrapText="1"/>
    </xf>
    <xf numFmtId="0" fontId="41" fillId="0" borderId="10" xfId="38" applyFont="1" applyFill="1" applyBorder="1" applyAlignment="1">
      <alignment vertical="center" wrapText="1"/>
    </xf>
    <xf numFmtId="3" fontId="41" fillId="0" borderId="10" xfId="38" applyNumberFormat="1" applyFont="1" applyFill="1" applyBorder="1" applyAlignment="1">
      <alignment vertical="center" wrapText="1"/>
    </xf>
    <xf numFmtId="3" fontId="42" fillId="0" borderId="10" xfId="38" applyNumberFormat="1" applyFont="1" applyFill="1" applyBorder="1" applyAlignment="1">
      <alignment vertical="center" wrapText="1"/>
    </xf>
    <xf numFmtId="0" fontId="42" fillId="0" borderId="0" xfId="38" applyFont="1" applyFill="1" applyBorder="1" applyAlignment="1">
      <alignment vertical="center" wrapText="1"/>
    </xf>
    <xf numFmtId="3" fontId="42" fillId="0" borderId="0" xfId="38" applyNumberFormat="1" applyFont="1" applyFill="1" applyBorder="1" applyAlignment="1">
      <alignment vertical="center" wrapText="1"/>
    </xf>
    <xf numFmtId="0" fontId="34" fillId="0" borderId="0" xfId="0" applyFont="1" applyAlignment="1"/>
    <xf numFmtId="3" fontId="34" fillId="0" borderId="0" xfId="0" applyNumberFormat="1" applyFont="1"/>
    <xf numFmtId="164" fontId="34" fillId="0" borderId="0" xfId="41" applyNumberFormat="1" applyFont="1" applyAlignment="1">
      <alignment horizontal="left" vertical="center" wrapText="1"/>
    </xf>
    <xf numFmtId="164" fontId="28" fillId="0" borderId="10" xfId="41" applyNumberFormat="1" applyFont="1" applyBorder="1" applyAlignment="1">
      <alignment horizontal="center" vertical="center" wrapText="1"/>
    </xf>
    <xf numFmtId="3" fontId="28" fillId="0" borderId="10" xfId="41" applyNumberFormat="1" applyFont="1" applyBorder="1" applyAlignment="1">
      <alignment horizontal="center" vertical="center" wrapText="1"/>
    </xf>
    <xf numFmtId="164" fontId="34" fillId="24" borderId="10" xfId="41" applyNumberFormat="1" applyFont="1" applyFill="1" applyBorder="1" applyAlignment="1" applyProtection="1">
      <alignment horizontal="left" vertical="center" wrapText="1"/>
      <protection locked="0"/>
    </xf>
    <xf numFmtId="164" fontId="34" fillId="24" borderId="10" xfId="41" applyNumberFormat="1" applyFont="1" applyFill="1" applyBorder="1" applyAlignment="1" applyProtection="1">
      <alignment vertical="center" wrapText="1"/>
      <protection locked="0"/>
    </xf>
    <xf numFmtId="1" fontId="28" fillId="24" borderId="10" xfId="41" applyNumberFormat="1" applyFont="1" applyFill="1" applyBorder="1" applyAlignment="1" applyProtection="1">
      <alignment horizontal="center" vertical="center" wrapText="1"/>
      <protection locked="0"/>
    </xf>
    <xf numFmtId="164" fontId="28" fillId="24" borderId="10" xfId="41" applyNumberFormat="1" applyFont="1" applyFill="1" applyBorder="1" applyAlignment="1" applyProtection="1">
      <alignment vertical="center" wrapText="1"/>
      <protection locked="0"/>
    </xf>
    <xf numFmtId="165" fontId="34" fillId="0" borderId="10" xfId="41" applyNumberFormat="1" applyFont="1" applyBorder="1" applyAlignment="1" applyProtection="1">
      <alignment vertical="center" wrapText="1"/>
      <protection locked="0"/>
    </xf>
    <xf numFmtId="3" fontId="34" fillId="24" borderId="10" xfId="41" applyNumberFormat="1" applyFont="1" applyFill="1" applyBorder="1"/>
    <xf numFmtId="0" fontId="34" fillId="24" borderId="0" xfId="0" applyFont="1" applyFill="1"/>
    <xf numFmtId="164" fontId="28" fillId="24" borderId="10" xfId="41" applyNumberFormat="1" applyFont="1" applyFill="1" applyBorder="1" applyAlignment="1">
      <alignment horizontal="left" vertical="center" wrapText="1"/>
    </xf>
    <xf numFmtId="164" fontId="28" fillId="24" borderId="10" xfId="41" applyNumberFormat="1" applyFont="1" applyFill="1" applyBorder="1" applyAlignment="1">
      <alignment vertical="center" wrapText="1"/>
    </xf>
    <xf numFmtId="164" fontId="28" fillId="25" borderId="10" xfId="41" applyNumberFormat="1" applyFont="1" applyFill="1" applyBorder="1" applyAlignment="1" applyProtection="1">
      <alignment horizontal="center" vertical="center" wrapText="1"/>
    </xf>
    <xf numFmtId="2" fontId="28" fillId="0" borderId="10" xfId="41" applyNumberFormat="1" applyFont="1" applyBorder="1" applyAlignment="1" applyProtection="1">
      <alignment vertical="center" wrapText="1"/>
      <protection locked="0"/>
    </xf>
    <xf numFmtId="3" fontId="28" fillId="24" borderId="10" xfId="41" applyNumberFormat="1" applyFont="1" applyFill="1" applyBorder="1"/>
    <xf numFmtId="164" fontId="28" fillId="24" borderId="0" xfId="41" applyNumberFormat="1" applyFont="1" applyFill="1" applyBorder="1" applyAlignment="1">
      <alignment horizontal="left" vertical="center" wrapText="1"/>
    </xf>
    <xf numFmtId="164" fontId="28" fillId="24" borderId="0" xfId="41" applyNumberFormat="1" applyFont="1" applyFill="1" applyBorder="1" applyAlignment="1">
      <alignment vertical="center" wrapText="1"/>
    </xf>
    <xf numFmtId="164" fontId="28" fillId="25" borderId="0" xfId="41" applyNumberFormat="1" applyFont="1" applyFill="1" applyBorder="1" applyAlignment="1" applyProtection="1">
      <alignment horizontal="center" vertical="center" wrapText="1"/>
    </xf>
    <xf numFmtId="2" fontId="28" fillId="0" borderId="0" xfId="41" applyNumberFormat="1" applyFont="1" applyBorder="1" applyAlignment="1" applyProtection="1">
      <alignment vertical="center" wrapText="1"/>
      <protection locked="0"/>
    </xf>
    <xf numFmtId="3" fontId="28" fillId="24" borderId="0" xfId="41" applyNumberFormat="1" applyFont="1" applyFill="1" applyBorder="1"/>
    <xf numFmtId="164" fontId="34" fillId="24" borderId="17" xfId="41" applyNumberFormat="1" applyFont="1" applyFill="1" applyBorder="1" applyAlignment="1">
      <alignment horizontal="left" vertical="center" wrapText="1"/>
    </xf>
    <xf numFmtId="164" fontId="34" fillId="24" borderId="47" xfId="41" applyNumberFormat="1" applyFont="1" applyFill="1" applyBorder="1" applyAlignment="1">
      <alignment vertical="center" wrapText="1"/>
    </xf>
    <xf numFmtId="164" fontId="34" fillId="25" borderId="47" xfId="41" applyNumberFormat="1" applyFont="1" applyFill="1" applyBorder="1" applyAlignment="1" applyProtection="1">
      <alignment horizontal="center" vertical="center" wrapText="1"/>
    </xf>
    <xf numFmtId="164" fontId="34" fillId="24" borderId="38" xfId="41" applyNumberFormat="1" applyFont="1" applyFill="1" applyBorder="1" applyAlignment="1">
      <alignment vertical="center" wrapText="1"/>
    </xf>
    <xf numFmtId="0" fontId="34" fillId="0" borderId="26" xfId="0" applyFont="1" applyBorder="1" applyAlignment="1">
      <alignment horizontal="center" vertical="center"/>
    </xf>
    <xf numFmtId="164" fontId="28" fillId="0" borderId="26" xfId="41" applyNumberFormat="1" applyFont="1" applyBorder="1" applyAlignment="1">
      <alignment horizontal="center" vertical="center" wrapText="1"/>
    </xf>
    <xf numFmtId="0" fontId="34" fillId="0" borderId="10" xfId="0" applyFont="1" applyBorder="1"/>
    <xf numFmtId="3" fontId="34" fillId="0" borderId="10" xfId="0" applyNumberFormat="1" applyFont="1" applyBorder="1"/>
    <xf numFmtId="4" fontId="34" fillId="0" borderId="10" xfId="0" applyNumberFormat="1" applyFont="1" applyBorder="1"/>
    <xf numFmtId="0" fontId="28" fillId="0" borderId="10" xfId="0" applyFont="1" applyBorder="1" applyAlignment="1">
      <alignment vertical="center"/>
    </xf>
    <xf numFmtId="3" fontId="28" fillId="0" borderId="10" xfId="0" applyNumberFormat="1" applyFont="1" applyBorder="1"/>
    <xf numFmtId="0" fontId="28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10" xfId="0" applyFont="1" applyBorder="1"/>
    <xf numFmtId="0" fontId="24" fillId="0" borderId="0" xfId="0" applyFont="1" applyAlignment="1" applyProtection="1">
      <alignment vertical="center" wrapText="1"/>
    </xf>
    <xf numFmtId="0" fontId="34" fillId="0" borderId="0" xfId="0" applyFont="1" applyAlignment="1" applyProtection="1">
      <alignment horizontal="center" vertical="center"/>
    </xf>
    <xf numFmtId="3" fontId="24" fillId="0" borderId="0" xfId="0" applyNumberFormat="1" applyFont="1" applyAlignment="1" applyProtection="1">
      <alignment horizontal="right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0" fontId="26" fillId="0" borderId="0" xfId="0" applyFont="1" applyBorder="1" applyAlignment="1" applyProtection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45" fillId="0" borderId="10" xfId="0" applyFont="1" applyBorder="1" applyAlignment="1" applyProtection="1">
      <alignment horizontal="centerContinuous" vertical="center" wrapText="1"/>
    </xf>
    <xf numFmtId="0" fontId="39" fillId="0" borderId="10" xfId="0" applyFont="1" applyBorder="1" applyAlignment="1" applyProtection="1">
      <alignment horizontal="center" textRotation="90"/>
    </xf>
    <xf numFmtId="3" fontId="46" fillId="0" borderId="10" xfId="0" applyNumberFormat="1" applyFont="1" applyBorder="1" applyAlignment="1" applyProtection="1">
      <alignment horizontal="center" vertical="center" wrapText="1"/>
    </xf>
    <xf numFmtId="3" fontId="46" fillId="0" borderId="10" xfId="0" applyNumberFormat="1" applyFont="1" applyBorder="1" applyAlignment="1" applyProtection="1">
      <alignment horizontal="center" vertical="center"/>
    </xf>
    <xf numFmtId="0" fontId="46" fillId="0" borderId="10" xfId="0" applyFont="1" applyBorder="1" applyAlignment="1" applyProtection="1">
      <alignment horizontal="centerContinuous" vertical="center" wrapText="1"/>
    </xf>
    <xf numFmtId="0" fontId="29" fillId="0" borderId="0" xfId="0" applyFont="1" applyAlignment="1" applyProtection="1">
      <alignment horizontal="center" vertical="center"/>
    </xf>
    <xf numFmtId="0" fontId="24" fillId="0" borderId="10" xfId="0" applyFont="1" applyBorder="1" applyAlignment="1">
      <alignment horizontal="centerContinuous" vertical="center" wrapText="1"/>
    </xf>
    <xf numFmtId="0" fontId="47" fillId="0" borderId="10" xfId="0" applyFont="1" applyBorder="1" applyAlignment="1" applyProtection="1">
      <alignment horizontal="center" vertical="center"/>
    </xf>
    <xf numFmtId="0" fontId="24" fillId="0" borderId="10" xfId="0" applyFont="1" applyBorder="1" applyAlignment="1">
      <alignment horizontal="centerContinuous" vertical="center"/>
    </xf>
    <xf numFmtId="0" fontId="30" fillId="0" borderId="0" xfId="0" applyFont="1" applyAlignment="1" applyProtection="1">
      <alignment horizontal="center" vertical="center"/>
    </xf>
    <xf numFmtId="49" fontId="30" fillId="0" borderId="10" xfId="0" applyNumberFormat="1" applyFont="1" applyBorder="1" applyAlignment="1" applyProtection="1">
      <alignment horizontal="center" vertical="center" wrapText="1"/>
    </xf>
    <xf numFmtId="49" fontId="30" fillId="0" borderId="10" xfId="0" applyNumberFormat="1" applyFont="1" applyBorder="1" applyAlignment="1" applyProtection="1">
      <alignment horizontal="center" vertical="center"/>
    </xf>
    <xf numFmtId="3" fontId="30" fillId="0" borderId="10" xfId="0" applyNumberFormat="1" applyFont="1" applyBorder="1" applyAlignment="1" applyProtection="1">
      <alignment horizontal="center" vertical="center"/>
    </xf>
    <xf numFmtId="49" fontId="30" fillId="0" borderId="0" xfId="0" applyNumberFormat="1" applyFont="1" applyAlignment="1" applyProtection="1">
      <alignment horizontal="center" vertical="center"/>
    </xf>
    <xf numFmtId="0" fontId="25" fillId="0" borderId="10" xfId="0" applyFont="1" applyBorder="1" applyAlignment="1" applyProtection="1">
      <alignment horizontal="left" vertical="center" wrapText="1"/>
    </xf>
    <xf numFmtId="167" fontId="34" fillId="0" borderId="10" xfId="0" applyNumberFormat="1" applyFont="1" applyBorder="1" applyAlignment="1" applyProtection="1">
      <alignment horizontal="center" vertical="center"/>
    </xf>
    <xf numFmtId="3" fontId="24" fillId="0" borderId="10" xfId="0" applyNumberFormat="1" applyFont="1" applyBorder="1" applyAlignment="1" applyProtection="1">
      <alignment horizontal="right" vertical="center"/>
      <protection locked="0"/>
    </xf>
    <xf numFmtId="168" fontId="24" fillId="0" borderId="10" xfId="0" applyNumberFormat="1" applyFont="1" applyFill="1" applyBorder="1" applyAlignment="1" applyProtection="1">
      <alignment horizontal="right" vertical="center"/>
    </xf>
    <xf numFmtId="3" fontId="24" fillId="0" borderId="10" xfId="0" applyNumberFormat="1" applyFont="1" applyBorder="1" applyAlignment="1" applyProtection="1">
      <alignment horizontal="right" vertical="center"/>
    </xf>
    <xf numFmtId="0" fontId="24" fillId="0" borderId="10" xfId="0" applyFont="1" applyBorder="1" applyAlignment="1" applyProtection="1">
      <alignment horizontal="left" vertical="center" wrapText="1"/>
    </xf>
    <xf numFmtId="3" fontId="24" fillId="0" borderId="10" xfId="0" applyNumberFormat="1" applyFont="1" applyBorder="1" applyAlignment="1" applyProtection="1">
      <alignment vertical="center"/>
      <protection locked="0"/>
    </xf>
    <xf numFmtId="3" fontId="24" fillId="0" borderId="10" xfId="0" applyNumberFormat="1" applyFont="1" applyFill="1" applyBorder="1" applyAlignment="1" applyProtection="1">
      <alignment horizontal="right" vertical="center"/>
    </xf>
    <xf numFmtId="0" fontId="27" fillId="0" borderId="10" xfId="0" applyFont="1" applyBorder="1" applyAlignment="1" applyProtection="1">
      <alignment horizontal="left" vertical="center" wrapText="1"/>
    </xf>
    <xf numFmtId="3" fontId="25" fillId="0" borderId="10" xfId="0" applyNumberFormat="1" applyFont="1" applyFill="1" applyBorder="1" applyAlignment="1" applyProtection="1">
      <alignment horizontal="right" vertical="center"/>
    </xf>
    <xf numFmtId="0" fontId="45" fillId="0" borderId="10" xfId="0" applyFont="1" applyBorder="1" applyAlignment="1" applyProtection="1">
      <alignment horizontal="center" vertical="center" wrapText="1"/>
    </xf>
    <xf numFmtId="0" fontId="46" fillId="0" borderId="10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 wrapText="1"/>
    </xf>
    <xf numFmtId="0" fontId="30" fillId="0" borderId="10" xfId="0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vertical="center" wrapText="1"/>
    </xf>
    <xf numFmtId="0" fontId="25" fillId="0" borderId="10" xfId="0" applyFont="1" applyBorder="1" applyAlignment="1" applyProtection="1">
      <alignment vertical="center" wrapText="1"/>
    </xf>
    <xf numFmtId="0" fontId="0" fillId="0" borderId="17" xfId="0" applyBorder="1"/>
    <xf numFmtId="0" fontId="0" fillId="0" borderId="38" xfId="0" applyBorder="1"/>
    <xf numFmtId="0" fontId="33" fillId="0" borderId="10" xfId="0" applyFont="1" applyFill="1" applyBorder="1"/>
    <xf numFmtId="0" fontId="1" fillId="0" borderId="10" xfId="0" applyFont="1" applyFill="1" applyBorder="1"/>
    <xf numFmtId="0" fontId="49" fillId="0" borderId="10" xfId="0" applyFont="1" applyBorder="1"/>
    <xf numFmtId="3" fontId="50" fillId="0" borderId="10" xfId="0" applyNumberFormat="1" applyFont="1" applyBorder="1"/>
    <xf numFmtId="0" fontId="50" fillId="0" borderId="10" xfId="0" applyFont="1" applyBorder="1"/>
    <xf numFmtId="0" fontId="21" fillId="0" borderId="10" xfId="0" applyFont="1" applyBorder="1" applyAlignment="1">
      <alignment horizontal="center"/>
    </xf>
    <xf numFmtId="0" fontId="21" fillId="0" borderId="10" xfId="0" applyFont="1" applyBorder="1"/>
    <xf numFmtId="169" fontId="24" fillId="0" borderId="0" xfId="0" applyNumberFormat="1" applyFont="1"/>
    <xf numFmtId="164" fontId="24" fillId="0" borderId="0" xfId="41" applyNumberFormat="1" applyFont="1" applyAlignment="1">
      <alignment horizontal="center" vertical="center" wrapText="1"/>
    </xf>
    <xf numFmtId="164" fontId="24" fillId="0" borderId="0" xfId="41" applyNumberFormat="1" applyFont="1" applyAlignment="1">
      <alignment vertical="center" wrapText="1"/>
    </xf>
    <xf numFmtId="169" fontId="24" fillId="0" borderId="0" xfId="41" applyNumberFormat="1" applyFont="1" applyAlignment="1">
      <alignment horizontal="center" vertical="center" wrapText="1"/>
    </xf>
    <xf numFmtId="164" fontId="24" fillId="0" borderId="0" xfId="41" applyNumberFormat="1" applyFont="1" applyAlignment="1">
      <alignment horizontal="right" vertical="center" wrapText="1"/>
    </xf>
    <xf numFmtId="164" fontId="24" fillId="0" borderId="26" xfId="41" applyNumberFormat="1" applyFont="1" applyBorder="1" applyAlignment="1">
      <alignment horizontal="center" vertical="center" wrapText="1"/>
    </xf>
    <xf numFmtId="169" fontId="24" fillId="0" borderId="26" xfId="41" applyNumberFormat="1" applyFont="1" applyBorder="1" applyAlignment="1">
      <alignment horizontal="center" vertical="center" wrapText="1"/>
    </xf>
    <xf numFmtId="164" fontId="24" fillId="0" borderId="25" xfId="41" applyNumberFormat="1" applyFont="1" applyBorder="1" applyAlignment="1">
      <alignment horizontal="center" vertical="center" wrapText="1"/>
    </xf>
    <xf numFmtId="169" fontId="24" fillId="0" borderId="25" xfId="41" applyNumberFormat="1" applyFont="1" applyBorder="1" applyAlignment="1">
      <alignment horizontal="center" vertical="center" wrapText="1"/>
    </xf>
    <xf numFmtId="164" fontId="24" fillId="0" borderId="18" xfId="41" applyNumberFormat="1" applyFont="1" applyBorder="1" applyAlignment="1">
      <alignment horizontal="center" vertical="center" wrapText="1"/>
    </xf>
    <xf numFmtId="169" fontId="24" fillId="0" borderId="18" xfId="41" applyNumberFormat="1" applyFont="1" applyBorder="1" applyAlignment="1">
      <alignment horizontal="center" vertical="center" wrapText="1"/>
    </xf>
    <xf numFmtId="1" fontId="24" fillId="0" borderId="18" xfId="41" applyNumberFormat="1" applyFont="1" applyBorder="1" applyAlignment="1">
      <alignment horizontal="center" vertical="center" wrapText="1"/>
    </xf>
    <xf numFmtId="1" fontId="24" fillId="0" borderId="27" xfId="41" applyNumberFormat="1" applyFont="1" applyBorder="1" applyAlignment="1">
      <alignment horizontal="center" vertical="center" wrapText="1"/>
    </xf>
    <xf numFmtId="164" fontId="24" fillId="0" borderId="25" xfId="41" applyNumberFormat="1" applyFont="1" applyBorder="1" applyAlignment="1">
      <alignment vertical="center" wrapText="1"/>
    </xf>
    <xf numFmtId="0" fontId="24" fillId="0" borderId="10" xfId="0" applyFont="1" applyBorder="1"/>
    <xf numFmtId="164" fontId="24" fillId="0" borderId="24" xfId="41" applyNumberFormat="1" applyFont="1" applyBorder="1" applyAlignment="1">
      <alignment vertical="center" wrapText="1"/>
    </xf>
    <xf numFmtId="0" fontId="24" fillId="0" borderId="25" xfId="0" applyFont="1" applyBorder="1"/>
    <xf numFmtId="164" fontId="24" fillId="0" borderId="10" xfId="41" applyNumberFormat="1" applyFont="1" applyBorder="1" applyAlignment="1">
      <alignment horizontal="left" vertical="center" wrapText="1"/>
    </xf>
    <xf numFmtId="164" fontId="24" fillId="0" borderId="10" xfId="41" applyNumberFormat="1" applyFont="1" applyBorder="1" applyAlignment="1">
      <alignment vertical="center" wrapText="1"/>
    </xf>
    <xf numFmtId="169" fontId="24" fillId="0" borderId="10" xfId="41" applyNumberFormat="1" applyFont="1" applyBorder="1" applyAlignment="1">
      <alignment horizontal="center" vertical="center" wrapText="1"/>
    </xf>
    <xf numFmtId="164" fontId="24" fillId="0" borderId="17" xfId="41" applyNumberFormat="1" applyFont="1" applyBorder="1" applyAlignment="1">
      <alignment vertical="center" wrapText="1"/>
    </xf>
    <xf numFmtId="164" fontId="25" fillId="0" borderId="10" xfId="41" applyNumberFormat="1" applyFont="1" applyBorder="1" applyAlignment="1">
      <alignment horizontal="left" vertical="center" wrapText="1"/>
    </xf>
    <xf numFmtId="164" fontId="25" fillId="0" borderId="10" xfId="41" applyNumberFormat="1" applyFont="1" applyBorder="1" applyAlignment="1">
      <alignment vertical="center" wrapText="1"/>
    </xf>
    <xf numFmtId="169" fontId="25" fillId="0" borderId="10" xfId="41" applyNumberFormat="1" applyFont="1" applyBorder="1" applyAlignment="1">
      <alignment vertical="center" wrapText="1"/>
    </xf>
    <xf numFmtId="164" fontId="24" fillId="0" borderId="38" xfId="41" applyNumberFormat="1" applyFont="1" applyBorder="1" applyAlignment="1">
      <alignment vertical="center" wrapText="1"/>
    </xf>
    <xf numFmtId="164" fontId="24" fillId="0" borderId="0" xfId="0" applyNumberFormat="1" applyFont="1"/>
    <xf numFmtId="3" fontId="24" fillId="0" borderId="0" xfId="0" applyNumberFormat="1" applyFont="1"/>
    <xf numFmtId="0" fontId="5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2" fillId="0" borderId="0" xfId="0" applyFont="1"/>
    <xf numFmtId="0" fontId="53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6" fillId="0" borderId="33" xfId="0" applyFont="1" applyBorder="1" applyAlignment="1">
      <alignment horizontal="center" vertical="center"/>
    </xf>
    <xf numFmtId="3" fontId="52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24" fillId="0" borderId="0" xfId="40" applyFont="1"/>
    <xf numFmtId="0" fontId="25" fillId="0" borderId="22" xfId="40" applyFont="1" applyBorder="1" applyAlignment="1">
      <alignment horizontal="center" vertical="center"/>
    </xf>
    <xf numFmtId="167" fontId="24" fillId="0" borderId="43" xfId="40" applyNumberFormat="1" applyFont="1" applyBorder="1" applyAlignment="1">
      <alignment horizontal="center" vertical="center"/>
    </xf>
    <xf numFmtId="0" fontId="34" fillId="0" borderId="22" xfId="40" applyFont="1" applyBorder="1" applyAlignment="1">
      <alignment horizontal="left" vertical="center" indent="1"/>
    </xf>
    <xf numFmtId="170" fontId="34" fillId="0" borderId="22" xfId="40" applyNumberFormat="1" applyFont="1" applyBorder="1" applyAlignment="1" applyProtection="1">
      <alignment horizontal="right" vertical="center"/>
      <protection locked="0"/>
    </xf>
    <xf numFmtId="170" fontId="34" fillId="0" borderId="48" xfId="40" applyNumberFormat="1" applyFont="1" applyBorder="1" applyAlignment="1" applyProtection="1">
      <alignment horizontal="right" vertical="center"/>
      <protection locked="0"/>
    </xf>
    <xf numFmtId="167" fontId="24" fillId="0" borderId="30" xfId="40" applyNumberFormat="1" applyFont="1" applyBorder="1" applyAlignment="1">
      <alignment horizontal="center" vertical="center"/>
    </xf>
    <xf numFmtId="0" fontId="34" fillId="0" borderId="10" xfId="40" applyFont="1" applyBorder="1" applyAlignment="1">
      <alignment horizontal="left" vertical="center" indent="1"/>
    </xf>
    <xf numFmtId="170" fontId="34" fillId="0" borderId="10" xfId="40" applyNumberFormat="1" applyFont="1" applyBorder="1" applyAlignment="1" applyProtection="1">
      <alignment horizontal="right" vertical="center"/>
      <protection locked="0"/>
    </xf>
    <xf numFmtId="170" fontId="34" fillId="0" borderId="49" xfId="40" applyNumberFormat="1" applyFont="1" applyBorder="1" applyAlignment="1" applyProtection="1">
      <alignment horizontal="right" vertical="center"/>
      <protection locked="0"/>
    </xf>
    <xf numFmtId="170" fontId="34" fillId="0" borderId="0" xfId="40" applyNumberFormat="1" applyFont="1" applyFill="1" applyBorder="1" applyAlignment="1" applyProtection="1">
      <alignment horizontal="right" vertical="center"/>
      <protection locked="0"/>
    </xf>
    <xf numFmtId="0" fontId="34" fillId="0" borderId="21" xfId="40" applyFont="1" applyBorder="1" applyAlignment="1">
      <alignment horizontal="left" vertical="center" indent="1"/>
    </xf>
    <xf numFmtId="170" fontId="34" fillId="0" borderId="21" xfId="40" applyNumberFormat="1" applyFont="1" applyBorder="1" applyAlignment="1" applyProtection="1">
      <alignment horizontal="right" vertical="center"/>
      <protection locked="0"/>
    </xf>
    <xf numFmtId="170" fontId="34" fillId="0" borderId="42" xfId="40" applyNumberFormat="1" applyFont="1" applyBorder="1" applyAlignment="1" applyProtection="1">
      <alignment horizontal="right" vertical="center"/>
      <protection locked="0"/>
    </xf>
    <xf numFmtId="167" fontId="30" fillId="0" borderId="33" xfId="40" applyNumberFormat="1" applyFont="1" applyFill="1" applyBorder="1" applyAlignment="1">
      <alignment horizontal="center" vertical="center"/>
    </xf>
    <xf numFmtId="0" fontId="47" fillId="0" borderId="13" xfId="40" applyFont="1" applyFill="1" applyBorder="1" applyAlignment="1">
      <alignment horizontal="left" vertical="center" indent="1"/>
    </xf>
    <xf numFmtId="170" fontId="47" fillId="0" borderId="13" xfId="40" applyNumberFormat="1" applyFont="1" applyFill="1" applyBorder="1" applyAlignment="1">
      <alignment vertical="center"/>
    </xf>
    <xf numFmtId="170" fontId="47" fillId="0" borderId="35" xfId="40" applyNumberFormat="1" applyFont="1" applyFill="1" applyBorder="1" applyAlignment="1">
      <alignment vertical="center"/>
    </xf>
    <xf numFmtId="167" fontId="24" fillId="0" borderId="31" xfId="40" applyNumberFormat="1" applyFont="1" applyFill="1" applyBorder="1" applyAlignment="1">
      <alignment horizontal="center" vertical="center"/>
    </xf>
    <xf numFmtId="0" fontId="34" fillId="0" borderId="18" xfId="40" applyFont="1" applyFill="1" applyBorder="1" applyAlignment="1">
      <alignment horizontal="left" vertical="center" indent="1"/>
    </xf>
    <xf numFmtId="170" fontId="47" fillId="0" borderId="18" xfId="40" applyNumberFormat="1" applyFont="1" applyFill="1" applyBorder="1" applyAlignment="1">
      <alignment vertical="center"/>
    </xf>
    <xf numFmtId="170" fontId="47" fillId="0" borderId="39" xfId="40" applyNumberFormat="1" applyFont="1" applyFill="1" applyBorder="1" applyAlignment="1">
      <alignment vertical="center"/>
    </xf>
    <xf numFmtId="167" fontId="24" fillId="0" borderId="30" xfId="40" applyNumberFormat="1" applyFont="1" applyFill="1" applyBorder="1" applyAlignment="1">
      <alignment horizontal="center" vertical="center"/>
    </xf>
    <xf numFmtId="0" fontId="34" fillId="0" borderId="10" xfId="40" applyFont="1" applyFill="1" applyBorder="1" applyAlignment="1">
      <alignment horizontal="left" vertical="center" indent="1"/>
    </xf>
    <xf numFmtId="170" fontId="47" fillId="0" borderId="10" xfId="40" applyNumberFormat="1" applyFont="1" applyFill="1" applyBorder="1" applyAlignment="1">
      <alignment vertical="center"/>
    </xf>
    <xf numFmtId="170" fontId="47" fillId="0" borderId="49" xfId="40" applyNumberFormat="1" applyFont="1" applyFill="1" applyBorder="1" applyAlignment="1">
      <alignment vertical="center"/>
    </xf>
    <xf numFmtId="167" fontId="24" fillId="0" borderId="45" xfId="40" applyNumberFormat="1" applyFont="1" applyFill="1" applyBorder="1" applyAlignment="1">
      <alignment horizontal="center" vertical="center"/>
    </xf>
    <xf numFmtId="0" fontId="34" fillId="0" borderId="26" xfId="40" applyFont="1" applyFill="1" applyBorder="1" applyAlignment="1">
      <alignment horizontal="left" vertical="center" indent="1"/>
    </xf>
    <xf numFmtId="170" fontId="47" fillId="0" borderId="26" xfId="40" applyNumberFormat="1" applyFont="1" applyFill="1" applyBorder="1" applyAlignment="1">
      <alignment vertical="center"/>
    </xf>
    <xf numFmtId="170" fontId="47" fillId="0" borderId="50" xfId="40" applyNumberFormat="1" applyFont="1" applyFill="1" applyBorder="1" applyAlignment="1">
      <alignment vertical="center"/>
    </xf>
    <xf numFmtId="167" fontId="24" fillId="0" borderId="31" xfId="40" applyNumberFormat="1" applyFont="1" applyBorder="1" applyAlignment="1">
      <alignment horizontal="center" vertical="center"/>
    </xf>
    <xf numFmtId="0" fontId="34" fillId="0" borderId="18" xfId="40" applyFont="1" applyBorder="1" applyAlignment="1">
      <alignment horizontal="left" vertical="center" indent="1"/>
    </xf>
    <xf numFmtId="170" fontId="34" fillId="0" borderId="18" xfId="40" applyNumberFormat="1" applyFont="1" applyBorder="1" applyAlignment="1" applyProtection="1">
      <alignment vertical="center"/>
      <protection locked="0"/>
    </xf>
    <xf numFmtId="170" fontId="34" fillId="0" borderId="39" xfId="40" applyNumberFormat="1" applyFont="1" applyBorder="1" applyAlignment="1" applyProtection="1">
      <alignment vertical="center"/>
      <protection locked="0"/>
    </xf>
    <xf numFmtId="167" fontId="24" fillId="0" borderId="36" xfId="40" applyNumberFormat="1" applyFont="1" applyBorder="1" applyAlignment="1">
      <alignment horizontal="center" vertical="center"/>
    </xf>
    <xf numFmtId="0" fontId="34" fillId="0" borderId="25" xfId="40" applyFont="1" applyBorder="1" applyAlignment="1">
      <alignment horizontal="left" vertical="center" indent="1"/>
    </xf>
    <xf numFmtId="170" fontId="34" fillId="0" borderId="25" xfId="40" applyNumberFormat="1" applyFont="1" applyBorder="1" applyAlignment="1" applyProtection="1">
      <alignment vertical="center"/>
      <protection locked="0"/>
    </xf>
    <xf numFmtId="170" fontId="34" fillId="0" borderId="40" xfId="40" applyNumberFormat="1" applyFont="1" applyBorder="1" applyAlignment="1" applyProtection="1">
      <alignment vertical="center"/>
      <protection locked="0"/>
    </xf>
    <xf numFmtId="167" fontId="24" fillId="0" borderId="45" xfId="40" applyNumberFormat="1" applyFont="1" applyBorder="1" applyAlignment="1">
      <alignment horizontal="center" vertical="center"/>
    </xf>
    <xf numFmtId="0" fontId="34" fillId="0" borderId="26" xfId="40" applyFont="1" applyBorder="1" applyAlignment="1">
      <alignment horizontal="left" vertical="center" indent="1"/>
    </xf>
    <xf numFmtId="170" fontId="34" fillId="26" borderId="26" xfId="40" applyNumberFormat="1" applyFont="1" applyFill="1" applyBorder="1" applyAlignment="1" applyProtection="1">
      <alignment vertical="center"/>
    </xf>
    <xf numFmtId="170" fontId="34" fillId="0" borderId="50" xfId="40" applyNumberFormat="1" applyFont="1" applyBorder="1" applyAlignment="1" applyProtection="1">
      <alignment vertical="center"/>
      <protection locked="0"/>
    </xf>
    <xf numFmtId="170" fontId="34" fillId="0" borderId="10" xfId="40" applyNumberFormat="1" applyFont="1" applyBorder="1" applyAlignment="1" applyProtection="1">
      <alignment vertical="center"/>
      <protection locked="0"/>
    </xf>
    <xf numFmtId="170" fontId="34" fillId="0" borderId="49" xfId="40" applyNumberFormat="1" applyFont="1" applyBorder="1" applyAlignment="1" applyProtection="1">
      <alignment vertical="center"/>
      <protection locked="0"/>
    </xf>
    <xf numFmtId="0" fontId="34" fillId="0" borderId="25" xfId="40" applyFont="1" applyFill="1" applyBorder="1" applyAlignment="1">
      <alignment horizontal="left" vertical="center" indent="1"/>
    </xf>
    <xf numFmtId="0" fontId="24" fillId="0" borderId="0" xfId="0" applyFont="1" applyFill="1"/>
    <xf numFmtId="0" fontId="34" fillId="0" borderId="10" xfId="40" quotePrefix="1" applyFont="1" applyBorder="1" applyAlignment="1">
      <alignment horizontal="left" vertical="center" indent="1"/>
    </xf>
    <xf numFmtId="0" fontId="34" fillId="0" borderId="10" xfId="40" quotePrefix="1" applyFont="1" applyBorder="1" applyAlignment="1">
      <alignment horizontal="left" vertical="center" indent="3"/>
    </xf>
    <xf numFmtId="167" fontId="24" fillId="0" borderId="51" xfId="40" applyNumberFormat="1" applyFont="1" applyBorder="1" applyAlignment="1">
      <alignment horizontal="center" vertical="center"/>
    </xf>
    <xf numFmtId="0" fontId="34" fillId="0" borderId="19" xfId="40" applyFont="1" applyFill="1" applyBorder="1" applyAlignment="1">
      <alignment horizontal="left" vertical="center" indent="1"/>
    </xf>
    <xf numFmtId="170" fontId="34" fillId="0" borderId="19" xfId="40" applyNumberFormat="1" applyFont="1" applyBorder="1" applyAlignment="1" applyProtection="1">
      <alignment vertical="center"/>
      <protection locked="0"/>
    </xf>
    <xf numFmtId="170" fontId="34" fillId="0" borderId="37" xfId="40" applyNumberFormat="1" applyFont="1" applyBorder="1" applyAlignment="1" applyProtection="1">
      <alignment vertical="center"/>
      <protection locked="0"/>
    </xf>
    <xf numFmtId="170" fontId="47" fillId="0" borderId="13" xfId="40" applyNumberFormat="1" applyFont="1" applyFill="1" applyBorder="1" applyAlignment="1" applyProtection="1">
      <alignment vertical="center"/>
    </xf>
    <xf numFmtId="170" fontId="47" fillId="0" borderId="35" xfId="40" applyNumberFormat="1" applyFont="1" applyFill="1" applyBorder="1" applyAlignment="1" applyProtection="1">
      <alignment vertical="center"/>
    </xf>
    <xf numFmtId="170" fontId="34" fillId="0" borderId="26" xfId="40" applyNumberFormat="1" applyFont="1" applyBorder="1" applyAlignment="1" applyProtection="1">
      <alignment vertical="center"/>
      <protection locked="0"/>
    </xf>
    <xf numFmtId="167" fontId="30" fillId="0" borderId="41" xfId="40" applyNumberFormat="1" applyFont="1" applyFill="1" applyBorder="1" applyAlignment="1">
      <alignment horizontal="center" vertical="center"/>
    </xf>
    <xf numFmtId="0" fontId="47" fillId="0" borderId="21" xfId="40" applyFont="1" applyFill="1" applyBorder="1" applyAlignment="1">
      <alignment horizontal="left" vertical="center" indent="1"/>
    </xf>
    <xf numFmtId="170" fontId="47" fillId="0" borderId="21" xfId="40" applyNumberFormat="1" applyFont="1" applyFill="1" applyBorder="1" applyAlignment="1" applyProtection="1">
      <alignment vertical="center"/>
    </xf>
    <xf numFmtId="170" fontId="47" fillId="0" borderId="42" xfId="40" applyNumberFormat="1" applyFont="1" applyFill="1" applyBorder="1" applyAlignment="1" applyProtection="1">
      <alignment vertical="center"/>
    </xf>
    <xf numFmtId="170" fontId="34" fillId="26" borderId="10" xfId="40" applyNumberFormat="1" applyFont="1" applyFill="1" applyBorder="1" applyAlignment="1" applyProtection="1">
      <alignment vertical="center"/>
    </xf>
    <xf numFmtId="0" fontId="47" fillId="0" borderId="13" xfId="40" applyFont="1" applyFill="1" applyBorder="1" applyAlignment="1">
      <alignment horizontal="left" vertical="center" wrapText="1" indent="1"/>
    </xf>
    <xf numFmtId="170" fontId="24" fillId="0" borderId="0" xfId="0" applyNumberFormat="1" applyFont="1"/>
    <xf numFmtId="0" fontId="31" fillId="0" borderId="0" xfId="44" applyFont="1"/>
    <xf numFmtId="3" fontId="24" fillId="0" borderId="43" xfId="0" applyNumberFormat="1" applyFont="1" applyBorder="1" applyAlignment="1">
      <alignment vertical="center" wrapText="1"/>
    </xf>
    <xf numFmtId="3" fontId="24" fillId="0" borderId="22" xfId="0" applyNumberFormat="1" applyFont="1" applyFill="1" applyBorder="1" applyAlignment="1">
      <alignment vertical="center" wrapText="1"/>
    </xf>
    <xf numFmtId="3" fontId="0" fillId="0" borderId="22" xfId="0" applyNumberFormat="1" applyFill="1" applyBorder="1"/>
    <xf numFmtId="2" fontId="0" fillId="0" borderId="48" xfId="0" applyNumberFormat="1" applyBorder="1"/>
    <xf numFmtId="2" fontId="0" fillId="0" borderId="39" xfId="0" applyNumberFormat="1" applyBorder="1"/>
    <xf numFmtId="2" fontId="0" fillId="0" borderId="42" xfId="0" applyNumberFormat="1" applyBorder="1"/>
    <xf numFmtId="3" fontId="25" fillId="0" borderId="41" xfId="0" applyNumberFormat="1" applyFont="1" applyFill="1" applyBorder="1" applyAlignment="1">
      <alignment vertical="center" wrapText="1"/>
    </xf>
    <xf numFmtId="3" fontId="25" fillId="0" borderId="21" xfId="0" applyNumberFormat="1" applyFont="1" applyFill="1" applyBorder="1" applyAlignment="1">
      <alignment vertical="center" wrapText="1"/>
    </xf>
    <xf numFmtId="170" fontId="34" fillId="0" borderId="10" xfId="40" applyNumberFormat="1" applyFont="1" applyFill="1" applyBorder="1" applyAlignment="1">
      <alignment vertical="center"/>
    </xf>
    <xf numFmtId="170" fontId="34" fillId="0" borderId="49" xfId="40" applyNumberFormat="1" applyFont="1" applyFill="1" applyBorder="1" applyAlignment="1">
      <alignment vertical="center"/>
    </xf>
    <xf numFmtId="167" fontId="30" fillId="27" borderId="33" xfId="40" applyNumberFormat="1" applyFont="1" applyFill="1" applyBorder="1" applyAlignment="1">
      <alignment horizontal="center" vertical="center"/>
    </xf>
    <xf numFmtId="0" fontId="47" fillId="27" borderId="13" xfId="40" applyFont="1" applyFill="1" applyBorder="1" applyAlignment="1">
      <alignment horizontal="left" vertical="center" indent="1"/>
    </xf>
    <xf numFmtId="170" fontId="47" fillId="27" borderId="13" xfId="40" applyNumberFormat="1" applyFont="1" applyFill="1" applyBorder="1" applyAlignment="1">
      <alignment vertical="center"/>
    </xf>
    <xf numFmtId="170" fontId="47" fillId="27" borderId="35" xfId="40" applyNumberFormat="1" applyFont="1" applyFill="1" applyBorder="1" applyAlignment="1">
      <alignment vertical="center"/>
    </xf>
    <xf numFmtId="170" fontId="34" fillId="0" borderId="0" xfId="40" applyNumberFormat="1" applyFont="1" applyFill="1" applyBorder="1" applyAlignment="1" applyProtection="1">
      <alignment vertical="center"/>
      <protection locked="0"/>
    </xf>
    <xf numFmtId="164" fontId="34" fillId="0" borderId="38" xfId="41" applyNumberFormat="1" applyFont="1" applyBorder="1" applyAlignment="1">
      <alignment vertical="center" wrapText="1"/>
    </xf>
    <xf numFmtId="164" fontId="34" fillId="0" borderId="52" xfId="41" applyNumberFormat="1" applyFont="1" applyBorder="1" applyAlignment="1">
      <alignment vertical="center" wrapText="1"/>
    </xf>
    <xf numFmtId="164" fontId="34" fillId="0" borderId="53" xfId="41" applyNumberFormat="1" applyFont="1" applyBorder="1" applyAlignment="1" applyProtection="1">
      <alignment vertical="center" wrapText="1"/>
      <protection locked="0"/>
    </xf>
    <xf numFmtId="2" fontId="34" fillId="0" borderId="49" xfId="41" applyNumberFormat="1" applyFont="1" applyBorder="1" applyAlignment="1" applyProtection="1">
      <alignment vertical="center" wrapText="1"/>
      <protection locked="0"/>
    </xf>
    <xf numFmtId="164" fontId="24" fillId="0" borderId="25" xfId="41" applyNumberFormat="1" applyFont="1" applyBorder="1" applyAlignment="1">
      <alignment horizontal="left" vertical="center" wrapText="1"/>
    </xf>
    <xf numFmtId="0" fontId="41" fillId="0" borderId="0" xfId="38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5" fillId="0" borderId="0" xfId="41" applyNumberFormat="1" applyFont="1" applyAlignment="1">
      <alignment horizontal="center" vertical="center" wrapText="1"/>
    </xf>
    <xf numFmtId="0" fontId="5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0" fillId="0" borderId="10" xfId="0" applyBorder="1" applyAlignment="1"/>
    <xf numFmtId="0" fontId="24" fillId="0" borderId="10" xfId="0" applyFont="1" applyBorder="1" applyAlignment="1">
      <alignment horizontal="center" vertical="center" wrapText="1"/>
    </xf>
    <xf numFmtId="0" fontId="24" fillId="24" borderId="0" xfId="43" applyFont="1" applyFill="1" applyAlignment="1">
      <alignment horizontal="center"/>
    </xf>
    <xf numFmtId="164" fontId="26" fillId="24" borderId="11" xfId="39" applyNumberFormat="1" applyFont="1" applyFill="1" applyBorder="1" applyAlignment="1" applyProtection="1">
      <alignment horizontal="center" vertical="center"/>
    </xf>
    <xf numFmtId="0" fontId="25" fillId="24" borderId="54" xfId="39" applyFont="1" applyFill="1" applyBorder="1" applyAlignment="1" applyProtection="1">
      <alignment horizontal="center" vertical="center" wrapText="1"/>
    </xf>
    <xf numFmtId="0" fontId="25" fillId="24" borderId="12" xfId="39" applyFont="1" applyFill="1" applyBorder="1" applyAlignment="1" applyProtection="1">
      <alignment horizontal="center" vertical="center" wrapText="1"/>
    </xf>
    <xf numFmtId="0" fontId="24" fillId="24" borderId="38" xfId="39" applyFont="1" applyFill="1" applyBorder="1" applyAlignment="1" applyProtection="1">
      <alignment horizontal="center" vertical="center" wrapText="1"/>
    </xf>
    <xf numFmtId="0" fontId="24" fillId="24" borderId="55" xfId="39" applyFont="1" applyFill="1" applyBorder="1" applyAlignment="1" applyProtection="1">
      <alignment horizontal="center" vertical="center" wrapText="1"/>
    </xf>
    <xf numFmtId="0" fontId="24" fillId="24" borderId="12" xfId="39" applyFont="1" applyFill="1" applyBorder="1" applyAlignment="1" applyProtection="1">
      <alignment horizontal="center" vertical="center" wrapText="1"/>
    </xf>
    <xf numFmtId="0" fontId="25" fillId="24" borderId="52" xfId="39" applyFont="1" applyFill="1" applyBorder="1" applyAlignment="1" applyProtection="1">
      <alignment horizontal="center" vertical="center" wrapText="1"/>
    </xf>
    <xf numFmtId="0" fontId="25" fillId="24" borderId="53" xfId="39" applyFont="1" applyFill="1" applyBorder="1" applyAlignment="1" applyProtection="1">
      <alignment horizontal="center" vertical="center" wrapText="1"/>
    </xf>
    <xf numFmtId="0" fontId="24" fillId="24" borderId="53" xfId="39" applyFont="1" applyFill="1" applyBorder="1" applyAlignment="1" applyProtection="1">
      <alignment horizontal="center" vertical="center" wrapText="1"/>
    </xf>
    <xf numFmtId="0" fontId="24" fillId="24" borderId="44" xfId="39" applyFont="1" applyFill="1" applyBorder="1" applyAlignment="1" applyProtection="1">
      <alignment horizontal="center" vertical="center" wrapText="1"/>
    </xf>
    <xf numFmtId="0" fontId="24" fillId="24" borderId="56" xfId="39" applyFont="1" applyFill="1" applyBorder="1" applyAlignment="1" applyProtection="1">
      <alignment horizontal="center" vertical="center" wrapText="1"/>
    </xf>
    <xf numFmtId="0" fontId="24" fillId="24" borderId="57" xfId="39" applyFont="1" applyFill="1" applyBorder="1" applyAlignment="1" applyProtection="1">
      <alignment horizontal="center" vertical="center" wrapText="1"/>
    </xf>
    <xf numFmtId="0" fontId="25" fillId="24" borderId="32" xfId="39" applyFont="1" applyFill="1" applyBorder="1" applyAlignment="1" applyProtection="1">
      <alignment horizontal="center" vertical="center" wrapText="1"/>
    </xf>
    <xf numFmtId="0" fontId="24" fillId="24" borderId="32" xfId="39" applyFont="1" applyFill="1" applyBorder="1" applyAlignment="1" applyProtection="1">
      <alignment horizontal="center" vertical="center" wrapText="1"/>
    </xf>
    <xf numFmtId="0" fontId="24" fillId="24" borderId="0" xfId="39" applyFont="1" applyFill="1" applyBorder="1" applyAlignment="1" applyProtection="1">
      <alignment horizontal="center" vertical="center" wrapText="1"/>
    </xf>
    <xf numFmtId="0" fontId="29" fillId="24" borderId="44" xfId="39" applyFont="1" applyFill="1" applyBorder="1" applyAlignment="1" applyProtection="1">
      <alignment horizontal="center" vertical="center" wrapText="1"/>
    </xf>
    <xf numFmtId="0" fontId="29" fillId="24" borderId="55" xfId="39" applyFont="1" applyFill="1" applyBorder="1" applyAlignment="1" applyProtection="1">
      <alignment horizontal="center" vertical="center" wrapText="1"/>
    </xf>
    <xf numFmtId="0" fontId="29" fillId="24" borderId="12" xfId="39" applyFont="1" applyFill="1" applyBorder="1" applyAlignment="1" applyProtection="1">
      <alignment horizontal="center" vertical="center" wrapText="1"/>
    </xf>
    <xf numFmtId="0" fontId="29" fillId="24" borderId="58" xfId="39" applyFont="1" applyFill="1" applyBorder="1" applyAlignment="1" applyProtection="1">
      <alignment horizontal="center" vertical="center" wrapText="1"/>
    </xf>
    <xf numFmtId="0" fontId="30" fillId="24" borderId="46" xfId="39" applyFont="1" applyFill="1" applyBorder="1" applyAlignment="1" applyProtection="1">
      <alignment horizontal="center" vertical="center" wrapText="1"/>
    </xf>
    <xf numFmtId="0" fontId="29" fillId="24" borderId="13" xfId="39" applyFont="1" applyFill="1" applyBorder="1" applyAlignment="1" applyProtection="1">
      <alignment horizontal="center" vertical="center" wrapText="1"/>
    </xf>
    <xf numFmtId="0" fontId="29" fillId="24" borderId="53" xfId="39" applyFont="1" applyFill="1" applyBorder="1" applyAlignment="1" applyProtection="1">
      <alignment horizontal="center" vertical="center" wrapText="1"/>
    </xf>
    <xf numFmtId="0" fontId="30" fillId="24" borderId="54" xfId="39" applyFont="1" applyFill="1" applyBorder="1" applyAlignment="1" applyProtection="1">
      <alignment horizontal="center" vertical="center" wrapText="1"/>
    </xf>
    <xf numFmtId="0" fontId="24" fillId="24" borderId="52" xfId="39" applyFont="1" applyFill="1" applyBorder="1" applyAlignment="1" applyProtection="1">
      <alignment horizontal="center" vertical="center" wrapText="1"/>
    </xf>
    <xf numFmtId="0" fontId="24" fillId="24" borderId="10" xfId="39" applyFont="1" applyFill="1" applyBorder="1" applyAlignment="1" applyProtection="1">
      <alignment horizontal="center" vertical="center" wrapText="1"/>
    </xf>
    <xf numFmtId="0" fontId="25" fillId="24" borderId="44" xfId="39" applyFont="1" applyFill="1" applyBorder="1" applyAlignment="1" applyProtection="1">
      <alignment horizontal="center" vertical="center" wrapText="1"/>
    </xf>
    <xf numFmtId="0" fontId="24" fillId="24" borderId="46" xfId="39" applyFont="1" applyFill="1" applyBorder="1" applyAlignment="1" applyProtection="1">
      <alignment horizontal="center" vertical="center" wrapText="1"/>
    </xf>
    <xf numFmtId="0" fontId="25" fillId="24" borderId="13" xfId="39" applyFont="1" applyFill="1" applyBorder="1" applyAlignment="1">
      <alignment horizontal="center"/>
    </xf>
    <xf numFmtId="0" fontId="24" fillId="24" borderId="13" xfId="43" applyFont="1" applyFill="1" applyBorder="1" applyAlignment="1">
      <alignment horizontal="center"/>
    </xf>
    <xf numFmtId="171" fontId="24" fillId="0" borderId="10" xfId="0" applyNumberFormat="1" applyFont="1" applyFill="1" applyBorder="1" applyAlignment="1" applyProtection="1">
      <alignment horizontal="right" vertical="center"/>
    </xf>
    <xf numFmtId="171" fontId="25" fillId="0" borderId="10" xfId="0" applyNumberFormat="1" applyFont="1" applyFill="1" applyBorder="1" applyAlignment="1" applyProtection="1">
      <alignment horizontal="right" vertical="center"/>
    </xf>
    <xf numFmtId="1" fontId="28" fillId="24" borderId="10" xfId="41" applyNumberFormat="1" applyFont="1" applyFill="1" applyBorder="1" applyAlignment="1">
      <alignment vertical="center" wrapText="1"/>
    </xf>
    <xf numFmtId="4" fontId="28" fillId="0" borderId="10" xfId="0" applyNumberFormat="1" applyFont="1" applyBorder="1"/>
    <xf numFmtId="3" fontId="41" fillId="0" borderId="0" xfId="38" applyNumberFormat="1" applyFont="1" applyFill="1" applyBorder="1" applyAlignment="1">
      <alignment horizontal="center" vertical="center" wrapText="1"/>
    </xf>
    <xf numFmtId="0" fontId="41" fillId="0" borderId="10" xfId="38" applyFont="1" applyFill="1" applyBorder="1" applyAlignment="1">
      <alignment horizontal="center" vertical="center" wrapText="1"/>
    </xf>
    <xf numFmtId="3" fontId="41" fillId="0" borderId="10" xfId="38" applyNumberFormat="1" applyFont="1" applyFill="1" applyBorder="1" applyAlignment="1">
      <alignment horizontal="center" vertical="center" wrapText="1"/>
    </xf>
    <xf numFmtId="164" fontId="34" fillId="0" borderId="10" xfId="41" applyNumberFormat="1" applyFont="1" applyBorder="1" applyAlignment="1">
      <alignment horizontal="center" vertical="center" wrapText="1"/>
    </xf>
    <xf numFmtId="4" fontId="41" fillId="0" borderId="10" xfId="38" applyNumberFormat="1" applyFont="1" applyFill="1" applyBorder="1" applyAlignment="1">
      <alignment vertical="center" wrapText="1"/>
    </xf>
    <xf numFmtId="1" fontId="34" fillId="0" borderId="17" xfId="41" applyNumberFormat="1" applyFont="1" applyBorder="1" applyAlignment="1" applyProtection="1">
      <alignment vertical="center" wrapText="1"/>
      <protection locked="0"/>
    </xf>
    <xf numFmtId="164" fontId="28" fillId="0" borderId="54" xfId="41" applyNumberFormat="1" applyFont="1" applyBorder="1" applyAlignment="1">
      <alignment horizontal="center" vertical="center" wrapText="1"/>
    </xf>
    <xf numFmtId="164" fontId="28" fillId="0" borderId="59" xfId="41" applyNumberFormat="1" applyFont="1" applyBorder="1" applyAlignment="1">
      <alignment horizontal="center" vertical="center" wrapText="1"/>
    </xf>
    <xf numFmtId="164" fontId="28" fillId="0" borderId="15" xfId="41" applyNumberFormat="1" applyFont="1" applyBorder="1" applyAlignment="1">
      <alignment horizontal="center" vertical="center" wrapText="1"/>
    </xf>
    <xf numFmtId="164" fontId="28" fillId="24" borderId="20" xfId="41" applyNumberFormat="1" applyFont="1" applyFill="1" applyBorder="1" applyAlignment="1">
      <alignment vertical="center" wrapText="1"/>
    </xf>
    <xf numFmtId="164" fontId="28" fillId="24" borderId="21" xfId="41" applyNumberFormat="1" applyFont="1" applyFill="1" applyBorder="1" applyAlignment="1">
      <alignment vertical="center" wrapText="1"/>
    </xf>
    <xf numFmtId="2" fontId="34" fillId="0" borderId="48" xfId="41" applyNumberFormat="1" applyFont="1" applyBorder="1" applyAlignment="1" applyProtection="1">
      <alignment vertical="center" wrapText="1"/>
      <protection locked="0"/>
    </xf>
    <xf numFmtId="0" fontId="34" fillId="0" borderId="60" xfId="0" applyFont="1" applyBorder="1"/>
    <xf numFmtId="164" fontId="34" fillId="0" borderId="51" xfId="41" applyNumberFormat="1" applyFont="1" applyBorder="1" applyAlignment="1" applyProtection="1">
      <alignment vertical="center" wrapText="1"/>
      <protection locked="0"/>
    </xf>
    <xf numFmtId="164" fontId="34" fillId="0" borderId="28" xfId="41" applyNumberFormat="1" applyFont="1" applyBorder="1" applyAlignment="1" applyProtection="1">
      <alignment vertical="center" wrapText="1"/>
      <protection locked="0"/>
    </xf>
    <xf numFmtId="164" fontId="34" fillId="0" borderId="19" xfId="41" applyNumberFormat="1" applyFont="1" applyBorder="1" applyAlignment="1" applyProtection="1">
      <alignment vertical="center" wrapText="1"/>
      <protection locked="0"/>
    </xf>
    <xf numFmtId="2" fontId="34" fillId="0" borderId="61" xfId="41" applyNumberFormat="1" applyFont="1" applyBorder="1" applyAlignment="1" applyProtection="1">
      <alignment vertical="center" wrapText="1"/>
      <protection locked="0"/>
    </xf>
    <xf numFmtId="2" fontId="25" fillId="24" borderId="13" xfId="39" applyNumberFormat="1" applyFont="1" applyFill="1" applyBorder="1" applyAlignment="1" applyProtection="1">
      <alignment horizontal="center" vertical="center" wrapText="1"/>
    </xf>
    <xf numFmtId="164" fontId="24" fillId="0" borderId="17" xfId="39" applyNumberFormat="1" applyFont="1" applyFill="1" applyBorder="1" applyAlignment="1" applyProtection="1">
      <alignment vertical="center" wrapText="1"/>
      <protection locked="0"/>
    </xf>
    <xf numFmtId="164" fontId="24" fillId="0" borderId="10" xfId="39" applyNumberFormat="1" applyFont="1" applyFill="1" applyBorder="1" applyAlignment="1" applyProtection="1">
      <alignment vertical="center" wrapText="1"/>
      <protection locked="0"/>
    </xf>
    <xf numFmtId="164" fontId="24" fillId="0" borderId="28" xfId="39" applyNumberFormat="1" applyFont="1" applyFill="1" applyBorder="1" applyAlignment="1" applyProtection="1">
      <alignment vertical="center" wrapText="1"/>
      <protection locked="0"/>
    </xf>
    <xf numFmtId="164" fontId="24" fillId="0" borderId="19" xfId="39" applyNumberFormat="1" applyFont="1" applyFill="1" applyBorder="1" applyAlignment="1" applyProtection="1">
      <alignment vertical="center" wrapText="1"/>
      <protection locked="0"/>
    </xf>
    <xf numFmtId="3" fontId="24" fillId="0" borderId="19" xfId="43" applyNumberFormat="1" applyFont="1" applyFill="1" applyBorder="1"/>
    <xf numFmtId="3" fontId="24" fillId="0" borderId="15" xfId="0" applyNumberFormat="1" applyFont="1" applyBorder="1" applyAlignment="1">
      <alignment vertical="center" wrapText="1"/>
    </xf>
    <xf numFmtId="3" fontId="24" fillId="0" borderId="54" xfId="0" applyNumberFormat="1" applyFont="1" applyBorder="1" applyAlignment="1">
      <alignment vertical="center" wrapText="1"/>
    </xf>
    <xf numFmtId="4" fontId="24" fillId="0" borderId="62" xfId="0" applyNumberFormat="1" applyFont="1" applyBorder="1" applyAlignment="1">
      <alignment vertical="center" wrapText="1"/>
    </xf>
    <xf numFmtId="4" fontId="24" fillId="0" borderId="49" xfId="0" applyNumberFormat="1" applyFont="1" applyBorder="1" applyAlignment="1">
      <alignment vertical="center" wrapText="1"/>
    </xf>
    <xf numFmtId="0" fontId="52" fillId="0" borderId="55" xfId="0" applyFont="1" applyBorder="1" applyAlignment="1">
      <alignment horizontal="center" vertical="center" wrapText="1"/>
    </xf>
    <xf numFmtId="0" fontId="52" fillId="0" borderId="19" xfId="0" applyFont="1" applyBorder="1" applyAlignment="1">
      <alignment horizontal="center" vertical="center" wrapText="1"/>
    </xf>
    <xf numFmtId="0" fontId="52" fillId="0" borderId="37" xfId="0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15" fillId="0" borderId="0" xfId="0" applyFont="1"/>
    <xf numFmtId="0" fontId="0" fillId="0" borderId="10" xfId="0" applyBorder="1" applyAlignment="1">
      <alignment horizontal="center"/>
    </xf>
    <xf numFmtId="0" fontId="0" fillId="0" borderId="0" xfId="0" applyAlignment="1"/>
    <xf numFmtId="0" fontId="58" fillId="0" borderId="63" xfId="0" applyFont="1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62" xfId="0" applyNumberFormat="1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25" xfId="0" applyNumberFormat="1" applyBorder="1" applyAlignment="1">
      <alignment vertical="center"/>
    </xf>
    <xf numFmtId="3" fontId="0" fillId="0" borderId="65" xfId="0" applyNumberFormat="1" applyBorder="1" applyAlignment="1">
      <alignment vertical="center"/>
    </xf>
    <xf numFmtId="0" fontId="0" fillId="0" borderId="66" xfId="0" applyBorder="1" applyAlignment="1">
      <alignment vertical="center"/>
    </xf>
    <xf numFmtId="0" fontId="36" fillId="0" borderId="47" xfId="0" applyFont="1" applyBorder="1" applyAlignment="1">
      <alignment horizontal="center" vertical="center"/>
    </xf>
    <xf numFmtId="0" fontId="58" fillId="0" borderId="6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38" fillId="0" borderId="56" xfId="0" applyFont="1" applyBorder="1" applyAlignment="1">
      <alignment horizontal="center" vertical="center"/>
    </xf>
    <xf numFmtId="3" fontId="0" fillId="0" borderId="19" xfId="0" applyNumberFormat="1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38" fillId="0" borderId="47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0" fillId="0" borderId="68" xfId="0" applyBorder="1" applyAlignment="1">
      <alignment vertical="center"/>
    </xf>
    <xf numFmtId="0" fontId="38" fillId="0" borderId="11" xfId="0" applyFont="1" applyBorder="1" applyAlignment="1">
      <alignment horizontal="center" vertical="center"/>
    </xf>
    <xf numFmtId="3" fontId="0" fillId="0" borderId="21" xfId="0" applyNumberFormat="1" applyBorder="1" applyAlignment="1">
      <alignment vertical="center"/>
    </xf>
    <xf numFmtId="3" fontId="26" fillId="0" borderId="13" xfId="0" applyNumberFormat="1" applyFont="1" applyBorder="1" applyAlignment="1">
      <alignment vertical="center"/>
    </xf>
    <xf numFmtId="3" fontId="26" fillId="0" borderId="35" xfId="0" applyNumberFormat="1" applyFont="1" applyBorder="1" applyAlignment="1">
      <alignment vertical="center"/>
    </xf>
    <xf numFmtId="0" fontId="27" fillId="0" borderId="10" xfId="0" applyFont="1" applyBorder="1" applyAlignment="1">
      <alignment wrapText="1"/>
    </xf>
    <xf numFmtId="0" fontId="27" fillId="0" borderId="10" xfId="0" applyFont="1" applyBorder="1" applyAlignment="1">
      <alignment horizontal="center" wrapText="1"/>
    </xf>
    <xf numFmtId="0" fontId="27" fillId="1" borderId="38" xfId="0" applyFont="1" applyFill="1" applyBorder="1"/>
    <xf numFmtId="0" fontId="27" fillId="1" borderId="10" xfId="0" applyFont="1" applyFill="1" applyBorder="1"/>
    <xf numFmtId="0" fontId="27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4" fillId="0" borderId="18" xfId="0" applyFont="1" applyBorder="1" applyAlignment="1">
      <alignment vertical="center" wrapText="1"/>
    </xf>
    <xf numFmtId="3" fontId="0" fillId="0" borderId="18" xfId="0" applyNumberFormat="1" applyBorder="1" applyAlignment="1">
      <alignment vertical="center" wrapText="1"/>
    </xf>
    <xf numFmtId="3" fontId="0" fillId="28" borderId="38" xfId="0" applyNumberFormat="1" applyFill="1" applyBorder="1" applyAlignment="1">
      <alignment horizontal="right"/>
    </xf>
    <xf numFmtId="3" fontId="0" fillId="28" borderId="10" xfId="0" applyNumberFormat="1" applyFill="1" applyBorder="1" applyAlignment="1">
      <alignment horizontal="right"/>
    </xf>
    <xf numFmtId="3" fontId="24" fillId="1" borderId="10" xfId="0" applyNumberFormat="1" applyFont="1" applyFill="1" applyBorder="1"/>
    <xf numFmtId="3" fontId="0" fillId="1" borderId="10" xfId="0" applyNumberFormat="1" applyFill="1" applyBorder="1"/>
    <xf numFmtId="3" fontId="0" fillId="29" borderId="10" xfId="0" applyNumberFormat="1" applyFill="1" applyBorder="1"/>
    <xf numFmtId="3" fontId="0" fillId="0" borderId="10" xfId="0" applyNumberFormat="1" applyBorder="1" applyAlignment="1">
      <alignment horizontal="center" vertical="center"/>
    </xf>
    <xf numFmtId="3" fontId="59" fillId="28" borderId="38" xfId="0" applyNumberFormat="1" applyFont="1" applyFill="1" applyBorder="1"/>
    <xf numFmtId="3" fontId="59" fillId="30" borderId="10" xfId="0" applyNumberFormat="1" applyFont="1" applyFill="1" applyBorder="1"/>
    <xf numFmtId="3" fontId="0" fillId="30" borderId="10" xfId="0" applyNumberFormat="1" applyFill="1" applyBorder="1"/>
    <xf numFmtId="3" fontId="0" fillId="31" borderId="10" xfId="0" applyNumberFormat="1" applyFill="1" applyBorder="1"/>
    <xf numFmtId="3" fontId="0" fillId="28" borderId="38" xfId="0" applyNumberFormat="1" applyFill="1" applyBorder="1"/>
    <xf numFmtId="3" fontId="0" fillId="28" borderId="10" xfId="0" applyNumberFormat="1" applyFill="1" applyBorder="1"/>
    <xf numFmtId="0" fontId="26" fillId="0" borderId="10" xfId="0" applyFont="1" applyBorder="1"/>
    <xf numFmtId="3" fontId="26" fillId="0" borderId="10" xfId="0" applyNumberFormat="1" applyFont="1" applyBorder="1"/>
    <xf numFmtId="3" fontId="26" fillId="0" borderId="10" xfId="0" applyNumberFormat="1" applyFont="1" applyBorder="1" applyAlignment="1">
      <alignment horizontal="right"/>
    </xf>
    <xf numFmtId="0" fontId="59" fillId="32" borderId="0" xfId="0" applyFont="1" applyFill="1"/>
    <xf numFmtId="3" fontId="0" fillId="32" borderId="0" xfId="0" applyNumberFormat="1" applyFill="1" applyAlignment="1">
      <alignment vertical="center"/>
    </xf>
    <xf numFmtId="0" fontId="25" fillId="0" borderId="10" xfId="0" applyFont="1" applyBorder="1"/>
    <xf numFmtId="0" fontId="25" fillId="0" borderId="10" xfId="0" applyFont="1" applyBorder="1" applyAlignment="1">
      <alignment wrapText="1"/>
    </xf>
    <xf numFmtId="3" fontId="0" fillId="30" borderId="10" xfId="0" applyNumberFormat="1" applyFill="1" applyBorder="1" applyAlignment="1">
      <alignment vertical="center"/>
    </xf>
    <xf numFmtId="3" fontId="0" fillId="1" borderId="10" xfId="0" applyNumberFormat="1" applyFill="1" applyBorder="1" applyAlignment="1">
      <alignment vertical="center"/>
    </xf>
    <xf numFmtId="0" fontId="26" fillId="0" borderId="10" xfId="0" applyFont="1" applyBorder="1" applyAlignment="1">
      <alignment wrapText="1"/>
    </xf>
    <xf numFmtId="3" fontId="60" fillId="0" borderId="10" xfId="0" applyNumberFormat="1" applyFont="1" applyBorder="1" applyAlignment="1">
      <alignment vertical="center"/>
    </xf>
    <xf numFmtId="0" fontId="60" fillId="0" borderId="0" xfId="0" applyFont="1"/>
    <xf numFmtId="0" fontId="24" fillId="0" borderId="17" xfId="0" applyFont="1" applyBorder="1" applyAlignment="1">
      <alignment horizontal="left" vertical="center"/>
    </xf>
    <xf numFmtId="49" fontId="24" fillId="0" borderId="10" xfId="0" applyNumberFormat="1" applyFont="1" applyFill="1" applyBorder="1" applyAlignment="1">
      <alignment horizontal="left" vertical="center" wrapText="1" indent="2"/>
    </xf>
    <xf numFmtId="0" fontId="24" fillId="0" borderId="0" xfId="0" applyFont="1" applyFill="1" applyAlignment="1">
      <alignment horizontal="right"/>
    </xf>
    <xf numFmtId="3" fontId="24" fillId="0" borderId="18" xfId="0" applyNumberFormat="1" applyFont="1" applyBorder="1"/>
    <xf numFmtId="0" fontId="24" fillId="0" borderId="18" xfId="0" applyFont="1" applyBorder="1"/>
    <xf numFmtId="166" fontId="24" fillId="0" borderId="0" xfId="0" applyNumberFormat="1" applyFont="1" applyFill="1"/>
    <xf numFmtId="0" fontId="24" fillId="0" borderId="10" xfId="45" applyFont="1" applyBorder="1" applyAlignment="1">
      <alignment horizontal="left" vertical="center" wrapText="1"/>
    </xf>
    <xf numFmtId="166" fontId="24" fillId="0" borderId="0" xfId="0" applyNumberFormat="1" applyFont="1" applyBorder="1" applyAlignment="1">
      <alignment vertical="center"/>
    </xf>
    <xf numFmtId="166" fontId="24" fillId="0" borderId="0" xfId="0" applyNumberFormat="1" applyFont="1" applyFill="1" applyBorder="1" applyAlignment="1">
      <alignment vertical="center"/>
    </xf>
    <xf numFmtId="166" fontId="24" fillId="0" borderId="0" xfId="0" applyNumberFormat="1" applyFont="1" applyBorder="1" applyAlignment="1">
      <alignment horizontal="right" vertical="center"/>
    </xf>
    <xf numFmtId="0" fontId="24" fillId="0" borderId="0" xfId="45" applyFont="1" applyBorder="1" applyAlignment="1">
      <alignment horizontal="left" vertical="center" wrapText="1"/>
    </xf>
    <xf numFmtId="0" fontId="24" fillId="0" borderId="0" xfId="0" applyFont="1" applyFill="1" applyBorder="1"/>
    <xf numFmtId="0" fontId="25" fillId="0" borderId="0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 wrapText="1"/>
    </xf>
    <xf numFmtId="0" fontId="25" fillId="0" borderId="18" xfId="0" applyFont="1" applyBorder="1" applyAlignment="1">
      <alignment wrapText="1"/>
    </xf>
    <xf numFmtId="3" fontId="24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wrapText="1"/>
    </xf>
    <xf numFmtId="0" fontId="24" fillId="0" borderId="1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wrapText="1"/>
    </xf>
    <xf numFmtId="0" fontId="24" fillId="0" borderId="27" xfId="0" applyFont="1" applyFill="1" applyBorder="1" applyAlignment="1">
      <alignment horizontal="center"/>
    </xf>
    <xf numFmtId="0" fontId="24" fillId="0" borderId="27" xfId="0" applyFont="1" applyBorder="1" applyAlignment="1">
      <alignment horizontal="left"/>
    </xf>
    <xf numFmtId="166" fontId="24" fillId="0" borderId="18" xfId="0" applyNumberFormat="1" applyFont="1" applyBorder="1" applyAlignment="1">
      <alignment vertical="center"/>
    </xf>
    <xf numFmtId="166" fontId="24" fillId="0" borderId="18" xfId="0" applyNumberFormat="1" applyFont="1" applyFill="1" applyBorder="1" applyAlignment="1">
      <alignment vertical="center"/>
    </xf>
    <xf numFmtId="166" fontId="24" fillId="0" borderId="18" xfId="0" applyNumberFormat="1" applyFont="1" applyBorder="1" applyAlignment="1">
      <alignment horizontal="right" vertical="center"/>
    </xf>
    <xf numFmtId="166" fontId="25" fillId="0" borderId="18" xfId="0" applyNumberFormat="1" applyFont="1" applyFill="1" applyBorder="1" applyAlignment="1">
      <alignment vertical="center"/>
    </xf>
    <xf numFmtId="0" fontId="24" fillId="0" borderId="27" xfId="0" applyFont="1" applyBorder="1" applyAlignment="1">
      <alignment horizontal="left" vertical="center"/>
    </xf>
    <xf numFmtId="3" fontId="24" fillId="0" borderId="18" xfId="0" applyNumberFormat="1" applyFont="1" applyBorder="1" applyAlignment="1">
      <alignment horizontal="right" vertical="center" wrapText="1"/>
    </xf>
    <xf numFmtId="164" fontId="21" fillId="0" borderId="0" xfId="43" applyNumberFormat="1"/>
    <xf numFmtId="0" fontId="32" fillId="0" borderId="36" xfId="0" applyFont="1" applyBorder="1" applyAlignment="1">
      <alignment horizontal="center" vertical="center" wrapText="1"/>
    </xf>
    <xf numFmtId="0" fontId="55" fillId="0" borderId="25" xfId="0" applyFont="1" applyBorder="1" applyAlignment="1">
      <alignment horizontal="center" vertical="center" wrapText="1"/>
    </xf>
    <xf numFmtId="0" fontId="55" fillId="0" borderId="40" xfId="0" applyFont="1" applyBorder="1" applyAlignment="1">
      <alignment horizontal="center" vertical="center" wrapText="1"/>
    </xf>
    <xf numFmtId="4" fontId="53" fillId="0" borderId="13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3" fontId="33" fillId="0" borderId="51" xfId="0" applyNumberFormat="1" applyFont="1" applyBorder="1" applyAlignment="1">
      <alignment horizontal="center" vertical="center"/>
    </xf>
    <xf numFmtId="3" fontId="33" fillId="0" borderId="19" xfId="0" applyNumberFormat="1" applyFont="1" applyBorder="1" applyAlignment="1">
      <alignment horizontal="center" vertical="center" wrapText="1"/>
    </xf>
    <xf numFmtId="3" fontId="33" fillId="0" borderId="37" xfId="0" applyNumberFormat="1" applyFont="1" applyBorder="1" applyAlignment="1">
      <alignment horizontal="center" vertical="center" wrapText="1"/>
    </xf>
    <xf numFmtId="3" fontId="33" fillId="0" borderId="19" xfId="0" applyNumberFormat="1" applyFont="1" applyFill="1" applyBorder="1" applyAlignment="1">
      <alignment horizontal="center" vertical="center" wrapText="1"/>
    </xf>
    <xf numFmtId="3" fontId="33" fillId="0" borderId="37" xfId="0" applyNumberFormat="1" applyFont="1" applyFill="1" applyBorder="1" applyAlignment="1">
      <alignment horizontal="center" vertical="center" wrapText="1"/>
    </xf>
    <xf numFmtId="4" fontId="25" fillId="0" borderId="69" xfId="0" applyNumberFormat="1" applyFont="1" applyBorder="1" applyAlignment="1">
      <alignment vertical="center" wrapText="1"/>
    </xf>
    <xf numFmtId="3" fontId="25" fillId="0" borderId="20" xfId="0" applyNumberFormat="1" applyFont="1" applyFill="1" applyBorder="1" applyAlignment="1">
      <alignment vertical="center" wrapText="1"/>
    </xf>
    <xf numFmtId="3" fontId="24" fillId="0" borderId="43" xfId="0" applyNumberFormat="1" applyFont="1" applyFill="1" applyBorder="1" applyAlignment="1">
      <alignment horizontal="left" vertical="center"/>
    </xf>
    <xf numFmtId="0" fontId="24" fillId="0" borderId="30" xfId="0" applyFont="1" applyBorder="1" applyAlignment="1">
      <alignment vertical="center"/>
    </xf>
    <xf numFmtId="2" fontId="0" fillId="0" borderId="70" xfId="0" applyNumberFormat="1" applyBorder="1"/>
    <xf numFmtId="2" fontId="0" fillId="0" borderId="49" xfId="0" applyNumberFormat="1" applyBorder="1"/>
    <xf numFmtId="3" fontId="29" fillId="0" borderId="43" xfId="0" applyNumberFormat="1" applyFont="1" applyFill="1" applyBorder="1" applyAlignment="1">
      <alignment horizontal="left" vertical="center"/>
    </xf>
    <xf numFmtId="3" fontId="29" fillId="0" borderId="22" xfId="0" applyNumberFormat="1" applyFont="1" applyFill="1" applyBorder="1" applyAlignment="1">
      <alignment vertical="center"/>
    </xf>
    <xf numFmtId="3" fontId="29" fillId="0" borderId="23" xfId="0" applyNumberFormat="1" applyFont="1" applyFill="1" applyBorder="1" applyAlignment="1">
      <alignment vertical="center"/>
    </xf>
    <xf numFmtId="2" fontId="0" fillId="0" borderId="39" xfId="0" applyNumberFormat="1" applyBorder="1" applyAlignment="1">
      <alignment vertical="center"/>
    </xf>
    <xf numFmtId="3" fontId="24" fillId="0" borderId="51" xfId="0" applyNumberFormat="1" applyFont="1" applyBorder="1" applyAlignment="1">
      <alignment vertical="center"/>
    </xf>
    <xf numFmtId="3" fontId="24" fillId="0" borderId="19" xfId="0" applyNumberFormat="1" applyFont="1" applyBorder="1" applyAlignment="1">
      <alignment vertical="center"/>
    </xf>
    <xf numFmtId="3" fontId="0" fillId="0" borderId="28" xfId="0" applyNumberFormat="1" applyBorder="1"/>
    <xf numFmtId="0" fontId="0" fillId="0" borderId="19" xfId="0" applyBorder="1"/>
    <xf numFmtId="0" fontId="24" fillId="0" borderId="59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3" fontId="25" fillId="0" borderId="64" xfId="0" applyNumberFormat="1" applyFont="1" applyFill="1" applyBorder="1" applyAlignment="1">
      <alignment vertical="center" wrapText="1"/>
    </xf>
    <xf numFmtId="0" fontId="0" fillId="0" borderId="15" xfId="0" applyBorder="1"/>
    <xf numFmtId="3" fontId="0" fillId="0" borderId="15" xfId="0" applyNumberFormat="1" applyBorder="1"/>
    <xf numFmtId="0" fontId="0" fillId="0" borderId="70" xfId="0" applyBorder="1"/>
    <xf numFmtId="0" fontId="25" fillId="0" borderId="33" xfId="0" applyFont="1" applyBorder="1" applyAlignment="1">
      <alignment vertical="center"/>
    </xf>
    <xf numFmtId="4" fontId="25" fillId="0" borderId="57" xfId="0" applyNumberFormat="1" applyFont="1" applyFill="1" applyBorder="1" applyAlignment="1">
      <alignment vertical="center" wrapText="1"/>
    </xf>
    <xf numFmtId="2" fontId="25" fillId="0" borderId="35" xfId="0" applyNumberFormat="1" applyFont="1" applyBorder="1"/>
    <xf numFmtId="0" fontId="28" fillId="0" borderId="18" xfId="0" applyFont="1" applyBorder="1" applyAlignment="1">
      <alignment wrapText="1"/>
    </xf>
    <xf numFmtId="4" fontId="42" fillId="0" borderId="10" xfId="38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1" fillId="0" borderId="10" xfId="0" applyFont="1" applyBorder="1" applyAlignment="1"/>
    <xf numFmtId="0" fontId="25" fillId="0" borderId="10" xfId="0" applyFont="1" applyBorder="1" applyAlignment="1">
      <alignment vertical="center" wrapText="1"/>
    </xf>
    <xf numFmtId="0" fontId="25" fillId="0" borderId="19" xfId="0" applyFont="1" applyBorder="1"/>
    <xf numFmtId="0" fontId="0" fillId="0" borderId="27" xfId="0" applyBorder="1"/>
    <xf numFmtId="0" fontId="24" fillId="0" borderId="33" xfId="0" applyFont="1" applyBorder="1" applyAlignment="1">
      <alignment wrapText="1"/>
    </xf>
    <xf numFmtId="0" fontId="0" fillId="0" borderId="35" xfId="0" applyBorder="1"/>
    <xf numFmtId="0" fontId="0" fillId="0" borderId="10" xfId="0" applyBorder="1" applyAlignment="1">
      <alignment horizontal="right"/>
    </xf>
    <xf numFmtId="0" fontId="2" fillId="0" borderId="10" xfId="41" applyBorder="1"/>
    <xf numFmtId="49" fontId="15" fillId="0" borderId="10" xfId="41" applyNumberFormat="1" applyFont="1" applyBorder="1" applyAlignment="1">
      <alignment horizontal="left" wrapText="1"/>
    </xf>
    <xf numFmtId="0" fontId="15" fillId="0" borderId="10" xfId="41" applyFont="1" applyBorder="1"/>
    <xf numFmtId="0" fontId="15" fillId="0" borderId="10" xfId="41" applyFont="1" applyBorder="1" applyAlignment="1">
      <alignment horizontal="left"/>
    </xf>
    <xf numFmtId="0" fontId="20" fillId="0" borderId="10" xfId="41" applyFont="1" applyBorder="1" applyAlignment="1">
      <alignment vertical="center" wrapText="1"/>
    </xf>
    <xf numFmtId="0" fontId="15" fillId="0" borderId="10" xfId="41" applyFont="1" applyFill="1" applyBorder="1"/>
    <xf numFmtId="0" fontId="2" fillId="0" borderId="10" xfId="41" applyFont="1" applyBorder="1" applyAlignment="1">
      <alignment horizontal="left"/>
    </xf>
    <xf numFmtId="0" fontId="2" fillId="0" borderId="10" xfId="41" applyFill="1" applyBorder="1"/>
    <xf numFmtId="3" fontId="21" fillId="0" borderId="10" xfId="0" applyNumberFormat="1" applyFont="1" applyBorder="1"/>
    <xf numFmtId="0" fontId="21" fillId="0" borderId="10" xfId="0" applyFont="1" applyBorder="1" applyAlignment="1">
      <alignment horizontal="right"/>
    </xf>
    <xf numFmtId="0" fontId="40" fillId="0" borderId="10" xfId="0" applyFont="1" applyBorder="1"/>
    <xf numFmtId="3" fontId="40" fillId="0" borderId="10" xfId="0" applyNumberFormat="1" applyFont="1" applyBorder="1"/>
    <xf numFmtId="49" fontId="15" fillId="0" borderId="10" xfId="41" applyNumberFormat="1" applyFont="1" applyBorder="1" applyAlignment="1">
      <alignment horizontal="left"/>
    </xf>
    <xf numFmtId="3" fontId="0" fillId="0" borderId="0" xfId="0" applyNumberFormat="1" applyBorder="1" applyAlignment="1">
      <alignment vertical="center"/>
    </xf>
    <xf numFmtId="0" fontId="24" fillId="0" borderId="17" xfId="0" applyNumberFormat="1" applyFont="1" applyFill="1" applyBorder="1" applyAlignment="1">
      <alignment horizontal="center"/>
    </xf>
    <xf numFmtId="3" fontId="24" fillId="0" borderId="10" xfId="0" applyNumberFormat="1" applyFont="1" applyBorder="1" applyAlignment="1">
      <alignment horizontal="right" vertical="center" wrapText="1"/>
    </xf>
    <xf numFmtId="0" fontId="24" fillId="0" borderId="10" xfId="0" applyFont="1" applyBorder="1" applyAlignment="1">
      <alignment horizontal="right" vertical="center"/>
    </xf>
    <xf numFmtId="0" fontId="24" fillId="0" borderId="10" xfId="0" applyFont="1" applyBorder="1" applyAlignment="1">
      <alignment horizontal="right" vertical="center" wrapText="1"/>
    </xf>
    <xf numFmtId="0" fontId="24" fillId="0" borderId="18" xfId="0" applyFont="1" applyBorder="1" applyAlignment="1">
      <alignment horizontal="right" vertical="center" wrapText="1"/>
    </xf>
    <xf numFmtId="0" fontId="25" fillId="0" borderId="18" xfId="0" applyFont="1" applyBorder="1" applyAlignment="1">
      <alignment horizontal="right" vertical="center"/>
    </xf>
    <xf numFmtId="0" fontId="25" fillId="0" borderId="18" xfId="0" applyFont="1" applyBorder="1" applyAlignment="1">
      <alignment horizontal="right" vertical="center" wrapText="1"/>
    </xf>
    <xf numFmtId="0" fontId="52" fillId="0" borderId="53" xfId="0" applyFont="1" applyBorder="1" applyAlignment="1">
      <alignment horizontal="center" vertical="center" wrapText="1"/>
    </xf>
    <xf numFmtId="0" fontId="52" fillId="0" borderId="25" xfId="0" applyFont="1" applyBorder="1" applyAlignment="1">
      <alignment horizontal="center" vertical="center" wrapText="1"/>
    </xf>
    <xf numFmtId="0" fontId="52" fillId="0" borderId="40" xfId="0" applyFont="1" applyBorder="1" applyAlignment="1">
      <alignment horizontal="center" vertical="center" wrapText="1"/>
    </xf>
    <xf numFmtId="0" fontId="19" fillId="0" borderId="10" xfId="41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3" fontId="25" fillId="0" borderId="68" xfId="0" applyNumberFormat="1" applyFont="1" applyBorder="1" applyAlignment="1">
      <alignment horizontal="center" vertical="center"/>
    </xf>
    <xf numFmtId="3" fontId="25" fillId="0" borderId="11" xfId="0" applyNumberFormat="1" applyFont="1" applyBorder="1" applyAlignment="1">
      <alignment horizontal="center" vertical="center"/>
    </xf>
    <xf numFmtId="3" fontId="25" fillId="0" borderId="61" xfId="0" applyNumberFormat="1" applyFont="1" applyBorder="1" applyAlignment="1">
      <alignment horizontal="center" vertical="center"/>
    </xf>
    <xf numFmtId="3" fontId="25" fillId="0" borderId="71" xfId="0" applyNumberFormat="1" applyFont="1" applyFill="1" applyBorder="1" applyAlignment="1">
      <alignment horizontal="center" vertical="center" wrapText="1"/>
    </xf>
    <xf numFmtId="3" fontId="25" fillId="0" borderId="57" xfId="0" applyNumberFormat="1" applyFont="1" applyFill="1" applyBorder="1" applyAlignment="1">
      <alignment horizontal="center" vertical="center" wrapText="1"/>
    </xf>
    <xf numFmtId="3" fontId="25" fillId="0" borderId="11" xfId="0" applyNumberFormat="1" applyFont="1" applyFill="1" applyBorder="1" applyAlignment="1">
      <alignment horizontal="center" vertical="center" wrapText="1"/>
    </xf>
    <xf numFmtId="3" fontId="25" fillId="0" borderId="61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right" vertical="center"/>
    </xf>
    <xf numFmtId="3" fontId="24" fillId="0" borderId="11" xfId="0" applyNumberFormat="1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164" fontId="26" fillId="24" borderId="0" xfId="39" applyNumberFormat="1" applyFont="1" applyFill="1" applyBorder="1" applyAlignment="1" applyProtection="1">
      <alignment horizontal="center" vertical="center"/>
    </xf>
    <xf numFmtId="0" fontId="24" fillId="24" borderId="11" xfId="42" applyFont="1" applyFill="1" applyBorder="1" applyAlignment="1" applyProtection="1">
      <alignment horizontal="right"/>
    </xf>
    <xf numFmtId="0" fontId="25" fillId="24" borderId="0" xfId="43" applyFont="1" applyFill="1" applyAlignment="1">
      <alignment horizontal="center"/>
    </xf>
    <xf numFmtId="0" fontId="21" fillId="0" borderId="0" xfId="43" applyFont="1" applyAlignment="1">
      <alignment horizontal="center"/>
    </xf>
    <xf numFmtId="0" fontId="21" fillId="0" borderId="0" xfId="43" applyAlignment="1">
      <alignment horizontal="center"/>
    </xf>
    <xf numFmtId="0" fontId="24" fillId="24" borderId="0" xfId="43" applyFont="1" applyFill="1" applyAlignment="1">
      <alignment horizontal="right"/>
    </xf>
    <xf numFmtId="0" fontId="25" fillId="0" borderId="0" xfId="0" applyFont="1" applyAlignment="1">
      <alignment horizontal="center"/>
    </xf>
    <xf numFmtId="3" fontId="25" fillId="0" borderId="26" xfId="0" applyNumberFormat="1" applyFont="1" applyBorder="1" applyAlignment="1">
      <alignment horizontal="center" vertical="center" wrapText="1"/>
    </xf>
    <xf numFmtId="3" fontId="25" fillId="0" borderId="18" xfId="0" applyNumberFormat="1" applyFont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0" fontId="25" fillId="0" borderId="29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4" fillId="0" borderId="32" xfId="0" applyFont="1" applyBorder="1" applyAlignment="1">
      <alignment horizontal="right"/>
    </xf>
    <xf numFmtId="0" fontId="25" fillId="0" borderId="2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3" fontId="61" fillId="0" borderId="0" xfId="0" applyNumberFormat="1" applyFont="1" applyAlignment="1">
      <alignment horizontal="right"/>
    </xf>
    <xf numFmtId="0" fontId="28" fillId="0" borderId="26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58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 wrapText="1"/>
    </xf>
    <xf numFmtId="3" fontId="28" fillId="0" borderId="18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8" fillId="0" borderId="26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5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4" fillId="0" borderId="0" xfId="0" applyFont="1" applyAlignment="1">
      <alignment horizontal="right"/>
    </xf>
    <xf numFmtId="164" fontId="34" fillId="0" borderId="0" xfId="41" applyNumberFormat="1" applyFont="1" applyBorder="1" applyAlignment="1">
      <alignment horizontal="right" vertical="center"/>
    </xf>
    <xf numFmtId="0" fontId="28" fillId="0" borderId="0" xfId="0" applyFont="1" applyAlignment="1">
      <alignment horizontal="center"/>
    </xf>
    <xf numFmtId="164" fontId="28" fillId="0" borderId="0" xfId="41" applyNumberFormat="1" applyFont="1" applyAlignment="1">
      <alignment horizontal="center" vertical="center" wrapText="1"/>
    </xf>
    <xf numFmtId="164" fontId="34" fillId="0" borderId="11" xfId="41" applyNumberFormat="1" applyFont="1" applyBorder="1" applyAlignment="1">
      <alignment horizontal="right" vertical="center"/>
    </xf>
    <xf numFmtId="164" fontId="28" fillId="0" borderId="71" xfId="41" applyNumberFormat="1" applyFont="1" applyBorder="1" applyAlignment="1">
      <alignment horizontal="center" vertical="center" wrapText="1"/>
    </xf>
    <xf numFmtId="164" fontId="28" fillId="0" borderId="57" xfId="41" applyNumberFormat="1" applyFont="1" applyBorder="1" applyAlignment="1">
      <alignment horizontal="center" vertical="center" wrapText="1"/>
    </xf>
    <xf numFmtId="164" fontId="28" fillId="0" borderId="34" xfId="41" applyNumberFormat="1" applyFont="1" applyBorder="1" applyAlignment="1">
      <alignment horizontal="center" vertical="center" wrapText="1"/>
    </xf>
    <xf numFmtId="3" fontId="41" fillId="0" borderId="0" xfId="38" applyNumberFormat="1" applyFont="1" applyFill="1" applyBorder="1" applyAlignment="1">
      <alignment horizontal="right" vertical="center" wrapText="1"/>
    </xf>
    <xf numFmtId="0" fontId="42" fillId="0" borderId="0" xfId="38" applyFont="1" applyFill="1" applyBorder="1" applyAlignment="1">
      <alignment horizontal="center" vertical="center" wrapText="1"/>
    </xf>
    <xf numFmtId="0" fontId="41" fillId="0" borderId="0" xfId="38" applyFont="1" applyFill="1" applyBorder="1" applyAlignment="1">
      <alignment horizontal="left" vertical="center" wrapText="1"/>
    </xf>
    <xf numFmtId="164" fontId="34" fillId="0" borderId="0" xfId="41" applyNumberFormat="1" applyFont="1" applyBorder="1" applyAlignment="1">
      <alignment horizontal="right" vertical="center" wrapText="1"/>
    </xf>
    <xf numFmtId="0" fontId="26" fillId="0" borderId="0" xfId="0" applyFont="1" applyBorder="1" applyAlignment="1" applyProtection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3" fontId="46" fillId="0" borderId="10" xfId="0" applyNumberFormat="1" applyFont="1" applyBorder="1" applyAlignment="1" applyProtection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horizontal="center" vertical="center" wrapText="1"/>
    </xf>
    <xf numFmtId="0" fontId="4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0" borderId="10" xfId="0" applyFont="1" applyBorder="1" applyAlignment="1"/>
    <xf numFmtId="0" fontId="0" fillId="0" borderId="10" xfId="0" applyBorder="1" applyAlignment="1"/>
    <xf numFmtId="0" fontId="40" fillId="0" borderId="10" xfId="0" applyFont="1" applyBorder="1" applyAlignment="1">
      <alignment horizontal="center"/>
    </xf>
    <xf numFmtId="3" fontId="40" fillId="0" borderId="10" xfId="0" applyNumberFormat="1" applyFont="1" applyBorder="1" applyAlignment="1">
      <alignment horizontal="center"/>
    </xf>
    <xf numFmtId="3" fontId="21" fillId="0" borderId="10" xfId="0" applyNumberFormat="1" applyFont="1" applyBorder="1" applyAlignment="1">
      <alignment horizontal="center"/>
    </xf>
    <xf numFmtId="3" fontId="21" fillId="0" borderId="10" xfId="0" applyNumberFormat="1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21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 vertical="top" wrapText="1"/>
    </xf>
    <xf numFmtId="14" fontId="24" fillId="0" borderId="10" xfId="0" applyNumberFormat="1" applyFont="1" applyBorder="1" applyAlignment="1">
      <alignment horizontal="center" vertical="top" wrapText="1"/>
    </xf>
    <xf numFmtId="164" fontId="24" fillId="0" borderId="0" xfId="41" applyNumberFormat="1" applyFont="1" applyAlignment="1">
      <alignment horizontal="right" vertical="center" wrapText="1"/>
    </xf>
    <xf numFmtId="164" fontId="25" fillId="0" borderId="0" xfId="41" applyNumberFormat="1" applyFont="1" applyAlignment="1">
      <alignment horizontal="center" vertical="center" wrapText="1"/>
    </xf>
    <xf numFmtId="164" fontId="24" fillId="0" borderId="32" xfId="41" applyNumberFormat="1" applyFont="1" applyBorder="1" applyAlignment="1">
      <alignment horizontal="right" vertical="center" wrapText="1"/>
    </xf>
    <xf numFmtId="0" fontId="24" fillId="0" borderId="10" xfId="0" applyFont="1" applyBorder="1" applyAlignment="1">
      <alignment horizontal="center"/>
    </xf>
    <xf numFmtId="164" fontId="24" fillId="0" borderId="10" xfId="41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64" fontId="24" fillId="0" borderId="26" xfId="41" applyNumberFormat="1" applyFont="1" applyBorder="1" applyAlignment="1">
      <alignment horizontal="center" vertical="top" wrapText="1"/>
    </xf>
    <xf numFmtId="164" fontId="24" fillId="0" borderId="25" xfId="41" applyNumberFormat="1" applyFont="1" applyBorder="1" applyAlignment="1">
      <alignment horizontal="center" vertical="top" wrapText="1"/>
    </xf>
    <xf numFmtId="164" fontId="24" fillId="0" borderId="18" xfId="41" applyNumberFormat="1" applyFont="1" applyBorder="1" applyAlignment="1">
      <alignment horizontal="center" vertical="top" wrapText="1"/>
    </xf>
    <xf numFmtId="0" fontId="56" fillId="0" borderId="0" xfId="0" applyFont="1" applyAlignment="1">
      <alignment horizontal="center" vertical="center"/>
    </xf>
    <xf numFmtId="0" fontId="57" fillId="0" borderId="59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  <xf numFmtId="0" fontId="54" fillId="0" borderId="72" xfId="0" applyFont="1" applyBorder="1" applyAlignment="1">
      <alignment horizontal="center" vertical="center" wrapText="1"/>
    </xf>
    <xf numFmtId="0" fontId="54" fillId="0" borderId="73" xfId="0" applyFont="1" applyBorder="1" applyAlignment="1">
      <alignment horizontal="center" vertical="center" wrapText="1"/>
    </xf>
    <xf numFmtId="0" fontId="30" fillId="0" borderId="0" xfId="40" applyFont="1" applyBorder="1" applyAlignment="1">
      <alignment horizontal="right"/>
    </xf>
    <xf numFmtId="0" fontId="25" fillId="0" borderId="59" xfId="40" quotePrefix="1" applyFont="1" applyBorder="1" applyAlignment="1">
      <alignment horizontal="center" vertical="center" wrapText="1"/>
    </xf>
    <xf numFmtId="0" fontId="25" fillId="0" borderId="41" xfId="40" quotePrefix="1" applyFont="1" applyBorder="1" applyAlignment="1">
      <alignment horizontal="center" vertical="center" wrapText="1"/>
    </xf>
    <xf numFmtId="0" fontId="25" fillId="0" borderId="15" xfId="40" applyFont="1" applyBorder="1" applyAlignment="1">
      <alignment horizontal="center" vertical="center"/>
    </xf>
    <xf numFmtId="0" fontId="25" fillId="0" borderId="21" xfId="40" applyFont="1" applyBorder="1" applyAlignment="1">
      <alignment horizontal="center" vertical="center"/>
    </xf>
    <xf numFmtId="0" fontId="25" fillId="0" borderId="70" xfId="40" applyFont="1" applyBorder="1" applyAlignment="1">
      <alignment horizontal="center" vertical="center"/>
    </xf>
    <xf numFmtId="0" fontId="25" fillId="0" borderId="42" xfId="40" applyFont="1" applyBorder="1" applyAlignment="1">
      <alignment horizontal="center" vertical="center"/>
    </xf>
    <xf numFmtId="0" fontId="25" fillId="0" borderId="28" xfId="40" applyFont="1" applyBorder="1" applyAlignment="1">
      <alignment horizontal="center" vertical="center"/>
    </xf>
    <xf numFmtId="0" fontId="25" fillId="0" borderId="55" xfId="40" applyFont="1" applyBorder="1" applyAlignment="1">
      <alignment horizontal="center" vertical="center"/>
    </xf>
    <xf numFmtId="0" fontId="26" fillId="0" borderId="0" xfId="40" applyFont="1" applyFill="1" applyAlignment="1" applyProtection="1">
      <alignment horizontal="center" vertical="center"/>
      <protection locked="0"/>
    </xf>
    <xf numFmtId="0" fontId="26" fillId="0" borderId="0" xfId="40" applyFont="1" applyAlignment="1">
      <alignment horizontal="center"/>
    </xf>
    <xf numFmtId="0" fontId="26" fillId="0" borderId="0" xfId="40" applyFont="1" applyAlignment="1">
      <alignment horizontal="center" vertical="center"/>
    </xf>
    <xf numFmtId="0" fontId="26" fillId="0" borderId="29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57" fillId="0" borderId="0" xfId="0" applyFont="1" applyAlignment="1">
      <alignment horizontal="center"/>
    </xf>
  </cellXfs>
  <cellStyles count="5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 builtinId="29" customBuiltin="1"/>
    <cellStyle name="Jelölőszín (2)" xfId="30" builtinId="33" customBuiltin="1"/>
    <cellStyle name="Jelölőszín (3)" xfId="31" builtinId="37" customBuiltin="1"/>
    <cellStyle name="Jelölőszín (4)" xfId="32" builtinId="41" customBuiltin="1"/>
    <cellStyle name="Jelölőszín (5)" xfId="33" builtinId="45" customBuiltin="1"/>
    <cellStyle name="Jelölőszín (6)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3" xfId="38"/>
    <cellStyle name="Normál_KVRENMUNKA" xfId="39"/>
    <cellStyle name="Normál_minta" xfId="40"/>
    <cellStyle name="Normál_Munka1" xfId="41"/>
    <cellStyle name="Normál_Munka1_Munka15" xfId="42"/>
    <cellStyle name="Normál_Munka15" xfId="43"/>
    <cellStyle name="Normál_Munka2" xfId="44"/>
    <cellStyle name="Normál_Somberek költségvetés 2007 " xfId="45"/>
    <cellStyle name="Összesen" xfId="46" builtinId="25" customBuiltin="1"/>
    <cellStyle name="Rossz" xfId="47" builtinId="27" customBuiltin="1"/>
    <cellStyle name="Semleges" xfId="48" builtinId="28" customBuiltin="1"/>
    <cellStyle name="Számítás" xfId="49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453" name="AutoShape 1"/>
        <xdr:cNvSpPr>
          <a:spLocks/>
        </xdr:cNvSpPr>
      </xdr:nvSpPr>
      <xdr:spPr bwMode="auto">
        <a:xfrm>
          <a:off x="295275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454" name="AutoShape 2"/>
        <xdr:cNvSpPr>
          <a:spLocks/>
        </xdr:cNvSpPr>
      </xdr:nvSpPr>
      <xdr:spPr bwMode="auto">
        <a:xfrm>
          <a:off x="295275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455" name="AutoShape 5"/>
        <xdr:cNvSpPr>
          <a:spLocks/>
        </xdr:cNvSpPr>
      </xdr:nvSpPr>
      <xdr:spPr bwMode="auto">
        <a:xfrm>
          <a:off x="295275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456" name="AutoShape 6"/>
        <xdr:cNvSpPr>
          <a:spLocks/>
        </xdr:cNvSpPr>
      </xdr:nvSpPr>
      <xdr:spPr bwMode="auto">
        <a:xfrm>
          <a:off x="295275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  <pageSetUpPr fitToPage="1"/>
  </sheetPr>
  <dimension ref="A1:E59"/>
  <sheetViews>
    <sheetView tabSelected="1" workbookViewId="0">
      <selection activeCell="I15" sqref="I15"/>
    </sheetView>
  </sheetViews>
  <sheetFormatPr defaultRowHeight="12.75" x14ac:dyDescent="0.2"/>
  <cols>
    <col min="1" max="1" width="22.28515625" customWidth="1"/>
    <col min="2" max="2" width="6.28515625" customWidth="1"/>
    <col min="3" max="3" width="28.140625" customWidth="1"/>
    <col min="4" max="4" width="42.42578125" customWidth="1"/>
    <col min="5" max="5" width="36.5703125" customWidth="1"/>
  </cols>
  <sheetData>
    <row r="1" spans="1:5" x14ac:dyDescent="0.2">
      <c r="A1" s="115"/>
      <c r="B1" s="115"/>
      <c r="C1" s="115"/>
      <c r="D1" s="115"/>
      <c r="E1" s="650" t="s">
        <v>391</v>
      </c>
    </row>
    <row r="2" spans="1:5" ht="15.75" x14ac:dyDescent="0.2">
      <c r="A2" s="675" t="s">
        <v>519</v>
      </c>
      <c r="B2" s="675"/>
      <c r="C2" s="675"/>
      <c r="D2" s="675"/>
      <c r="E2" s="675"/>
    </row>
    <row r="3" spans="1:5" ht="3.75" customHeight="1" x14ac:dyDescent="0.25">
      <c r="A3" s="651"/>
      <c r="B3" s="651"/>
      <c r="C3" s="651"/>
      <c r="D3" s="651"/>
      <c r="E3" s="651"/>
    </row>
    <row r="4" spans="1:5" ht="15" x14ac:dyDescent="0.2">
      <c r="A4" s="1" t="s">
        <v>0</v>
      </c>
      <c r="B4" s="1" t="s">
        <v>1</v>
      </c>
      <c r="C4" s="1" t="s">
        <v>414</v>
      </c>
      <c r="D4" s="1" t="s">
        <v>2</v>
      </c>
      <c r="E4" s="1" t="s">
        <v>3</v>
      </c>
    </row>
    <row r="5" spans="1:5" ht="15" x14ac:dyDescent="0.25">
      <c r="A5" s="651"/>
      <c r="B5" s="651"/>
      <c r="C5" s="651"/>
      <c r="D5" s="651"/>
      <c r="E5" s="651"/>
    </row>
    <row r="6" spans="1:5" ht="30" x14ac:dyDescent="0.25">
      <c r="A6" s="2" t="s">
        <v>506</v>
      </c>
      <c r="B6" s="651"/>
      <c r="C6" s="652" t="s">
        <v>420</v>
      </c>
      <c r="D6" s="653" t="s">
        <v>380</v>
      </c>
      <c r="E6" s="651"/>
    </row>
    <row r="7" spans="1:5" ht="15" x14ac:dyDescent="0.25">
      <c r="A7" s="651"/>
      <c r="B7" s="651"/>
      <c r="C7" s="651" t="s">
        <v>5</v>
      </c>
      <c r="D7" s="651" t="s">
        <v>6</v>
      </c>
      <c r="E7" s="651" t="s">
        <v>7</v>
      </c>
    </row>
    <row r="8" spans="1:5" ht="15" x14ac:dyDescent="0.25">
      <c r="A8" s="651"/>
      <c r="B8" s="651"/>
      <c r="C8" s="651"/>
      <c r="D8" s="651"/>
      <c r="E8" s="651" t="s">
        <v>19</v>
      </c>
    </row>
    <row r="9" spans="1:5" ht="15" x14ac:dyDescent="0.25">
      <c r="A9" s="651"/>
      <c r="B9" s="651"/>
      <c r="C9" s="651"/>
      <c r="D9" s="651"/>
      <c r="E9" s="651" t="s">
        <v>9</v>
      </c>
    </row>
    <row r="10" spans="1:5" ht="15" x14ac:dyDescent="0.25">
      <c r="A10" s="651"/>
      <c r="B10" s="651"/>
      <c r="C10" s="651"/>
      <c r="D10" s="651"/>
      <c r="E10" s="651" t="s">
        <v>10</v>
      </c>
    </row>
    <row r="11" spans="1:5" ht="15" x14ac:dyDescent="0.25">
      <c r="A11" s="651"/>
      <c r="B11" s="651"/>
      <c r="C11" s="651"/>
      <c r="D11" s="651"/>
      <c r="E11" s="651" t="s">
        <v>11</v>
      </c>
    </row>
    <row r="12" spans="1:5" ht="15" x14ac:dyDescent="0.25">
      <c r="A12" s="651"/>
      <c r="B12" s="651"/>
      <c r="C12" s="652" t="s">
        <v>419</v>
      </c>
      <c r="D12" s="653" t="s">
        <v>377</v>
      </c>
      <c r="E12" s="651"/>
    </row>
    <row r="13" spans="1:5" ht="15" x14ac:dyDescent="0.25">
      <c r="A13" s="651"/>
      <c r="B13" s="651"/>
      <c r="C13" s="651" t="s">
        <v>5</v>
      </c>
      <c r="D13" s="651" t="s">
        <v>6</v>
      </c>
      <c r="E13" s="651" t="s">
        <v>9</v>
      </c>
    </row>
    <row r="14" spans="1:5" ht="15" x14ac:dyDescent="0.25">
      <c r="A14" s="651"/>
      <c r="B14" s="651"/>
      <c r="C14" s="651"/>
      <c r="D14" s="651"/>
      <c r="E14" s="651" t="s">
        <v>19</v>
      </c>
    </row>
    <row r="15" spans="1:5" ht="15" x14ac:dyDescent="0.25">
      <c r="A15" s="651"/>
      <c r="B15" s="651"/>
      <c r="C15" s="663" t="s">
        <v>418</v>
      </c>
      <c r="D15" s="653" t="s">
        <v>16</v>
      </c>
      <c r="E15" s="651"/>
    </row>
    <row r="16" spans="1:5" ht="15" x14ac:dyDescent="0.25">
      <c r="A16" s="651"/>
      <c r="B16" s="651"/>
      <c r="C16" s="651" t="s">
        <v>5</v>
      </c>
      <c r="D16" s="651" t="s">
        <v>6</v>
      </c>
      <c r="E16" s="651" t="s">
        <v>9</v>
      </c>
    </row>
    <row r="17" spans="1:5" ht="15" x14ac:dyDescent="0.25">
      <c r="A17" s="651"/>
      <c r="B17" s="651"/>
      <c r="C17" s="663" t="s">
        <v>421</v>
      </c>
      <c r="D17" s="653" t="s">
        <v>4</v>
      </c>
      <c r="E17" s="651"/>
    </row>
    <row r="18" spans="1:5" ht="15" x14ac:dyDescent="0.25">
      <c r="A18" s="651"/>
      <c r="B18" s="651"/>
      <c r="C18" s="651" t="s">
        <v>5</v>
      </c>
      <c r="D18" s="651" t="s">
        <v>6</v>
      </c>
      <c r="E18" s="651" t="s">
        <v>7</v>
      </c>
    </row>
    <row r="19" spans="1:5" ht="15" x14ac:dyDescent="0.25">
      <c r="A19" s="651"/>
      <c r="B19" s="651"/>
      <c r="C19" s="651"/>
      <c r="D19" s="651"/>
      <c r="E19" s="651" t="s">
        <v>19</v>
      </c>
    </row>
    <row r="20" spans="1:5" ht="15" x14ac:dyDescent="0.25">
      <c r="A20" s="651"/>
      <c r="B20" s="651"/>
      <c r="C20" s="651"/>
      <c r="D20" s="651"/>
      <c r="E20" s="651" t="s">
        <v>9</v>
      </c>
    </row>
    <row r="21" spans="1:5" ht="15" x14ac:dyDescent="0.25">
      <c r="A21" s="651"/>
      <c r="B21" s="651"/>
      <c r="C21" s="651"/>
      <c r="D21" s="651"/>
      <c r="E21" s="651" t="s">
        <v>10</v>
      </c>
    </row>
    <row r="22" spans="1:5" ht="15" x14ac:dyDescent="0.25">
      <c r="A22" s="655"/>
      <c r="B22" s="651"/>
      <c r="C22" s="651"/>
      <c r="D22" s="651"/>
      <c r="E22" s="651" t="s">
        <v>11</v>
      </c>
    </row>
    <row r="23" spans="1:5" ht="15" x14ac:dyDescent="0.25">
      <c r="A23" s="651"/>
      <c r="B23" s="651"/>
      <c r="C23" s="651" t="s">
        <v>12</v>
      </c>
      <c r="D23" s="651" t="s">
        <v>13</v>
      </c>
      <c r="E23" s="651" t="s">
        <v>14</v>
      </c>
    </row>
    <row r="24" spans="1:5" ht="15" x14ac:dyDescent="0.25">
      <c r="A24" s="651"/>
      <c r="B24" s="651"/>
      <c r="C24" s="651"/>
      <c r="D24" s="651"/>
      <c r="E24" s="651" t="s">
        <v>15</v>
      </c>
    </row>
    <row r="25" spans="1:5" ht="15" x14ac:dyDescent="0.25">
      <c r="A25" s="651"/>
      <c r="B25" s="651"/>
      <c r="C25" s="663" t="s">
        <v>415</v>
      </c>
      <c r="D25" s="653" t="s">
        <v>417</v>
      </c>
      <c r="E25" s="651"/>
    </row>
    <row r="26" spans="1:5" ht="15" x14ac:dyDescent="0.25">
      <c r="A26" s="651"/>
      <c r="B26" s="651"/>
      <c r="C26" s="651" t="s">
        <v>5</v>
      </c>
      <c r="D26" s="651" t="s">
        <v>6</v>
      </c>
      <c r="E26" s="651" t="s">
        <v>9</v>
      </c>
    </row>
    <row r="27" spans="1:5" ht="15" x14ac:dyDescent="0.25">
      <c r="A27" s="651"/>
      <c r="B27" s="651"/>
      <c r="C27" s="651"/>
      <c r="D27" s="651"/>
      <c r="E27" s="651" t="s">
        <v>11</v>
      </c>
    </row>
    <row r="28" spans="1:5" ht="15" x14ac:dyDescent="0.25">
      <c r="A28" s="651"/>
      <c r="B28" s="651"/>
      <c r="C28" s="651" t="s">
        <v>12</v>
      </c>
      <c r="D28" s="651" t="s">
        <v>13</v>
      </c>
      <c r="E28" s="651" t="s">
        <v>14</v>
      </c>
    </row>
    <row r="29" spans="1:5" ht="15" x14ac:dyDescent="0.25">
      <c r="A29" s="651"/>
      <c r="B29" s="651"/>
      <c r="C29" s="651"/>
      <c r="D29" s="651"/>
      <c r="E29" s="651" t="s">
        <v>15</v>
      </c>
    </row>
    <row r="30" spans="1:5" ht="15" x14ac:dyDescent="0.25">
      <c r="A30" s="651"/>
      <c r="B30" s="651"/>
      <c r="C30" s="663" t="s">
        <v>422</v>
      </c>
      <c r="D30" s="653" t="s">
        <v>423</v>
      </c>
      <c r="E30" s="651"/>
    </row>
    <row r="31" spans="1:5" ht="15" x14ac:dyDescent="0.25">
      <c r="A31" s="651"/>
      <c r="B31" s="651"/>
      <c r="C31" s="651" t="s">
        <v>5</v>
      </c>
      <c r="D31" s="651" t="s">
        <v>6</v>
      </c>
      <c r="E31" s="651" t="s">
        <v>9</v>
      </c>
    </row>
    <row r="32" spans="1:5" ht="15" x14ac:dyDescent="0.25">
      <c r="A32" s="651"/>
      <c r="B32" s="651"/>
      <c r="C32" s="663" t="s">
        <v>424</v>
      </c>
      <c r="D32" s="656" t="s">
        <v>425</v>
      </c>
      <c r="E32" s="651"/>
    </row>
    <row r="33" spans="1:5" ht="15" x14ac:dyDescent="0.25">
      <c r="A33" s="651"/>
      <c r="B33" s="651"/>
      <c r="C33" s="651" t="s">
        <v>5</v>
      </c>
      <c r="D33" s="651" t="s">
        <v>6</v>
      </c>
      <c r="E33" s="651" t="s">
        <v>426</v>
      </c>
    </row>
    <row r="34" spans="1:5" ht="15" x14ac:dyDescent="0.25">
      <c r="A34" s="651"/>
      <c r="B34" s="651"/>
      <c r="C34" s="663" t="s">
        <v>427</v>
      </c>
      <c r="D34" s="656" t="s">
        <v>428</v>
      </c>
      <c r="E34" s="651"/>
    </row>
    <row r="35" spans="1:5" ht="15" x14ac:dyDescent="0.25">
      <c r="A35" s="651"/>
      <c r="B35" s="651"/>
      <c r="C35" s="657" t="s">
        <v>12</v>
      </c>
      <c r="D35" s="651" t="s">
        <v>6</v>
      </c>
      <c r="E35" s="651" t="s">
        <v>426</v>
      </c>
    </row>
    <row r="36" spans="1:5" ht="15" x14ac:dyDescent="0.25">
      <c r="A36" s="651"/>
      <c r="B36" s="651"/>
      <c r="C36" s="654" t="s">
        <v>416</v>
      </c>
      <c r="D36" s="571" t="s">
        <v>342</v>
      </c>
      <c r="E36" s="115"/>
    </row>
    <row r="37" spans="1:5" ht="15" x14ac:dyDescent="0.25">
      <c r="A37" s="651"/>
      <c r="B37" s="651"/>
      <c r="C37" s="657" t="s">
        <v>5</v>
      </c>
      <c r="D37" s="651" t="s">
        <v>6</v>
      </c>
      <c r="E37" s="658" t="s">
        <v>7</v>
      </c>
    </row>
    <row r="38" spans="1:5" ht="15" x14ac:dyDescent="0.25">
      <c r="A38" s="651"/>
      <c r="B38" s="651"/>
      <c r="C38" s="657"/>
      <c r="D38" s="651"/>
      <c r="E38" s="658" t="s">
        <v>8</v>
      </c>
    </row>
    <row r="39" spans="1:5" ht="15" x14ac:dyDescent="0.25">
      <c r="A39" s="651"/>
      <c r="B39" s="651"/>
      <c r="C39" s="654"/>
      <c r="D39" s="651"/>
      <c r="E39" s="658" t="s">
        <v>9</v>
      </c>
    </row>
    <row r="40" spans="1:5" ht="15" x14ac:dyDescent="0.25">
      <c r="A40" s="651"/>
      <c r="B40" s="651"/>
      <c r="C40" s="654"/>
      <c r="D40" s="651"/>
      <c r="E40" s="658" t="s">
        <v>10</v>
      </c>
    </row>
    <row r="41" spans="1:5" ht="15" x14ac:dyDescent="0.25">
      <c r="A41" s="651"/>
      <c r="B41" s="651"/>
      <c r="C41" s="654"/>
      <c r="D41" s="651"/>
      <c r="E41" s="658" t="s">
        <v>11</v>
      </c>
    </row>
    <row r="42" spans="1:5" ht="15" x14ac:dyDescent="0.25">
      <c r="A42" s="651"/>
      <c r="B42" s="651"/>
      <c r="C42" s="663" t="s">
        <v>430</v>
      </c>
      <c r="D42" s="653" t="s">
        <v>17</v>
      </c>
      <c r="E42" s="651"/>
    </row>
    <row r="43" spans="1:5" ht="15" x14ac:dyDescent="0.25">
      <c r="A43" s="651"/>
      <c r="B43" s="651"/>
      <c r="C43" s="651" t="s">
        <v>5</v>
      </c>
      <c r="D43" s="651" t="s">
        <v>6</v>
      </c>
      <c r="E43" s="651" t="s">
        <v>7</v>
      </c>
    </row>
    <row r="44" spans="1:5" ht="15" x14ac:dyDescent="0.25">
      <c r="A44" s="651"/>
      <c r="B44" s="651"/>
      <c r="C44" s="651"/>
      <c r="D44" s="651"/>
      <c r="E44" s="651" t="s">
        <v>19</v>
      </c>
    </row>
    <row r="45" spans="1:5" ht="15" x14ac:dyDescent="0.25">
      <c r="A45" s="651"/>
      <c r="B45" s="651"/>
      <c r="C45" s="651"/>
      <c r="D45" s="651"/>
      <c r="E45" s="651" t="s">
        <v>9</v>
      </c>
    </row>
    <row r="46" spans="1:5" ht="15" x14ac:dyDescent="0.25">
      <c r="A46" s="651"/>
      <c r="B46" s="651"/>
      <c r="C46" s="651"/>
      <c r="D46" s="651"/>
      <c r="E46" s="651" t="s">
        <v>11</v>
      </c>
    </row>
    <row r="47" spans="1:5" ht="15" x14ac:dyDescent="0.25">
      <c r="A47" s="651"/>
      <c r="B47" s="651"/>
      <c r="C47" s="654" t="s">
        <v>429</v>
      </c>
      <c r="D47" s="653" t="s">
        <v>18</v>
      </c>
      <c r="E47" s="651"/>
    </row>
    <row r="48" spans="1:5" ht="15" x14ac:dyDescent="0.25">
      <c r="A48" s="651"/>
      <c r="B48" s="651"/>
      <c r="C48" s="651" t="s">
        <v>5</v>
      </c>
      <c r="D48" s="651" t="s">
        <v>6</v>
      </c>
      <c r="E48" s="651" t="s">
        <v>7</v>
      </c>
    </row>
    <row r="49" spans="1:5" ht="15" x14ac:dyDescent="0.25">
      <c r="A49" s="651"/>
      <c r="B49" s="651"/>
      <c r="C49" s="651"/>
      <c r="D49" s="651"/>
      <c r="E49" s="651" t="s">
        <v>19</v>
      </c>
    </row>
    <row r="50" spans="1:5" ht="15" x14ac:dyDescent="0.25">
      <c r="A50" s="651"/>
      <c r="B50" s="651"/>
      <c r="C50" s="651"/>
      <c r="D50" s="651"/>
      <c r="E50" s="651" t="s">
        <v>9</v>
      </c>
    </row>
    <row r="51" spans="1:5" ht="15" x14ac:dyDescent="0.25">
      <c r="A51" s="651"/>
      <c r="B51" s="651"/>
      <c r="C51" s="651"/>
      <c r="D51" s="651"/>
      <c r="E51" s="651" t="s">
        <v>10</v>
      </c>
    </row>
    <row r="52" spans="1:5" ht="15" x14ac:dyDescent="0.25">
      <c r="A52" s="651"/>
      <c r="B52" s="651"/>
      <c r="C52" s="651"/>
      <c r="D52" s="651"/>
      <c r="E52" s="651" t="s">
        <v>11</v>
      </c>
    </row>
    <row r="53" spans="1:5" ht="15" x14ac:dyDescent="0.25">
      <c r="A53" s="651"/>
      <c r="B53" s="651"/>
      <c r="C53" s="663">
        <v>107051</v>
      </c>
      <c r="D53" s="651" t="s">
        <v>432</v>
      </c>
      <c r="E53" s="651"/>
    </row>
    <row r="54" spans="1:5" ht="15" x14ac:dyDescent="0.25">
      <c r="A54" s="651"/>
      <c r="B54" s="651"/>
      <c r="C54" s="344" t="s">
        <v>431</v>
      </c>
      <c r="D54" s="344" t="s">
        <v>6</v>
      </c>
      <c r="E54" s="344" t="s">
        <v>426</v>
      </c>
    </row>
    <row r="55" spans="1:5" ht="15" x14ac:dyDescent="0.25">
      <c r="A55" s="651"/>
      <c r="B55" s="651"/>
      <c r="C55" s="651"/>
      <c r="D55" s="651"/>
      <c r="E55" s="651"/>
    </row>
    <row r="56" spans="1:5" ht="15" x14ac:dyDescent="0.25">
      <c r="A56" s="651"/>
      <c r="B56" s="651"/>
      <c r="C56" s="651"/>
      <c r="D56" s="651"/>
      <c r="E56" s="651"/>
    </row>
    <row r="57" spans="1:5" ht="15" x14ac:dyDescent="0.25">
      <c r="A57" s="651"/>
      <c r="B57" s="651"/>
      <c r="C57" s="651"/>
      <c r="D57" s="651"/>
      <c r="E57" s="651"/>
    </row>
    <row r="58" spans="1:5" ht="15" x14ac:dyDescent="0.25">
      <c r="A58" s="651"/>
      <c r="B58" s="651"/>
      <c r="C58" s="663"/>
      <c r="D58" s="651"/>
      <c r="E58" s="651"/>
    </row>
    <row r="59" spans="1:5" x14ac:dyDescent="0.2">
      <c r="A59" s="115"/>
      <c r="B59" s="115"/>
      <c r="C59" s="344"/>
      <c r="D59" s="344"/>
      <c r="E59" s="344"/>
    </row>
  </sheetData>
  <mergeCells count="1">
    <mergeCell ref="A2:E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2:L18"/>
  <sheetViews>
    <sheetView workbookViewId="0">
      <selection activeCell="J15" sqref="J15"/>
    </sheetView>
  </sheetViews>
  <sheetFormatPr defaultRowHeight="12.75" x14ac:dyDescent="0.2"/>
  <cols>
    <col min="1" max="1" width="4.42578125" customWidth="1"/>
    <col min="2" max="2" width="32.28515625" customWidth="1"/>
    <col min="3" max="3" width="10.140625" customWidth="1"/>
    <col min="4" max="4" width="9.7109375" customWidth="1"/>
    <col min="5" max="5" width="10.7109375" customWidth="1"/>
    <col min="6" max="6" width="10.85546875" customWidth="1"/>
    <col min="7" max="7" width="10.28515625" customWidth="1"/>
    <col min="8" max="8" width="11" customWidth="1"/>
    <col min="9" max="9" width="9.5703125" customWidth="1"/>
    <col min="10" max="10" width="10.7109375" customWidth="1"/>
    <col min="11" max="11" width="10.7109375" hidden="1" customWidth="1"/>
    <col min="12" max="12" width="10.28515625" hidden="1" customWidth="1"/>
  </cols>
  <sheetData>
    <row r="2" spans="1:12" x14ac:dyDescent="0.2">
      <c r="I2" s="752" t="s">
        <v>404</v>
      </c>
      <c r="J2" s="752"/>
    </row>
    <row r="3" spans="1:12" ht="15.75" x14ac:dyDescent="0.25">
      <c r="A3" s="753" t="s">
        <v>503</v>
      </c>
      <c r="B3" s="753"/>
      <c r="C3" s="753"/>
      <c r="D3" s="753"/>
      <c r="E3" s="753"/>
      <c r="F3" s="753"/>
      <c r="G3" s="753"/>
      <c r="H3" s="753"/>
      <c r="I3" s="753"/>
      <c r="J3" s="753"/>
      <c r="K3" s="753"/>
      <c r="L3" s="753"/>
    </row>
    <row r="4" spans="1:12" ht="15.75" x14ac:dyDescent="0.25">
      <c r="A4" s="753" t="s">
        <v>544</v>
      </c>
      <c r="B4" s="753"/>
      <c r="C4" s="753"/>
      <c r="D4" s="753"/>
      <c r="E4" s="753"/>
      <c r="F4" s="753"/>
      <c r="G4" s="753"/>
      <c r="H4" s="753"/>
      <c r="I4" s="753"/>
      <c r="J4" s="753"/>
      <c r="K4" s="753"/>
      <c r="L4" s="753"/>
    </row>
    <row r="5" spans="1:12" ht="21" customHeight="1" x14ac:dyDescent="0.2"/>
    <row r="6" spans="1:12" x14ac:dyDescent="0.2">
      <c r="A6" s="191" t="s">
        <v>148</v>
      </c>
      <c r="B6" s="754" t="s">
        <v>226</v>
      </c>
      <c r="C6" s="116" t="s">
        <v>227</v>
      </c>
      <c r="D6" s="321" t="s">
        <v>228</v>
      </c>
      <c r="E6" s="322"/>
      <c r="F6" s="116" t="s">
        <v>229</v>
      </c>
      <c r="G6" s="321" t="s">
        <v>230</v>
      </c>
      <c r="H6" s="322"/>
      <c r="I6" s="321" t="s">
        <v>231</v>
      </c>
      <c r="J6" s="322"/>
      <c r="K6" s="323" t="s">
        <v>232</v>
      </c>
      <c r="L6" s="193"/>
    </row>
    <row r="7" spans="1:12" x14ac:dyDescent="0.2">
      <c r="A7" s="192" t="s">
        <v>150</v>
      </c>
      <c r="B7" s="755"/>
      <c r="C7" s="157" t="s">
        <v>233</v>
      </c>
      <c r="D7" s="115" t="s">
        <v>234</v>
      </c>
      <c r="E7" s="115" t="s">
        <v>235</v>
      </c>
      <c r="F7" s="157" t="s">
        <v>233</v>
      </c>
      <c r="G7" s="115" t="s">
        <v>236</v>
      </c>
      <c r="H7" s="115" t="s">
        <v>237</v>
      </c>
      <c r="I7" s="115" t="s">
        <v>238</v>
      </c>
      <c r="J7" s="115" t="s">
        <v>239</v>
      </c>
      <c r="K7" s="324" t="s">
        <v>238</v>
      </c>
      <c r="L7" s="324" t="s">
        <v>240</v>
      </c>
    </row>
    <row r="8" spans="1:12" x14ac:dyDescent="0.2">
      <c r="A8" s="115" t="s">
        <v>22</v>
      </c>
      <c r="B8" s="115" t="s">
        <v>241</v>
      </c>
      <c r="C8" s="123">
        <v>3674</v>
      </c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2">
      <c r="A9" s="115"/>
      <c r="B9" s="115" t="s">
        <v>316</v>
      </c>
      <c r="C9" s="123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">
      <c r="A10" s="115" t="s">
        <v>23</v>
      </c>
      <c r="B10" s="115" t="s">
        <v>242</v>
      </c>
      <c r="C10" s="123"/>
      <c r="D10" s="123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">
      <c r="A11" s="115" t="s">
        <v>24</v>
      </c>
      <c r="B11" s="115" t="s">
        <v>243</v>
      </c>
      <c r="C11" s="123"/>
      <c r="D11" s="115"/>
      <c r="E11" s="123"/>
      <c r="F11" s="115"/>
      <c r="G11" s="115"/>
      <c r="H11" s="115"/>
      <c r="I11" s="115"/>
      <c r="J11" s="115"/>
      <c r="K11" s="115"/>
      <c r="L11" s="115"/>
    </row>
    <row r="12" spans="1:12" hidden="1" x14ac:dyDescent="0.2">
      <c r="A12" s="115" t="s">
        <v>25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hidden="1" x14ac:dyDescent="0.2">
      <c r="A13" s="115" t="s">
        <v>26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2" hidden="1" x14ac:dyDescent="0.2">
      <c r="A14" s="115" t="s">
        <v>27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spans="1:12" x14ac:dyDescent="0.2">
      <c r="A15" s="325" t="s">
        <v>25</v>
      </c>
      <c r="B15" s="325" t="s">
        <v>244</v>
      </c>
      <c r="C15" s="326"/>
      <c r="D15" s="327"/>
      <c r="E15" s="327"/>
      <c r="F15" s="326">
        <v>3674</v>
      </c>
      <c r="G15" s="326"/>
      <c r="H15" s="327">
        <v>0</v>
      </c>
      <c r="I15" s="326">
        <v>3674</v>
      </c>
      <c r="J15" s="326">
        <v>0</v>
      </c>
      <c r="K15" s="327"/>
      <c r="L15" s="327"/>
    </row>
    <row r="16" spans="1:12" x14ac:dyDescent="0.2">
      <c r="A16" s="181"/>
      <c r="B16" s="181"/>
      <c r="C16" s="181"/>
      <c r="D16" s="181"/>
      <c r="E16" s="181"/>
      <c r="F16" s="181"/>
      <c r="G16" s="181"/>
      <c r="H16" s="181"/>
      <c r="I16" s="181"/>
      <c r="J16" s="181"/>
      <c r="K16" s="181"/>
    </row>
    <row r="17" spans="1:11" x14ac:dyDescent="0.2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</row>
    <row r="18" spans="1:11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</row>
  </sheetData>
  <mergeCells count="4">
    <mergeCell ref="I2:J2"/>
    <mergeCell ref="A3:L3"/>
    <mergeCell ref="A4:L4"/>
    <mergeCell ref="B6:B7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F13"/>
  <sheetViews>
    <sheetView workbookViewId="0">
      <selection activeCell="A15" sqref="A15"/>
    </sheetView>
  </sheetViews>
  <sheetFormatPr defaultRowHeight="12.75" x14ac:dyDescent="0.2"/>
  <cols>
    <col min="1" max="1" width="63.140625" customWidth="1"/>
    <col min="2" max="2" width="6" customWidth="1"/>
    <col min="3" max="3" width="16.140625" customWidth="1"/>
    <col min="4" max="4" width="11.7109375" hidden="1" customWidth="1"/>
    <col min="5" max="5" width="12.28515625" customWidth="1"/>
    <col min="6" max="6" width="13.140625" customWidth="1"/>
  </cols>
  <sheetData>
    <row r="1" spans="1:6" x14ac:dyDescent="0.2">
      <c r="A1" s="759" t="s">
        <v>545</v>
      </c>
      <c r="B1" s="760"/>
      <c r="C1" s="760"/>
      <c r="D1" s="760"/>
      <c r="E1" s="760"/>
      <c r="F1" s="760"/>
    </row>
    <row r="2" spans="1:6" x14ac:dyDescent="0.2">
      <c r="A2" s="329"/>
      <c r="B2" s="329"/>
      <c r="C2" s="659"/>
      <c r="D2" s="329"/>
      <c r="E2" s="329"/>
      <c r="F2" s="660" t="s">
        <v>405</v>
      </c>
    </row>
    <row r="3" spans="1:6" x14ac:dyDescent="0.2">
      <c r="A3" s="329"/>
      <c r="B3" s="329"/>
      <c r="C3" s="659"/>
      <c r="D3" s="329"/>
      <c r="E3" s="329"/>
      <c r="F3" s="329"/>
    </row>
    <row r="4" spans="1:6" x14ac:dyDescent="0.2">
      <c r="A4" s="328" t="s">
        <v>245</v>
      </c>
      <c r="B4" s="761" t="s">
        <v>246</v>
      </c>
      <c r="C4" s="761"/>
      <c r="D4" s="763" t="s">
        <v>247</v>
      </c>
      <c r="E4" s="763"/>
      <c r="F4" s="763"/>
    </row>
    <row r="5" spans="1:6" ht="25.5" customHeight="1" x14ac:dyDescent="0.2">
      <c r="A5" s="329"/>
      <c r="B5" s="762"/>
      <c r="C5" s="762"/>
      <c r="D5" s="328" t="s">
        <v>248</v>
      </c>
      <c r="E5" s="328" t="s">
        <v>249</v>
      </c>
      <c r="F5" s="328" t="s">
        <v>250</v>
      </c>
    </row>
    <row r="6" spans="1:6" x14ac:dyDescent="0.2">
      <c r="A6" s="329"/>
      <c r="B6" s="756"/>
      <c r="C6" s="757"/>
      <c r="D6" s="329"/>
      <c r="E6" s="328"/>
      <c r="F6" s="329"/>
    </row>
    <row r="7" spans="1:6" x14ac:dyDescent="0.2">
      <c r="A7" s="329" t="s">
        <v>385</v>
      </c>
      <c r="B7" s="644"/>
      <c r="C7" s="453"/>
      <c r="D7" s="329"/>
      <c r="E7" s="328"/>
      <c r="F7" s="329"/>
    </row>
    <row r="8" spans="1:6" x14ac:dyDescent="0.2">
      <c r="A8" s="329" t="s">
        <v>386</v>
      </c>
      <c r="B8" s="644"/>
      <c r="C8" s="453"/>
      <c r="D8" s="329"/>
      <c r="E8" s="328"/>
      <c r="F8" s="329"/>
    </row>
    <row r="9" spans="1:6" x14ac:dyDescent="0.2">
      <c r="A9" s="329" t="s">
        <v>387</v>
      </c>
      <c r="B9" s="644"/>
      <c r="C9" s="453"/>
      <c r="D9" s="329"/>
      <c r="E9" s="328"/>
      <c r="F9" s="329"/>
    </row>
    <row r="10" spans="1:6" x14ac:dyDescent="0.2">
      <c r="A10" s="329" t="s">
        <v>388</v>
      </c>
      <c r="B10" s="644"/>
      <c r="C10" s="453"/>
      <c r="D10" s="329"/>
      <c r="E10" s="328"/>
      <c r="F10" s="329"/>
    </row>
    <row r="11" spans="1:6" x14ac:dyDescent="0.2">
      <c r="A11" s="329" t="s">
        <v>389</v>
      </c>
      <c r="B11" s="644"/>
      <c r="C11" s="453"/>
      <c r="D11" s="329"/>
      <c r="E11" s="328"/>
      <c r="F11" s="329"/>
    </row>
    <row r="12" spans="1:6" ht="18" customHeight="1" x14ac:dyDescent="0.2">
      <c r="A12" s="661" t="s">
        <v>251</v>
      </c>
      <c r="B12" s="758"/>
      <c r="C12" s="758"/>
      <c r="D12" s="661"/>
      <c r="E12" s="661"/>
      <c r="F12" s="662">
        <f>SUM(F6:F6)</f>
        <v>0</v>
      </c>
    </row>
    <row r="13" spans="1:6" x14ac:dyDescent="0.2">
      <c r="A13" s="115"/>
      <c r="B13" s="115"/>
      <c r="C13" s="115"/>
      <c r="D13" s="115"/>
      <c r="E13" s="115"/>
      <c r="F13" s="115"/>
    </row>
  </sheetData>
  <mergeCells count="5">
    <mergeCell ref="B6:C6"/>
    <mergeCell ref="B12:C12"/>
    <mergeCell ref="A1:F1"/>
    <mergeCell ref="B4:C5"/>
    <mergeCell ref="D4:F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R15"/>
  <sheetViews>
    <sheetView workbookViewId="0">
      <selection activeCell="S15" sqref="S15"/>
    </sheetView>
  </sheetViews>
  <sheetFormatPr defaultRowHeight="12.75" x14ac:dyDescent="0.2"/>
  <cols>
    <col min="1" max="1" width="42.7109375" style="148" customWidth="1"/>
    <col min="2" max="2" width="9.42578125" style="148" hidden="1" customWidth="1"/>
    <col min="3" max="3" width="10.140625" style="330" hidden="1" customWidth="1"/>
    <col min="4" max="4" width="12.5703125" style="330" hidden="1" customWidth="1"/>
    <col min="5" max="5" width="15" style="148" customWidth="1"/>
    <col min="6" max="6" width="14.85546875" style="148" customWidth="1"/>
    <col min="7" max="7" width="9.28515625" style="148" hidden="1" customWidth="1"/>
    <col min="8" max="8" width="9.7109375" style="148" hidden="1" customWidth="1"/>
    <col min="9" max="9" width="0" style="148" hidden="1" customWidth="1"/>
    <col min="10" max="10" width="10" style="148" hidden="1" customWidth="1"/>
    <col min="11" max="11" width="10.140625" style="148" hidden="1" customWidth="1"/>
    <col min="12" max="17" width="9.28515625" style="148" hidden="1" customWidth="1"/>
    <col min="18" max="18" width="0" style="148" hidden="1" customWidth="1"/>
    <col min="19" max="16384" width="9.140625" style="148"/>
  </cols>
  <sheetData>
    <row r="1" spans="1:18" x14ac:dyDescent="0.2">
      <c r="E1" s="709" t="s">
        <v>408</v>
      </c>
      <c r="F1" s="709"/>
    </row>
    <row r="2" spans="1:18" ht="15.75" customHeight="1" x14ac:dyDescent="0.2">
      <c r="A2" s="331"/>
      <c r="B2" s="332"/>
      <c r="C2" s="333"/>
      <c r="D2" s="333"/>
      <c r="E2" s="332"/>
      <c r="F2" s="332"/>
      <c r="G2" s="332"/>
      <c r="L2" s="766" t="s">
        <v>252</v>
      </c>
      <c r="M2" s="766"/>
      <c r="N2" s="766"/>
      <c r="O2" s="766"/>
      <c r="P2" s="766"/>
      <c r="Q2" s="766"/>
      <c r="R2" s="766"/>
    </row>
    <row r="3" spans="1:18" ht="15.75" customHeight="1" x14ac:dyDescent="0.2">
      <c r="A3" s="767" t="s">
        <v>546</v>
      </c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  <c r="Q3" s="767"/>
      <c r="R3" s="767"/>
    </row>
    <row r="4" spans="1:18" ht="15.75" customHeight="1" x14ac:dyDescent="0.2">
      <c r="A4" s="450"/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</row>
    <row r="5" spans="1:18" ht="15.75" customHeight="1" x14ac:dyDescent="0.2">
      <c r="A5" s="331"/>
      <c r="B5" s="332"/>
      <c r="C5" s="333"/>
      <c r="D5" s="333"/>
      <c r="E5" s="332"/>
      <c r="F5" s="334" t="s">
        <v>253</v>
      </c>
      <c r="G5" s="332"/>
      <c r="L5" s="768" t="s">
        <v>33</v>
      </c>
      <c r="M5" s="768"/>
      <c r="N5" s="768"/>
      <c r="O5" s="768"/>
      <c r="P5" s="768"/>
      <c r="Q5" s="768"/>
      <c r="R5" s="768"/>
    </row>
    <row r="6" spans="1:18" ht="15.75" customHeight="1" x14ac:dyDescent="0.2">
      <c r="A6" s="335" t="s">
        <v>254</v>
      </c>
      <c r="B6" s="335" t="s">
        <v>255</v>
      </c>
      <c r="C6" s="336" t="s">
        <v>136</v>
      </c>
      <c r="D6" s="336" t="s">
        <v>256</v>
      </c>
      <c r="E6" s="335" t="s">
        <v>547</v>
      </c>
      <c r="F6" s="335" t="s">
        <v>548</v>
      </c>
      <c r="G6" s="335" t="s">
        <v>257</v>
      </c>
      <c r="H6" s="769" t="s">
        <v>258</v>
      </c>
      <c r="I6" s="769"/>
      <c r="J6" s="769"/>
      <c r="K6" s="769"/>
      <c r="L6" s="770" t="s">
        <v>259</v>
      </c>
      <c r="M6" s="770"/>
      <c r="N6" s="770"/>
      <c r="O6" s="770"/>
      <c r="P6" s="770"/>
      <c r="Q6" s="771"/>
      <c r="R6" s="772" t="s">
        <v>260</v>
      </c>
    </row>
    <row r="7" spans="1:18" x14ac:dyDescent="0.2">
      <c r="A7" s="337"/>
      <c r="B7" s="337" t="s">
        <v>261</v>
      </c>
      <c r="C7" s="338" t="s">
        <v>262</v>
      </c>
      <c r="D7" s="338" t="s">
        <v>263</v>
      </c>
      <c r="E7" s="337" t="s">
        <v>264</v>
      </c>
      <c r="F7" s="337" t="s">
        <v>264</v>
      </c>
      <c r="G7" s="337" t="s">
        <v>265</v>
      </c>
      <c r="H7" s="764" t="s">
        <v>266</v>
      </c>
      <c r="I7" s="764" t="s">
        <v>267</v>
      </c>
      <c r="J7" s="764" t="s">
        <v>268</v>
      </c>
      <c r="K7" s="765" t="s">
        <v>269</v>
      </c>
      <c r="L7" s="770"/>
      <c r="M7" s="770"/>
      <c r="N7" s="770"/>
      <c r="O7" s="770"/>
      <c r="P7" s="770"/>
      <c r="Q7" s="771"/>
      <c r="R7" s="773"/>
    </row>
    <row r="8" spans="1:18" x14ac:dyDescent="0.2">
      <c r="A8" s="339"/>
      <c r="B8" s="339" t="s">
        <v>270</v>
      </c>
      <c r="C8" s="340" t="s">
        <v>271</v>
      </c>
      <c r="D8" s="340"/>
      <c r="E8" s="339" t="s">
        <v>272</v>
      </c>
      <c r="F8" s="339" t="s">
        <v>272</v>
      </c>
      <c r="G8" s="339" t="s">
        <v>273</v>
      </c>
      <c r="H8" s="764"/>
      <c r="I8" s="764"/>
      <c r="J8" s="764"/>
      <c r="K8" s="764"/>
      <c r="L8" s="341"/>
      <c r="M8" s="342"/>
      <c r="N8" s="342"/>
      <c r="O8" s="342"/>
      <c r="P8" s="342"/>
      <c r="Q8" s="342"/>
      <c r="R8" s="774"/>
    </row>
    <row r="9" spans="1:18" x14ac:dyDescent="0.2">
      <c r="A9" s="447" t="s">
        <v>345</v>
      </c>
      <c r="B9" s="343"/>
      <c r="C9" s="338"/>
      <c r="D9" s="338"/>
      <c r="E9" s="343">
        <v>0</v>
      </c>
      <c r="F9" s="343"/>
      <c r="G9" s="343"/>
      <c r="H9" s="344"/>
      <c r="I9" s="344"/>
      <c r="J9" s="344"/>
      <c r="K9" s="344"/>
      <c r="L9" s="343"/>
      <c r="M9" s="345"/>
      <c r="N9" s="345"/>
      <c r="O9" s="345"/>
      <c r="P9" s="345"/>
      <c r="Q9" s="345"/>
      <c r="R9" s="346"/>
    </row>
    <row r="10" spans="1:18" x14ac:dyDescent="0.2">
      <c r="A10" s="347" t="s">
        <v>343</v>
      </c>
      <c r="B10" s="348"/>
      <c r="C10" s="354"/>
      <c r="D10" s="349"/>
      <c r="E10" s="348"/>
      <c r="F10" s="348"/>
      <c r="G10" s="348"/>
      <c r="H10" s="344"/>
      <c r="I10" s="344"/>
      <c r="J10" s="344"/>
      <c r="K10" s="344"/>
      <c r="L10" s="348"/>
      <c r="M10" s="350"/>
      <c r="N10" s="350"/>
      <c r="O10" s="350"/>
      <c r="P10" s="350"/>
      <c r="Q10" s="350"/>
      <c r="R10" s="344"/>
    </row>
    <row r="11" spans="1:18" x14ac:dyDescent="0.2">
      <c r="A11" s="347" t="s">
        <v>344</v>
      </c>
      <c r="B11" s="348"/>
      <c r="C11" s="354"/>
      <c r="D11" s="349"/>
      <c r="E11" s="348"/>
      <c r="F11" s="344"/>
      <c r="G11" s="348"/>
      <c r="H11" s="344"/>
      <c r="I11" s="344"/>
      <c r="J11" s="344"/>
      <c r="K11" s="344"/>
      <c r="L11" s="348"/>
      <c r="M11" s="350"/>
      <c r="N11" s="350"/>
      <c r="O11" s="350"/>
      <c r="P11" s="350"/>
      <c r="Q11" s="350"/>
      <c r="R11" s="344"/>
    </row>
    <row r="12" spans="1:18" x14ac:dyDescent="0.2">
      <c r="A12" s="347" t="s">
        <v>346</v>
      </c>
      <c r="B12" s="348"/>
      <c r="C12" s="354"/>
      <c r="D12" s="349"/>
      <c r="E12" s="348"/>
      <c r="F12" s="348"/>
      <c r="G12" s="348"/>
      <c r="H12" s="344"/>
      <c r="I12" s="344"/>
      <c r="J12" s="344"/>
      <c r="K12" s="344"/>
      <c r="L12" s="348"/>
      <c r="M12" s="350"/>
      <c r="N12" s="350"/>
      <c r="O12" s="350"/>
      <c r="P12" s="350"/>
      <c r="Q12" s="350"/>
      <c r="R12" s="344"/>
    </row>
    <row r="13" spans="1:18" x14ac:dyDescent="0.2">
      <c r="A13" s="351" t="s">
        <v>274</v>
      </c>
      <c r="B13" s="352" t="e">
        <f>#REF!+#REF!</f>
        <v>#REF!</v>
      </c>
      <c r="C13" s="353"/>
      <c r="D13" s="353"/>
      <c r="E13" s="352">
        <v>0</v>
      </c>
      <c r="F13" s="352">
        <f>SUM(F12)</f>
        <v>0</v>
      </c>
      <c r="G13" s="352" t="e">
        <f>#REF!+#REF!</f>
        <v>#REF!</v>
      </c>
      <c r="H13" s="352" t="e">
        <f>#REF!+#REF!</f>
        <v>#REF!</v>
      </c>
      <c r="I13" s="352" t="e">
        <f>#REF!+#REF!</f>
        <v>#REF!</v>
      </c>
      <c r="J13" s="352" t="e">
        <f>#REF!+#REF!</f>
        <v>#REF!</v>
      </c>
      <c r="K13" s="352"/>
      <c r="L13" s="352"/>
      <c r="M13" s="352"/>
      <c r="N13" s="352"/>
      <c r="O13" s="352"/>
      <c r="P13" s="352"/>
      <c r="Q13" s="352"/>
      <c r="R13" s="352"/>
    </row>
    <row r="14" spans="1:18" x14ac:dyDescent="0.2">
      <c r="B14" s="355"/>
    </row>
    <row r="15" spans="1:18" x14ac:dyDescent="0.2">
      <c r="E15" s="356"/>
    </row>
  </sheetData>
  <mergeCells count="11">
    <mergeCell ref="I7:I8"/>
    <mergeCell ref="J7:J8"/>
    <mergeCell ref="K7:K8"/>
    <mergeCell ref="E1:F1"/>
    <mergeCell ref="L2:R2"/>
    <mergeCell ref="A3:R3"/>
    <mergeCell ref="L5:R5"/>
    <mergeCell ref="H6:K6"/>
    <mergeCell ref="L6:Q7"/>
    <mergeCell ref="R6:R8"/>
    <mergeCell ref="H7:H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E51"/>
  <sheetViews>
    <sheetView workbookViewId="0">
      <selection activeCell="D11" sqref="D11"/>
    </sheetView>
  </sheetViews>
  <sheetFormatPr defaultRowHeight="12.75" x14ac:dyDescent="0.2"/>
  <cols>
    <col min="1" max="1" width="31.140625" style="361" customWidth="1"/>
    <col min="2" max="2" width="20.7109375" style="361" customWidth="1"/>
    <col min="3" max="3" width="27.28515625" style="364" customWidth="1"/>
    <col min="4" max="4" width="18.7109375" style="364" customWidth="1"/>
    <col min="5" max="16384" width="9.140625" style="359"/>
  </cols>
  <sheetData>
    <row r="1" spans="1:5" x14ac:dyDescent="0.2">
      <c r="D1" s="451" t="s">
        <v>406</v>
      </c>
      <c r="E1" s="451"/>
    </row>
    <row r="2" spans="1:5" ht="15" x14ac:dyDescent="0.2">
      <c r="A2" s="357"/>
      <c r="B2" s="357"/>
      <c r="C2" s="358"/>
      <c r="D2" s="358"/>
    </row>
    <row r="3" spans="1:5" x14ac:dyDescent="0.2">
      <c r="A3" s="775" t="s">
        <v>550</v>
      </c>
      <c r="B3" s="775"/>
      <c r="C3" s="775"/>
      <c r="D3" s="775"/>
    </row>
    <row r="4" spans="1:5" ht="15" thickBot="1" x14ac:dyDescent="0.25">
      <c r="A4" s="360"/>
      <c r="B4" s="360"/>
      <c r="C4" s="360"/>
      <c r="D4" s="360"/>
    </row>
    <row r="5" spans="1:5" ht="12.75" customHeight="1" x14ac:dyDescent="0.2">
      <c r="A5" s="776" t="s">
        <v>128</v>
      </c>
      <c r="B5" s="778" t="s">
        <v>275</v>
      </c>
      <c r="C5" s="778"/>
      <c r="D5" s="779"/>
    </row>
    <row r="6" spans="1:5" ht="13.5" thickBot="1" x14ac:dyDescent="0.25">
      <c r="A6" s="777"/>
      <c r="B6" s="516" t="s">
        <v>319</v>
      </c>
      <c r="C6" s="517" t="s">
        <v>549</v>
      </c>
      <c r="D6" s="518" t="s">
        <v>320</v>
      </c>
    </row>
    <row r="7" spans="1:5" ht="15.75" x14ac:dyDescent="0.2">
      <c r="A7" s="607" t="s">
        <v>552</v>
      </c>
      <c r="B7" s="672">
        <v>1</v>
      </c>
      <c r="C7" s="673">
        <v>1</v>
      </c>
      <c r="D7" s="674">
        <v>1</v>
      </c>
    </row>
    <row r="8" spans="1:5" ht="15.75" x14ac:dyDescent="0.2">
      <c r="A8" s="607" t="s">
        <v>551</v>
      </c>
      <c r="B8" s="672">
        <v>1</v>
      </c>
      <c r="C8" s="673">
        <v>1</v>
      </c>
      <c r="D8" s="674">
        <v>1</v>
      </c>
    </row>
    <row r="9" spans="1:5" ht="16.5" thickBot="1" x14ac:dyDescent="0.25">
      <c r="A9" s="607" t="s">
        <v>409</v>
      </c>
      <c r="B9" s="608">
        <v>8</v>
      </c>
      <c r="C9" s="608">
        <v>8</v>
      </c>
      <c r="D9" s="609">
        <v>8</v>
      </c>
    </row>
    <row r="10" spans="1:5" ht="20.25" customHeight="1" thickBot="1" x14ac:dyDescent="0.25">
      <c r="A10" s="362" t="s">
        <v>276</v>
      </c>
      <c r="B10" s="610">
        <v>10</v>
      </c>
      <c r="C10" s="610">
        <v>10</v>
      </c>
      <c r="D10" s="610">
        <v>10</v>
      </c>
    </row>
    <row r="11" spans="1:5" x14ac:dyDescent="0.2">
      <c r="C11" s="363"/>
      <c r="D11" s="363"/>
    </row>
    <row r="12" spans="1:5" x14ac:dyDescent="0.2">
      <c r="C12" s="363"/>
      <c r="D12" s="363"/>
    </row>
    <row r="13" spans="1:5" x14ac:dyDescent="0.2">
      <c r="C13" s="363"/>
      <c r="D13" s="363"/>
    </row>
    <row r="14" spans="1:5" x14ac:dyDescent="0.2">
      <c r="C14" s="363"/>
      <c r="D14" s="363"/>
    </row>
    <row r="15" spans="1:5" x14ac:dyDescent="0.2">
      <c r="C15" s="363"/>
      <c r="D15" s="363"/>
    </row>
    <row r="16" spans="1:5" x14ac:dyDescent="0.2">
      <c r="C16" s="363"/>
      <c r="D16" s="363"/>
    </row>
    <row r="17" spans="3:4" x14ac:dyDescent="0.2">
      <c r="C17" s="363"/>
      <c r="D17" s="363"/>
    </row>
    <row r="18" spans="3:4" x14ac:dyDescent="0.2">
      <c r="C18" s="363"/>
      <c r="D18" s="363"/>
    </row>
    <row r="19" spans="3:4" x14ac:dyDescent="0.2">
      <c r="C19" s="363"/>
      <c r="D19" s="363"/>
    </row>
    <row r="20" spans="3:4" x14ac:dyDescent="0.2">
      <c r="C20" s="363"/>
      <c r="D20" s="363"/>
    </row>
    <row r="21" spans="3:4" x14ac:dyDescent="0.2">
      <c r="C21" s="363"/>
      <c r="D21" s="363"/>
    </row>
    <row r="22" spans="3:4" x14ac:dyDescent="0.2">
      <c r="C22" s="363"/>
      <c r="D22" s="363"/>
    </row>
    <row r="23" spans="3:4" x14ac:dyDescent="0.2">
      <c r="C23" s="363"/>
      <c r="D23" s="363"/>
    </row>
    <row r="24" spans="3:4" x14ac:dyDescent="0.2">
      <c r="C24" s="363"/>
      <c r="D24" s="363"/>
    </row>
    <row r="25" spans="3:4" x14ac:dyDescent="0.2">
      <c r="C25" s="363"/>
      <c r="D25" s="363"/>
    </row>
    <row r="26" spans="3:4" x14ac:dyDescent="0.2">
      <c r="C26" s="363"/>
      <c r="D26" s="363"/>
    </row>
    <row r="27" spans="3:4" x14ac:dyDescent="0.2">
      <c r="C27" s="363"/>
      <c r="D27" s="363"/>
    </row>
    <row r="28" spans="3:4" x14ac:dyDescent="0.2">
      <c r="C28" s="363"/>
      <c r="D28" s="363"/>
    </row>
    <row r="29" spans="3:4" x14ac:dyDescent="0.2">
      <c r="C29" s="363"/>
      <c r="D29" s="363"/>
    </row>
    <row r="30" spans="3:4" x14ac:dyDescent="0.2">
      <c r="C30" s="363"/>
      <c r="D30" s="363"/>
    </row>
    <row r="31" spans="3:4" x14ac:dyDescent="0.2">
      <c r="C31" s="363"/>
      <c r="D31" s="363"/>
    </row>
    <row r="32" spans="3:4" x14ac:dyDescent="0.2">
      <c r="C32" s="363"/>
      <c r="D32" s="363"/>
    </row>
    <row r="33" spans="3:4" x14ac:dyDescent="0.2">
      <c r="C33" s="363"/>
      <c r="D33" s="363"/>
    </row>
    <row r="34" spans="3:4" x14ac:dyDescent="0.2">
      <c r="C34" s="363"/>
      <c r="D34" s="363"/>
    </row>
    <row r="35" spans="3:4" x14ac:dyDescent="0.2">
      <c r="C35" s="363"/>
      <c r="D35" s="363"/>
    </row>
    <row r="36" spans="3:4" x14ac:dyDescent="0.2">
      <c r="C36" s="363"/>
      <c r="D36" s="363"/>
    </row>
    <row r="37" spans="3:4" x14ac:dyDescent="0.2">
      <c r="C37" s="363"/>
      <c r="D37" s="363"/>
    </row>
    <row r="38" spans="3:4" x14ac:dyDescent="0.2">
      <c r="C38" s="363"/>
      <c r="D38" s="363"/>
    </row>
    <row r="39" spans="3:4" x14ac:dyDescent="0.2">
      <c r="C39" s="363"/>
      <c r="D39" s="363"/>
    </row>
    <row r="40" spans="3:4" x14ac:dyDescent="0.2">
      <c r="C40" s="363"/>
      <c r="D40" s="363"/>
    </row>
    <row r="41" spans="3:4" x14ac:dyDescent="0.2">
      <c r="C41" s="363"/>
      <c r="D41" s="363"/>
    </row>
    <row r="42" spans="3:4" x14ac:dyDescent="0.2">
      <c r="C42" s="363"/>
      <c r="D42" s="363"/>
    </row>
    <row r="43" spans="3:4" x14ac:dyDescent="0.2">
      <c r="C43" s="363"/>
      <c r="D43" s="363"/>
    </row>
    <row r="44" spans="3:4" x14ac:dyDescent="0.2">
      <c r="C44" s="363"/>
      <c r="D44" s="363"/>
    </row>
    <row r="45" spans="3:4" x14ac:dyDescent="0.2">
      <c r="C45" s="363"/>
      <c r="D45" s="363"/>
    </row>
    <row r="46" spans="3:4" x14ac:dyDescent="0.2">
      <c r="C46" s="363"/>
      <c r="D46" s="363"/>
    </row>
    <row r="47" spans="3:4" x14ac:dyDescent="0.2">
      <c r="C47" s="363"/>
      <c r="D47" s="363"/>
    </row>
    <row r="48" spans="3:4" x14ac:dyDescent="0.2">
      <c r="C48" s="363"/>
      <c r="D48" s="363"/>
    </row>
    <row r="49" spans="3:4" x14ac:dyDescent="0.2">
      <c r="C49" s="363"/>
      <c r="D49" s="363"/>
    </row>
    <row r="50" spans="3:4" x14ac:dyDescent="0.2">
      <c r="C50" s="363"/>
      <c r="D50" s="363"/>
    </row>
    <row r="51" spans="3:4" x14ac:dyDescent="0.2">
      <c r="C51" s="363"/>
      <c r="D51" s="363"/>
    </row>
  </sheetData>
  <mergeCells count="3">
    <mergeCell ref="A3:D3"/>
    <mergeCell ref="A5:A6"/>
    <mergeCell ref="B5:D5"/>
  </mergeCells>
  <phoneticPr fontId="0" type="noConversion"/>
  <pageMargins left="0.53" right="0.3" top="1" bottom="1" header="0.5" footer="0.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G64"/>
  <sheetViews>
    <sheetView topLeftCell="A25" workbookViewId="0">
      <selection activeCell="C32" sqref="C32"/>
    </sheetView>
  </sheetViews>
  <sheetFormatPr defaultRowHeight="12.75" x14ac:dyDescent="0.2"/>
  <cols>
    <col min="1" max="1" width="5.7109375" style="148" customWidth="1"/>
    <col min="2" max="2" width="56" style="148" customWidth="1"/>
    <col min="3" max="3" width="9.5703125" style="148" bestFit="1" customWidth="1"/>
    <col min="4" max="4" width="11.42578125" style="148" customWidth="1"/>
    <col min="5" max="5" width="9.28515625" style="148" bestFit="1" customWidth="1"/>
    <col min="6" max="16384" width="9.140625" style="148"/>
  </cols>
  <sheetData>
    <row r="1" spans="1:6" x14ac:dyDescent="0.2">
      <c r="D1" s="709" t="s">
        <v>277</v>
      </c>
      <c r="E1" s="709"/>
    </row>
    <row r="3" spans="1:6" ht="15.75" x14ac:dyDescent="0.2">
      <c r="A3" s="789" t="s">
        <v>505</v>
      </c>
      <c r="B3" s="789"/>
      <c r="C3" s="789"/>
      <c r="D3" s="789"/>
      <c r="E3" s="789"/>
    </row>
    <row r="4" spans="1:6" ht="15.75" x14ac:dyDescent="0.25">
      <c r="A4" s="790" t="s">
        <v>278</v>
      </c>
      <c r="B4" s="790"/>
      <c r="C4" s="790"/>
      <c r="D4" s="790"/>
      <c r="E4" s="790"/>
    </row>
    <row r="5" spans="1:6" ht="15.75" x14ac:dyDescent="0.2">
      <c r="A5" s="791" t="s">
        <v>525</v>
      </c>
      <c r="B5" s="791"/>
      <c r="C5" s="791"/>
      <c r="D5" s="791"/>
      <c r="E5" s="791"/>
    </row>
    <row r="6" spans="1:6" ht="13.5" thickBot="1" x14ac:dyDescent="0.25">
      <c r="A6" s="365"/>
      <c r="B6" s="365"/>
      <c r="C6" s="365"/>
      <c r="D6" s="780" t="s">
        <v>279</v>
      </c>
      <c r="E6" s="780"/>
    </row>
    <row r="7" spans="1:6" x14ac:dyDescent="0.2">
      <c r="A7" s="781" t="s">
        <v>280</v>
      </c>
      <c r="B7" s="783" t="s">
        <v>103</v>
      </c>
      <c r="C7" s="366" t="s">
        <v>281</v>
      </c>
      <c r="D7" s="366" t="s">
        <v>149</v>
      </c>
      <c r="E7" s="785" t="s">
        <v>106</v>
      </c>
    </row>
    <row r="8" spans="1:6" ht="13.5" thickBot="1" x14ac:dyDescent="0.25">
      <c r="A8" s="782"/>
      <c r="B8" s="784"/>
      <c r="C8" s="787" t="s">
        <v>151</v>
      </c>
      <c r="D8" s="788"/>
      <c r="E8" s="786"/>
    </row>
    <row r="9" spans="1:6" x14ac:dyDescent="0.2">
      <c r="A9" s="367">
        <v>1</v>
      </c>
      <c r="B9" s="368" t="s">
        <v>169</v>
      </c>
      <c r="C9" s="369">
        <v>11284</v>
      </c>
      <c r="D9" s="369">
        <v>11071</v>
      </c>
      <c r="E9" s="370">
        <v>10621</v>
      </c>
    </row>
    <row r="10" spans="1:6" x14ac:dyDescent="0.2">
      <c r="A10" s="371">
        <v>2</v>
      </c>
      <c r="B10" s="372" t="s">
        <v>170</v>
      </c>
      <c r="C10" s="373">
        <v>2004</v>
      </c>
      <c r="D10" s="373">
        <v>2004</v>
      </c>
      <c r="E10" s="374">
        <v>1927</v>
      </c>
    </row>
    <row r="11" spans="1:6" x14ac:dyDescent="0.2">
      <c r="A11" s="371">
        <v>3</v>
      </c>
      <c r="B11" s="372" t="s">
        <v>282</v>
      </c>
      <c r="C11" s="373">
        <v>8942</v>
      </c>
      <c r="D11" s="373">
        <v>8840</v>
      </c>
      <c r="E11" s="374">
        <v>7616</v>
      </c>
      <c r="F11" s="375"/>
    </row>
    <row r="12" spans="1:6" x14ac:dyDescent="0.2">
      <c r="A12" s="371">
        <v>4</v>
      </c>
      <c r="B12" s="372" t="s">
        <v>494</v>
      </c>
      <c r="C12" s="373">
        <v>5500</v>
      </c>
      <c r="D12" s="373">
        <v>6268</v>
      </c>
      <c r="E12" s="374">
        <v>6268</v>
      </c>
    </row>
    <row r="13" spans="1:6" x14ac:dyDescent="0.2">
      <c r="A13" s="371">
        <v>5</v>
      </c>
      <c r="B13" s="372" t="s">
        <v>495</v>
      </c>
      <c r="C13" s="373">
        <v>10</v>
      </c>
      <c r="D13" s="373">
        <v>10</v>
      </c>
      <c r="E13" s="374">
        <v>1</v>
      </c>
    </row>
    <row r="14" spans="1:6" x14ac:dyDescent="0.2">
      <c r="A14" s="371">
        <v>6</v>
      </c>
      <c r="B14" s="372" t="s">
        <v>433</v>
      </c>
      <c r="C14" s="373">
        <v>3242</v>
      </c>
      <c r="D14" s="373">
        <v>3571</v>
      </c>
      <c r="E14" s="374">
        <v>3054</v>
      </c>
    </row>
    <row r="15" spans="1:6" x14ac:dyDescent="0.2">
      <c r="A15" s="371">
        <v>7</v>
      </c>
      <c r="B15" s="372" t="s">
        <v>157</v>
      </c>
      <c r="C15" s="373"/>
      <c r="D15" s="373"/>
      <c r="E15" s="374"/>
    </row>
    <row r="16" spans="1:6" x14ac:dyDescent="0.2">
      <c r="A16" s="371">
        <v>8</v>
      </c>
      <c r="B16" s="372" t="s">
        <v>116</v>
      </c>
      <c r="C16" s="373">
        <v>2096</v>
      </c>
      <c r="D16" s="373">
        <v>2262</v>
      </c>
      <c r="E16" s="374">
        <v>662</v>
      </c>
    </row>
    <row r="17" spans="1:5" x14ac:dyDescent="0.2">
      <c r="A17" s="371">
        <v>9</v>
      </c>
      <c r="B17" s="372" t="s">
        <v>538</v>
      </c>
      <c r="C17" s="373"/>
      <c r="D17" s="373">
        <v>1071</v>
      </c>
      <c r="E17" s="374">
        <v>1071</v>
      </c>
    </row>
    <row r="18" spans="1:5" x14ac:dyDescent="0.2">
      <c r="A18" s="371">
        <v>10</v>
      </c>
      <c r="B18" s="372" t="s">
        <v>288</v>
      </c>
      <c r="C18" s="373">
        <v>0</v>
      </c>
      <c r="D18" s="373"/>
      <c r="E18" s="374"/>
    </row>
    <row r="19" spans="1:5" x14ac:dyDescent="0.2">
      <c r="A19" s="371">
        <v>11</v>
      </c>
      <c r="B19" s="372" t="s">
        <v>496</v>
      </c>
      <c r="C19" s="373"/>
      <c r="D19" s="373"/>
      <c r="E19" s="374"/>
    </row>
    <row r="20" spans="1:5" ht="13.5" thickBot="1" x14ac:dyDescent="0.25">
      <c r="A20" s="371">
        <v>12</v>
      </c>
      <c r="B20" s="376" t="s">
        <v>283</v>
      </c>
      <c r="C20" s="377"/>
      <c r="D20" s="377"/>
      <c r="E20" s="378"/>
    </row>
    <row r="21" spans="1:5" ht="13.5" thickBot="1" x14ac:dyDescent="0.25">
      <c r="A21" s="379">
        <v>13</v>
      </c>
      <c r="B21" s="380" t="s">
        <v>284</v>
      </c>
      <c r="C21" s="381">
        <f>SUM(C9:C20)</f>
        <v>33078</v>
      </c>
      <c r="D21" s="381">
        <f>SUM(D9:D20)</f>
        <v>35097</v>
      </c>
      <c r="E21" s="382">
        <f>SUM(E9:E20)</f>
        <v>31220</v>
      </c>
    </row>
    <row r="22" spans="1:5" x14ac:dyDescent="0.2">
      <c r="A22" s="383">
        <v>14</v>
      </c>
      <c r="B22" s="384" t="s">
        <v>285</v>
      </c>
      <c r="C22" s="385"/>
      <c r="D22" s="385"/>
      <c r="E22" s="386"/>
    </row>
    <row r="23" spans="1:5" x14ac:dyDescent="0.2">
      <c r="A23" s="387">
        <v>15</v>
      </c>
      <c r="B23" s="388" t="s">
        <v>286</v>
      </c>
      <c r="C23" s="436"/>
      <c r="D23" s="436"/>
      <c r="E23" s="437"/>
    </row>
    <row r="24" spans="1:5" x14ac:dyDescent="0.2">
      <c r="A24" s="387">
        <v>16</v>
      </c>
      <c r="B24" s="388" t="s">
        <v>516</v>
      </c>
      <c r="C24" s="389"/>
      <c r="D24" s="389">
        <v>492</v>
      </c>
      <c r="E24" s="390">
        <v>492</v>
      </c>
    </row>
    <row r="25" spans="1:5" ht="13.5" thickBot="1" x14ac:dyDescent="0.25">
      <c r="A25" s="391">
        <v>17</v>
      </c>
      <c r="B25" s="392" t="s">
        <v>287</v>
      </c>
      <c r="C25" s="393"/>
      <c r="D25" s="393"/>
      <c r="E25" s="394"/>
    </row>
    <row r="26" spans="1:5" ht="13.5" thickBot="1" x14ac:dyDescent="0.25">
      <c r="A26" s="379">
        <v>18</v>
      </c>
      <c r="B26" s="380" t="s">
        <v>288</v>
      </c>
      <c r="C26" s="381">
        <f>SUM(C22:C25)</f>
        <v>0</v>
      </c>
      <c r="D26" s="381">
        <f>SUM(D22:D25)</f>
        <v>492</v>
      </c>
      <c r="E26" s="382">
        <f>SUM(E22:E25)</f>
        <v>492</v>
      </c>
    </row>
    <row r="27" spans="1:5" ht="13.5" thickBot="1" x14ac:dyDescent="0.25">
      <c r="A27" s="379">
        <v>19</v>
      </c>
      <c r="B27" s="380" t="s">
        <v>289</v>
      </c>
      <c r="C27" s="381">
        <f>C21+C26</f>
        <v>33078</v>
      </c>
      <c r="D27" s="381">
        <f>D21+D26</f>
        <v>35589</v>
      </c>
      <c r="E27" s="382">
        <f>E21+E26</f>
        <v>31712</v>
      </c>
    </row>
    <row r="28" spans="1:5" x14ac:dyDescent="0.2">
      <c r="A28" s="395">
        <v>20</v>
      </c>
      <c r="B28" s="396" t="s">
        <v>290</v>
      </c>
      <c r="C28" s="397"/>
      <c r="D28" s="397"/>
      <c r="E28" s="398"/>
    </row>
    <row r="29" spans="1:5" x14ac:dyDescent="0.2">
      <c r="A29" s="399">
        <v>21</v>
      </c>
      <c r="B29" s="400" t="s">
        <v>291</v>
      </c>
      <c r="C29" s="401"/>
      <c r="D29" s="401"/>
      <c r="E29" s="402"/>
    </row>
    <row r="30" spans="1:5" ht="13.5" thickBot="1" x14ac:dyDescent="0.25">
      <c r="A30" s="403">
        <v>22</v>
      </c>
      <c r="B30" s="404" t="s">
        <v>292</v>
      </c>
      <c r="C30" s="405"/>
      <c r="D30" s="405"/>
      <c r="E30" s="406"/>
    </row>
    <row r="31" spans="1:5" ht="18.75" customHeight="1" thickBot="1" x14ac:dyDescent="0.25">
      <c r="A31" s="438">
        <v>23</v>
      </c>
      <c r="B31" s="439" t="s">
        <v>293</v>
      </c>
      <c r="C31" s="440">
        <f>C27+C28+C29+C30</f>
        <v>33078</v>
      </c>
      <c r="D31" s="440">
        <f>D27+D28+D29+D30</f>
        <v>35589</v>
      </c>
      <c r="E31" s="441">
        <f>E27+E28+E29+E30</f>
        <v>31712</v>
      </c>
    </row>
    <row r="32" spans="1:5" x14ac:dyDescent="0.2">
      <c r="A32" s="395">
        <v>24</v>
      </c>
      <c r="B32" s="396" t="s">
        <v>168</v>
      </c>
      <c r="C32" s="397">
        <v>120</v>
      </c>
      <c r="D32" s="397">
        <v>296</v>
      </c>
      <c r="E32" s="398">
        <v>155</v>
      </c>
    </row>
    <row r="33" spans="1:6" x14ac:dyDescent="0.2">
      <c r="A33" s="371">
        <v>25</v>
      </c>
      <c r="B33" s="372" t="s">
        <v>294</v>
      </c>
      <c r="C33" s="407">
        <v>8921</v>
      </c>
      <c r="D33" s="407">
        <v>16605</v>
      </c>
      <c r="E33" s="408">
        <v>16605</v>
      </c>
      <c r="F33" s="442"/>
    </row>
    <row r="34" spans="1:6" x14ac:dyDescent="0.2">
      <c r="A34" s="371">
        <v>26</v>
      </c>
      <c r="B34" s="372" t="s">
        <v>295</v>
      </c>
      <c r="C34" s="407">
        <v>4044</v>
      </c>
      <c r="D34" s="407">
        <v>7169</v>
      </c>
      <c r="E34" s="408">
        <v>7169</v>
      </c>
    </row>
    <row r="35" spans="1:6" x14ac:dyDescent="0.2">
      <c r="A35" s="371">
        <v>27</v>
      </c>
      <c r="B35" s="372" t="s">
        <v>296</v>
      </c>
      <c r="C35" s="407">
        <v>40</v>
      </c>
      <c r="D35" s="407">
        <v>80</v>
      </c>
      <c r="E35" s="408">
        <v>80</v>
      </c>
    </row>
    <row r="36" spans="1:6" x14ac:dyDescent="0.2">
      <c r="A36" s="371">
        <v>28</v>
      </c>
      <c r="B36" s="409" t="s">
        <v>322</v>
      </c>
      <c r="C36" s="407">
        <v>1153</v>
      </c>
      <c r="D36" s="407">
        <v>1643</v>
      </c>
      <c r="E36" s="408">
        <v>1643</v>
      </c>
      <c r="F36" s="410"/>
    </row>
    <row r="37" spans="1:6" x14ac:dyDescent="0.2">
      <c r="A37" s="371">
        <v>29</v>
      </c>
      <c r="B37" s="411" t="s">
        <v>297</v>
      </c>
      <c r="C37" s="407"/>
      <c r="D37" s="407">
        <v>606</v>
      </c>
      <c r="E37" s="408">
        <v>606</v>
      </c>
    </row>
    <row r="38" spans="1:6" x14ac:dyDescent="0.2">
      <c r="A38" s="371">
        <v>30</v>
      </c>
      <c r="B38" s="372" t="s">
        <v>298</v>
      </c>
      <c r="C38" s="407"/>
      <c r="D38" s="407"/>
      <c r="E38" s="408"/>
    </row>
    <row r="39" spans="1:6" x14ac:dyDescent="0.2">
      <c r="A39" s="371">
        <v>31</v>
      </c>
      <c r="B39" s="372" t="s">
        <v>299</v>
      </c>
      <c r="C39" s="407"/>
      <c r="D39" s="407"/>
      <c r="E39" s="408"/>
    </row>
    <row r="40" spans="1:6" x14ac:dyDescent="0.2">
      <c r="A40" s="371">
        <v>32</v>
      </c>
      <c r="B40" s="372" t="s">
        <v>497</v>
      </c>
      <c r="C40" s="407"/>
      <c r="D40" s="407">
        <v>492</v>
      </c>
      <c r="E40" s="408">
        <v>492</v>
      </c>
    </row>
    <row r="41" spans="1:6" x14ac:dyDescent="0.2">
      <c r="A41" s="371">
        <v>33</v>
      </c>
      <c r="B41" s="412"/>
      <c r="C41" s="407"/>
      <c r="D41" s="407"/>
      <c r="E41" s="408"/>
    </row>
    <row r="42" spans="1:6" x14ac:dyDescent="0.2">
      <c r="A42" s="395">
        <v>34</v>
      </c>
      <c r="B42" s="384" t="s">
        <v>300</v>
      </c>
      <c r="C42" s="397"/>
      <c r="D42" s="397"/>
      <c r="E42" s="398"/>
    </row>
    <row r="43" spans="1:6" ht="13.5" thickBot="1" x14ac:dyDescent="0.25">
      <c r="A43" s="413">
        <v>35</v>
      </c>
      <c r="B43" s="414" t="s">
        <v>301</v>
      </c>
      <c r="C43" s="415"/>
      <c r="D43" s="415"/>
      <c r="E43" s="416">
        <v>0</v>
      </c>
    </row>
    <row r="44" spans="1:6" ht="13.5" thickBot="1" x14ac:dyDescent="0.25">
      <c r="A44" s="379">
        <v>36</v>
      </c>
      <c r="B44" s="380" t="s">
        <v>302</v>
      </c>
      <c r="C44" s="417">
        <f>SUM(C32:C43)</f>
        <v>14278</v>
      </c>
      <c r="D44" s="417">
        <f>SUM(D32:D43)</f>
        <v>26891</v>
      </c>
      <c r="E44" s="418">
        <f>SUM(E32:E43)</f>
        <v>26750</v>
      </c>
    </row>
    <row r="45" spans="1:6" x14ac:dyDescent="0.2">
      <c r="A45" s="395">
        <v>37</v>
      </c>
      <c r="B45" s="396" t="s">
        <v>303</v>
      </c>
      <c r="C45" s="397"/>
      <c r="D45" s="397"/>
      <c r="E45" s="398"/>
    </row>
    <row r="46" spans="1:6" x14ac:dyDescent="0.2">
      <c r="A46" s="371">
        <v>38</v>
      </c>
      <c r="B46" s="372" t="s">
        <v>304</v>
      </c>
      <c r="C46" s="407"/>
      <c r="D46" s="407"/>
      <c r="E46" s="408"/>
    </row>
    <row r="47" spans="1:6" x14ac:dyDescent="0.2">
      <c r="A47" s="371">
        <v>39</v>
      </c>
      <c r="B47" s="372" t="s">
        <v>305</v>
      </c>
      <c r="C47" s="407"/>
      <c r="D47" s="407"/>
      <c r="E47" s="408"/>
    </row>
    <row r="48" spans="1:6" ht="13.5" thickBot="1" x14ac:dyDescent="0.25">
      <c r="A48" s="403">
        <v>40</v>
      </c>
      <c r="B48" s="404" t="s">
        <v>306</v>
      </c>
      <c r="C48" s="419"/>
      <c r="D48" s="419"/>
      <c r="E48" s="406"/>
    </row>
    <row r="49" spans="1:7" ht="13.5" thickBot="1" x14ac:dyDescent="0.25">
      <c r="A49" s="379">
        <v>41</v>
      </c>
      <c r="B49" s="380" t="s">
        <v>307</v>
      </c>
      <c r="C49" s="417">
        <f>SUM(C46:C48)</f>
        <v>0</v>
      </c>
      <c r="D49" s="417">
        <f>SUM(D46:D48)</f>
        <v>0</v>
      </c>
      <c r="E49" s="418">
        <f>SUM(E46:E48)</f>
        <v>0</v>
      </c>
    </row>
    <row r="50" spans="1:7" ht="13.5" thickBot="1" x14ac:dyDescent="0.25">
      <c r="A50" s="420">
        <v>42</v>
      </c>
      <c r="B50" s="421" t="s">
        <v>308</v>
      </c>
      <c r="C50" s="422">
        <f>C44+C49</f>
        <v>14278</v>
      </c>
      <c r="D50" s="422">
        <f>D44+D49</f>
        <v>26891</v>
      </c>
      <c r="E50" s="423">
        <f>E44+E49</f>
        <v>26750</v>
      </c>
    </row>
    <row r="51" spans="1:7" x14ac:dyDescent="0.2">
      <c r="A51" s="395">
        <v>43</v>
      </c>
      <c r="B51" s="396" t="s">
        <v>458</v>
      </c>
      <c r="C51" s="397">
        <v>2843</v>
      </c>
      <c r="D51" s="397">
        <v>3066</v>
      </c>
      <c r="E51" s="398">
        <v>3066</v>
      </c>
    </row>
    <row r="52" spans="1:7" x14ac:dyDescent="0.2">
      <c r="A52" s="399">
        <v>44</v>
      </c>
      <c r="B52" s="400" t="s">
        <v>309</v>
      </c>
      <c r="C52" s="397"/>
      <c r="D52" s="397"/>
      <c r="E52" s="402"/>
    </row>
    <row r="53" spans="1:7" ht="13.5" thickBot="1" x14ac:dyDescent="0.25">
      <c r="A53" s="403">
        <v>45</v>
      </c>
      <c r="B53" s="404" t="s">
        <v>310</v>
      </c>
      <c r="C53" s="424"/>
      <c r="D53" s="424"/>
      <c r="E53" s="406"/>
    </row>
    <row r="54" spans="1:7" ht="13.5" thickBot="1" x14ac:dyDescent="0.25">
      <c r="A54" s="379">
        <v>46</v>
      </c>
      <c r="B54" s="380" t="s">
        <v>311</v>
      </c>
      <c r="C54" s="417">
        <f>C50+C51+C52+C53</f>
        <v>17121</v>
      </c>
      <c r="D54" s="417">
        <f>D50+D51+D52+D53</f>
        <v>29957</v>
      </c>
      <c r="E54" s="418">
        <f>E50+E51+E52+E53</f>
        <v>29816</v>
      </c>
      <c r="G54" s="426"/>
    </row>
    <row r="55" spans="1:7" ht="24.75" thickBot="1" x14ac:dyDescent="0.25">
      <c r="A55" s="379">
        <v>47</v>
      </c>
      <c r="B55" s="425" t="s">
        <v>312</v>
      </c>
      <c r="C55" s="418"/>
      <c r="D55" s="418"/>
      <c r="E55" s="418">
        <f>E44+E51-E21-E28</f>
        <v>-1404</v>
      </c>
    </row>
    <row r="56" spans="1:7" ht="13.5" thickBot="1" x14ac:dyDescent="0.25">
      <c r="A56" s="420">
        <v>48</v>
      </c>
      <c r="B56" s="421" t="s">
        <v>313</v>
      </c>
      <c r="C56" s="422"/>
      <c r="D56" s="422"/>
      <c r="E56" s="423">
        <f>E49-E26</f>
        <v>-492</v>
      </c>
    </row>
    <row r="57" spans="1:7" ht="13.5" thickBot="1" x14ac:dyDescent="0.25">
      <c r="A57" s="420">
        <v>49</v>
      </c>
      <c r="B57" s="421" t="s">
        <v>314</v>
      </c>
      <c r="C57" s="422"/>
      <c r="D57" s="422"/>
      <c r="E57" s="423"/>
    </row>
    <row r="58" spans="1:7" ht="13.5" thickBot="1" x14ac:dyDescent="0.25">
      <c r="A58" s="420">
        <v>50</v>
      </c>
      <c r="B58" s="421" t="s">
        <v>315</v>
      </c>
      <c r="C58" s="422"/>
      <c r="D58" s="422"/>
      <c r="E58" s="423">
        <f>E53-E30</f>
        <v>0</v>
      </c>
      <c r="G58" s="426"/>
    </row>
    <row r="59" spans="1:7" ht="15" x14ac:dyDescent="0.2">
      <c r="A59" s="365"/>
      <c r="B59" s="427"/>
      <c r="C59" s="365"/>
      <c r="D59" s="365"/>
      <c r="E59" s="365"/>
    </row>
    <row r="63" spans="1:7" x14ac:dyDescent="0.2">
      <c r="C63" s="426"/>
    </row>
    <row r="64" spans="1:7" x14ac:dyDescent="0.2">
      <c r="E64" s="426"/>
    </row>
  </sheetData>
  <mergeCells count="9">
    <mergeCell ref="D1:E1"/>
    <mergeCell ref="D6:E6"/>
    <mergeCell ref="A7:A8"/>
    <mergeCell ref="B7:B8"/>
    <mergeCell ref="E7:E8"/>
    <mergeCell ref="C8:D8"/>
    <mergeCell ref="A3:E3"/>
    <mergeCell ref="A4:E4"/>
    <mergeCell ref="A5:E5"/>
  </mergeCells>
  <phoneticPr fontId="0" type="noConversion"/>
  <pageMargins left="0.75" right="0.75" top="0.41" bottom="0.47" header="0.36" footer="0.25"/>
  <pageSetup paperSize="9" scale="9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L18"/>
  <sheetViews>
    <sheetView workbookViewId="0">
      <selection activeCell="L7" sqref="L7"/>
    </sheetView>
  </sheetViews>
  <sheetFormatPr defaultRowHeight="12.75" x14ac:dyDescent="0.2"/>
  <cols>
    <col min="1" max="1" width="31.140625" customWidth="1"/>
    <col min="2" max="2" width="15.42578125" customWidth="1"/>
    <col min="3" max="9" width="0" hidden="1" customWidth="1"/>
    <col min="10" max="12" width="13.7109375" customWidth="1"/>
  </cols>
  <sheetData>
    <row r="1" spans="1:12" ht="15" x14ac:dyDescent="0.25">
      <c r="A1" s="728" t="s">
        <v>524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  <c r="L1" s="728"/>
    </row>
    <row r="2" spans="1:12" ht="6" customHeight="1" x14ac:dyDescent="0.2"/>
    <row r="3" spans="1:12" x14ac:dyDescent="0.2">
      <c r="L3" t="s">
        <v>407</v>
      </c>
    </row>
    <row r="4" spans="1:12" ht="6" customHeight="1" x14ac:dyDescent="0.2"/>
    <row r="5" spans="1:12" ht="15" x14ac:dyDescent="0.25">
      <c r="A5" s="728" t="s">
        <v>373</v>
      </c>
      <c r="B5" s="728"/>
      <c r="C5" s="728"/>
      <c r="D5" s="728"/>
      <c r="E5" s="728"/>
      <c r="F5" s="728"/>
      <c r="G5" s="728"/>
      <c r="H5" s="728"/>
      <c r="I5" s="728"/>
      <c r="J5" s="728"/>
      <c r="K5" s="728"/>
      <c r="L5" s="728"/>
    </row>
    <row r="6" spans="1:12" ht="6" customHeight="1" x14ac:dyDescent="0.2"/>
    <row r="7" spans="1:12" ht="30" x14ac:dyDescent="0.25">
      <c r="A7" s="546" t="s">
        <v>374</v>
      </c>
      <c r="B7" s="547" t="s">
        <v>375</v>
      </c>
      <c r="C7" s="548">
        <v>2004</v>
      </c>
      <c r="D7" s="549">
        <v>2005</v>
      </c>
      <c r="E7" s="549">
        <v>2006</v>
      </c>
      <c r="F7" s="549">
        <v>2007</v>
      </c>
      <c r="G7" s="549">
        <v>2008</v>
      </c>
      <c r="H7" s="550">
        <v>2010</v>
      </c>
      <c r="I7" s="550">
        <v>2011</v>
      </c>
      <c r="J7" s="551">
        <v>2016</v>
      </c>
      <c r="K7" s="551">
        <v>2017</v>
      </c>
      <c r="L7" s="551">
        <v>2018</v>
      </c>
    </row>
    <row r="8" spans="1:12" x14ac:dyDescent="0.2">
      <c r="A8" s="552"/>
      <c r="B8" s="553"/>
      <c r="C8" s="554"/>
      <c r="D8" s="555"/>
      <c r="E8" s="555"/>
      <c r="F8" s="556"/>
      <c r="G8" s="557"/>
      <c r="H8" s="123"/>
      <c r="I8" s="123"/>
      <c r="J8" s="558"/>
      <c r="K8" s="558"/>
      <c r="L8" s="558"/>
    </row>
    <row r="9" spans="1:12" x14ac:dyDescent="0.2">
      <c r="A9" s="171"/>
      <c r="B9" s="559"/>
      <c r="C9" s="560"/>
      <c r="D9" s="561"/>
      <c r="E9" s="562"/>
      <c r="F9" s="557"/>
      <c r="G9" s="557"/>
      <c r="H9" s="563"/>
      <c r="I9" s="563"/>
      <c r="J9" s="558"/>
      <c r="K9" s="558"/>
      <c r="L9" s="558"/>
    </row>
    <row r="10" spans="1:12" x14ac:dyDescent="0.2">
      <c r="A10" s="171"/>
      <c r="B10" s="559"/>
      <c r="C10" s="564"/>
      <c r="D10" s="565"/>
      <c r="E10" s="565"/>
      <c r="F10" s="557"/>
      <c r="G10" s="557"/>
      <c r="H10" s="123"/>
      <c r="I10" s="563"/>
      <c r="J10" s="558"/>
      <c r="K10" s="558"/>
      <c r="L10" s="558"/>
    </row>
    <row r="11" spans="1:12" ht="15.75" x14ac:dyDescent="0.25">
      <c r="A11" s="566" t="s">
        <v>129</v>
      </c>
      <c r="B11" s="567">
        <f>SUM(B8:B10)</f>
        <v>0</v>
      </c>
      <c r="C11" s="567">
        <f t="shared" ref="C11:K11" si="0">SUM(C8:C10)</f>
        <v>0</v>
      </c>
      <c r="D11" s="567">
        <f t="shared" si="0"/>
        <v>0</v>
      </c>
      <c r="E11" s="567">
        <f t="shared" si="0"/>
        <v>0</v>
      </c>
      <c r="F11" s="567">
        <f t="shared" si="0"/>
        <v>0</v>
      </c>
      <c r="G11" s="567">
        <f t="shared" si="0"/>
        <v>0</v>
      </c>
      <c r="H11" s="567">
        <f t="shared" si="0"/>
        <v>0</v>
      </c>
      <c r="I11" s="567">
        <f t="shared" si="0"/>
        <v>0</v>
      </c>
      <c r="J11" s="567">
        <f t="shared" si="0"/>
        <v>0</v>
      </c>
      <c r="K11" s="567">
        <f t="shared" si="0"/>
        <v>0</v>
      </c>
      <c r="L11" s="568">
        <v>0</v>
      </c>
    </row>
    <row r="12" spans="1:12" x14ac:dyDescent="0.2">
      <c r="A12" s="569"/>
      <c r="B12" s="569"/>
      <c r="C12" s="569"/>
      <c r="D12" s="569"/>
      <c r="E12" s="569"/>
      <c r="F12" s="569"/>
      <c r="G12" s="569"/>
      <c r="H12" s="569"/>
      <c r="I12" s="569"/>
      <c r="J12" s="569"/>
      <c r="K12" s="570"/>
      <c r="L12" s="570"/>
    </row>
    <row r="13" spans="1:12" x14ac:dyDescent="0.2">
      <c r="A13" s="569"/>
      <c r="B13" s="569"/>
      <c r="C13" s="569"/>
      <c r="D13" s="569"/>
      <c r="E13" s="569"/>
      <c r="F13" s="569"/>
      <c r="G13" s="569"/>
      <c r="H13" s="569"/>
      <c r="I13" s="569"/>
      <c r="J13" s="569"/>
      <c r="K13" s="570"/>
      <c r="L13" s="570"/>
    </row>
    <row r="14" spans="1:12" ht="12.75" customHeight="1" x14ac:dyDescent="0.2">
      <c r="A14" s="792" t="s">
        <v>376</v>
      </c>
      <c r="B14" s="793"/>
      <c r="C14" s="793"/>
      <c r="D14" s="793"/>
      <c r="E14" s="793"/>
      <c r="F14" s="793"/>
      <c r="G14" s="793"/>
      <c r="H14" s="793"/>
      <c r="I14" s="793"/>
      <c r="J14" s="793"/>
      <c r="K14" s="793"/>
      <c r="L14" s="794"/>
    </row>
    <row r="15" spans="1:12" ht="12.75" customHeight="1" x14ac:dyDescent="0.2">
      <c r="A15" s="795"/>
      <c r="B15" s="796"/>
      <c r="C15" s="796"/>
      <c r="D15" s="796"/>
      <c r="E15" s="796"/>
      <c r="F15" s="796"/>
      <c r="G15" s="796"/>
      <c r="H15" s="796"/>
      <c r="I15" s="796"/>
      <c r="J15" s="796"/>
      <c r="K15" s="796"/>
      <c r="L15" s="797"/>
    </row>
    <row r="16" spans="1:12" x14ac:dyDescent="0.2">
      <c r="A16" s="571"/>
      <c r="B16" s="123"/>
      <c r="C16" s="557"/>
      <c r="D16" s="557"/>
      <c r="E16" s="557"/>
      <c r="F16" s="557"/>
      <c r="G16" s="798"/>
      <c r="H16" s="799"/>
      <c r="I16" s="799"/>
      <c r="J16" s="799"/>
      <c r="K16" s="799"/>
      <c r="L16" s="800"/>
    </row>
    <row r="17" spans="1:12" x14ac:dyDescent="0.2">
      <c r="A17" s="572"/>
      <c r="B17" s="125"/>
      <c r="C17" s="573"/>
      <c r="D17" s="573"/>
      <c r="E17" s="573"/>
      <c r="F17" s="573"/>
      <c r="G17" s="574"/>
      <c r="H17" s="125"/>
      <c r="I17" s="125"/>
      <c r="J17" s="125"/>
      <c r="K17" s="125"/>
      <c r="L17" s="125"/>
    </row>
    <row r="18" spans="1:12" s="577" customFormat="1" ht="15.75" x14ac:dyDescent="0.25">
      <c r="A18" s="575" t="s">
        <v>129</v>
      </c>
      <c r="B18" s="576">
        <f>SUM(B16:B17)</f>
        <v>0</v>
      </c>
      <c r="C18" s="576">
        <f t="shared" ref="C18:L18" si="1">SUM(C16:C17)</f>
        <v>0</v>
      </c>
      <c r="D18" s="576">
        <f t="shared" si="1"/>
        <v>0</v>
      </c>
      <c r="E18" s="576">
        <f t="shared" si="1"/>
        <v>0</v>
      </c>
      <c r="F18" s="576">
        <f t="shared" si="1"/>
        <v>0</v>
      </c>
      <c r="G18" s="576">
        <f t="shared" si="1"/>
        <v>0</v>
      </c>
      <c r="H18" s="576">
        <f t="shared" si="1"/>
        <v>0</v>
      </c>
      <c r="I18" s="576">
        <f t="shared" si="1"/>
        <v>0</v>
      </c>
      <c r="J18" s="576">
        <f t="shared" si="1"/>
        <v>0</v>
      </c>
      <c r="K18" s="576">
        <f t="shared" si="1"/>
        <v>0</v>
      </c>
      <c r="L18" s="576">
        <f t="shared" si="1"/>
        <v>0</v>
      </c>
    </row>
  </sheetData>
  <mergeCells count="4">
    <mergeCell ref="A1:L1"/>
    <mergeCell ref="A5:L5"/>
    <mergeCell ref="A14:L15"/>
    <mergeCell ref="G16:L1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7" sqref="C7"/>
    </sheetView>
  </sheetViews>
  <sheetFormatPr defaultRowHeight="12.75" x14ac:dyDescent="0.2"/>
  <cols>
    <col min="1" max="1" width="5.28515625" customWidth="1"/>
    <col min="2" max="2" width="27.85546875" customWidth="1"/>
    <col min="3" max="3" width="33.42578125" customWidth="1"/>
    <col min="4" max="4" width="11.28515625" customWidth="1"/>
  </cols>
  <sheetData>
    <row r="1" spans="1:4" x14ac:dyDescent="0.2">
      <c r="D1" s="148" t="s">
        <v>498</v>
      </c>
    </row>
    <row r="3" spans="1:4" ht="15.75" x14ac:dyDescent="0.25">
      <c r="A3" s="801" t="s">
        <v>410</v>
      </c>
      <c r="B3" s="801"/>
      <c r="C3" s="801"/>
      <c r="D3" s="801"/>
    </row>
    <row r="5" spans="1:4" ht="25.5" x14ac:dyDescent="0.2">
      <c r="A5" s="115"/>
      <c r="B5" s="645" t="s">
        <v>411</v>
      </c>
      <c r="C5" s="645" t="s">
        <v>412</v>
      </c>
      <c r="D5" s="643"/>
    </row>
    <row r="6" spans="1:4" ht="13.5" thickBot="1" x14ac:dyDescent="0.25">
      <c r="A6" s="344" t="s">
        <v>22</v>
      </c>
      <c r="B6" s="646" t="s">
        <v>504</v>
      </c>
      <c r="C6" s="630">
        <v>10</v>
      </c>
    </row>
    <row r="7" spans="1:4" ht="26.25" thickBot="1" x14ac:dyDescent="0.25">
      <c r="A7" s="647"/>
      <c r="B7" s="648" t="s">
        <v>413</v>
      </c>
      <c r="C7" s="649">
        <v>10</v>
      </c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J37"/>
  <sheetViews>
    <sheetView workbookViewId="0">
      <selection activeCell="F32" sqref="F32"/>
    </sheetView>
  </sheetViews>
  <sheetFormatPr defaultRowHeight="12.75" x14ac:dyDescent="0.2"/>
  <cols>
    <col min="1" max="1" width="44.28515625" style="109" customWidth="1"/>
    <col min="2" max="2" width="10.7109375" style="109" customWidth="1"/>
    <col min="3" max="3" width="11.28515625" style="109" customWidth="1"/>
    <col min="4" max="4" width="11.140625" style="109" customWidth="1"/>
    <col min="5" max="5" width="8.7109375" style="109" customWidth="1"/>
    <col min="6" max="6" width="41.85546875" style="109" customWidth="1"/>
    <col min="7" max="7" width="10.28515625" style="141" customWidth="1"/>
    <col min="8" max="8" width="10.140625" bestFit="1" customWidth="1"/>
    <col min="9" max="9" width="10" customWidth="1"/>
    <col min="10" max="10" width="8.5703125" customWidth="1"/>
  </cols>
  <sheetData>
    <row r="1" spans="1:10" ht="15.75" x14ac:dyDescent="0.2">
      <c r="F1" s="686" t="s">
        <v>392</v>
      </c>
      <c r="G1" s="686"/>
      <c r="H1" s="686"/>
      <c r="I1" s="686"/>
      <c r="J1" s="686"/>
    </row>
    <row r="2" spans="1:10" ht="15" x14ac:dyDescent="0.2">
      <c r="A2" s="688" t="s">
        <v>499</v>
      </c>
      <c r="B2" s="688"/>
      <c r="C2" s="688"/>
      <c r="D2" s="688"/>
      <c r="E2" s="688"/>
      <c r="F2" s="688"/>
      <c r="G2" s="688"/>
      <c r="H2" s="688"/>
      <c r="I2" s="688"/>
      <c r="J2" s="688"/>
    </row>
    <row r="3" spans="1:10" ht="15" x14ac:dyDescent="0.2">
      <c r="A3" s="688" t="s">
        <v>520</v>
      </c>
      <c r="B3" s="688"/>
      <c r="C3" s="688"/>
      <c r="D3" s="688"/>
      <c r="E3" s="688"/>
      <c r="F3" s="688"/>
      <c r="G3" s="688"/>
      <c r="H3" s="688"/>
      <c r="I3" s="688"/>
      <c r="J3" s="688"/>
    </row>
    <row r="4" spans="1:10" ht="13.5" thickBot="1" x14ac:dyDescent="0.25">
      <c r="F4" s="687" t="s">
        <v>521</v>
      </c>
      <c r="G4" s="687"/>
      <c r="H4" s="687"/>
      <c r="I4" s="687"/>
      <c r="J4" s="687"/>
    </row>
    <row r="5" spans="1:10" ht="19.5" customHeight="1" x14ac:dyDescent="0.2">
      <c r="A5" s="676" t="s">
        <v>20</v>
      </c>
      <c r="B5" s="677"/>
      <c r="C5" s="677"/>
      <c r="D5" s="677"/>
      <c r="E5" s="678"/>
      <c r="F5" s="676" t="s">
        <v>30</v>
      </c>
      <c r="G5" s="677"/>
      <c r="H5" s="677"/>
      <c r="I5" s="677"/>
      <c r="J5" s="678"/>
    </row>
    <row r="6" spans="1:10" ht="23.25" thickBot="1" x14ac:dyDescent="0.25">
      <c r="A6" s="612" t="s">
        <v>103</v>
      </c>
      <c r="B6" s="613" t="s">
        <v>104</v>
      </c>
      <c r="C6" s="613" t="s">
        <v>105</v>
      </c>
      <c r="D6" s="613" t="s">
        <v>106</v>
      </c>
      <c r="E6" s="614" t="s">
        <v>107</v>
      </c>
      <c r="F6" s="612" t="s">
        <v>103</v>
      </c>
      <c r="G6" s="613" t="s">
        <v>104</v>
      </c>
      <c r="H6" s="615" t="s">
        <v>105</v>
      </c>
      <c r="I6" s="615" t="s">
        <v>106</v>
      </c>
      <c r="J6" s="616" t="s">
        <v>107</v>
      </c>
    </row>
    <row r="7" spans="1:10" ht="17.25" customHeight="1" thickBot="1" x14ac:dyDescent="0.25">
      <c r="A7" s="679" t="s">
        <v>108</v>
      </c>
      <c r="B7" s="680"/>
      <c r="C7" s="680"/>
      <c r="D7" s="680"/>
      <c r="E7" s="680"/>
      <c r="F7" s="680"/>
      <c r="G7" s="680"/>
      <c r="H7" s="680"/>
      <c r="I7" s="680"/>
      <c r="J7" s="681"/>
    </row>
    <row r="8" spans="1:10" ht="12.75" customHeight="1" x14ac:dyDescent="0.2">
      <c r="A8" s="428" t="s">
        <v>109</v>
      </c>
      <c r="B8" s="512">
        <v>150000</v>
      </c>
      <c r="C8" s="512">
        <v>291048</v>
      </c>
      <c r="D8" s="513">
        <v>103172</v>
      </c>
      <c r="E8" s="514">
        <v>35.44</v>
      </c>
      <c r="F8" s="619" t="s">
        <v>381</v>
      </c>
      <c r="G8" s="429">
        <v>11284040</v>
      </c>
      <c r="H8" s="430">
        <v>11071313</v>
      </c>
      <c r="I8" s="430">
        <v>10621426</v>
      </c>
      <c r="J8" s="621">
        <v>95.94</v>
      </c>
    </row>
    <row r="9" spans="1:10" x14ac:dyDescent="0.2">
      <c r="A9" s="112" t="s">
        <v>322</v>
      </c>
      <c r="B9" s="110">
        <v>1199000</v>
      </c>
      <c r="C9" s="110">
        <v>1323226</v>
      </c>
      <c r="D9" s="110">
        <v>1136866</v>
      </c>
      <c r="E9" s="515">
        <v>85.92</v>
      </c>
      <c r="F9" s="113" t="s">
        <v>382</v>
      </c>
      <c r="G9" s="110">
        <v>2004210</v>
      </c>
      <c r="H9" s="111">
        <v>2004210</v>
      </c>
      <c r="I9" s="111">
        <v>1926632</v>
      </c>
      <c r="J9" s="622">
        <v>96.13</v>
      </c>
    </row>
    <row r="10" spans="1:10" x14ac:dyDescent="0.2">
      <c r="A10" s="112" t="s">
        <v>340</v>
      </c>
      <c r="B10" s="110">
        <v>12332862</v>
      </c>
      <c r="C10" s="110">
        <v>13119351</v>
      </c>
      <c r="D10" s="110">
        <v>13119351</v>
      </c>
      <c r="E10" s="515">
        <v>100</v>
      </c>
      <c r="F10" s="113" t="s">
        <v>171</v>
      </c>
      <c r="G10" s="114">
        <v>8941800</v>
      </c>
      <c r="H10" s="111">
        <v>8839926</v>
      </c>
      <c r="I10" s="111">
        <v>7616230</v>
      </c>
      <c r="J10" s="622">
        <v>86.16</v>
      </c>
    </row>
    <row r="11" spans="1:10" x14ac:dyDescent="0.2">
      <c r="A11" s="112" t="s">
        <v>490</v>
      </c>
      <c r="B11" s="110">
        <v>11248927</v>
      </c>
      <c r="C11" s="110">
        <v>12214316</v>
      </c>
      <c r="D11" s="110">
        <v>12214316</v>
      </c>
      <c r="E11" s="515">
        <v>100</v>
      </c>
      <c r="F11" s="113" t="s">
        <v>433</v>
      </c>
      <c r="G11" s="114">
        <v>3242160</v>
      </c>
      <c r="H11" s="111">
        <v>3570833</v>
      </c>
      <c r="I11" s="111">
        <v>3054394</v>
      </c>
      <c r="J11" s="622">
        <v>85.54</v>
      </c>
    </row>
    <row r="12" spans="1:10" x14ac:dyDescent="0.2">
      <c r="A12" s="112" t="s">
        <v>110</v>
      </c>
      <c r="B12" s="110">
        <v>80000</v>
      </c>
      <c r="C12" s="110">
        <v>80000</v>
      </c>
      <c r="D12" s="110">
        <v>80000</v>
      </c>
      <c r="E12" s="515">
        <v>100</v>
      </c>
      <c r="F12" s="113" t="s">
        <v>522</v>
      </c>
      <c r="G12" s="114">
        <v>5500000</v>
      </c>
      <c r="H12" s="111">
        <v>7338695</v>
      </c>
      <c r="I12" s="111">
        <v>7338695</v>
      </c>
      <c r="J12" s="622">
        <f t="shared" ref="J12:J15" si="0">I12/H12*100</f>
        <v>100</v>
      </c>
    </row>
    <row r="13" spans="1:10" x14ac:dyDescent="0.2">
      <c r="A13" s="112" t="s">
        <v>459</v>
      </c>
      <c r="B13" s="110"/>
      <c r="C13" s="110">
        <v>491965</v>
      </c>
      <c r="D13" s="110">
        <v>491965</v>
      </c>
      <c r="E13" s="515">
        <v>100</v>
      </c>
      <c r="F13" s="113" t="s">
        <v>434</v>
      </c>
      <c r="G13" s="114">
        <v>10000</v>
      </c>
      <c r="H13" s="111">
        <v>10000</v>
      </c>
      <c r="I13" s="111">
        <v>1000</v>
      </c>
      <c r="J13" s="622">
        <f t="shared" si="0"/>
        <v>10</v>
      </c>
    </row>
    <row r="14" spans="1:10" x14ac:dyDescent="0.2">
      <c r="A14" s="112" t="s">
        <v>111</v>
      </c>
      <c r="B14" s="110">
        <v>8067863</v>
      </c>
      <c r="C14" s="110">
        <v>8069000</v>
      </c>
      <c r="D14" s="110">
        <v>8069000</v>
      </c>
      <c r="E14" s="515">
        <v>100</v>
      </c>
      <c r="F14" s="620" t="s">
        <v>460</v>
      </c>
      <c r="G14" s="128">
        <v>0</v>
      </c>
      <c r="H14" s="123">
        <v>491719</v>
      </c>
      <c r="I14" s="111">
        <v>491719</v>
      </c>
      <c r="J14" s="622">
        <v>100</v>
      </c>
    </row>
    <row r="15" spans="1:10" ht="13.5" thickBot="1" x14ac:dyDescent="0.25">
      <c r="A15" s="434" t="s">
        <v>112</v>
      </c>
      <c r="B15" s="435">
        <f>B8+B9+B10+B13+B11+B12+B14</f>
        <v>33078652</v>
      </c>
      <c r="C15" s="435">
        <v>35588906</v>
      </c>
      <c r="D15" s="435">
        <v>35214670</v>
      </c>
      <c r="E15" s="617">
        <f>D15/C15*100</f>
        <v>98.948447586447301</v>
      </c>
      <c r="F15" s="434" t="s">
        <v>113</v>
      </c>
      <c r="G15" s="435">
        <f>SUM(G8:G14)</f>
        <v>30982210</v>
      </c>
      <c r="H15" s="435">
        <f>SUM(H8:H14)</f>
        <v>33326696</v>
      </c>
      <c r="I15" s="618">
        <f>SUM(I8:I14)</f>
        <v>31050096</v>
      </c>
      <c r="J15" s="139">
        <f t="shared" si="0"/>
        <v>93.168839779376867</v>
      </c>
    </row>
    <row r="16" spans="1:10" ht="15.75" customHeight="1" thickBot="1" x14ac:dyDescent="0.25">
      <c r="A16" s="682" t="s">
        <v>114</v>
      </c>
      <c r="B16" s="683"/>
      <c r="C16" s="683"/>
      <c r="D16" s="683"/>
      <c r="E16" s="683"/>
      <c r="F16" s="684"/>
      <c r="G16" s="684"/>
      <c r="H16" s="684"/>
      <c r="I16" s="684"/>
      <c r="J16" s="685"/>
    </row>
    <row r="17" spans="1:10" x14ac:dyDescent="0.2">
      <c r="A17" s="117" t="s">
        <v>115</v>
      </c>
      <c r="B17" s="118"/>
      <c r="C17" s="118"/>
      <c r="D17" s="118"/>
      <c r="E17" s="119"/>
      <c r="F17" s="623" t="s">
        <v>116</v>
      </c>
      <c r="G17" s="624"/>
      <c r="H17" s="625"/>
      <c r="I17" s="625"/>
      <c r="J17" s="431"/>
    </row>
    <row r="18" spans="1:10" x14ac:dyDescent="0.2">
      <c r="A18" s="112" t="s">
        <v>117</v>
      </c>
      <c r="B18" s="110"/>
      <c r="C18" s="120"/>
      <c r="D18" s="110"/>
      <c r="E18" s="121"/>
      <c r="F18" s="113" t="s">
        <v>118</v>
      </c>
      <c r="G18" s="114"/>
      <c r="H18" s="122">
        <v>0</v>
      </c>
      <c r="I18" s="123">
        <v>0</v>
      </c>
      <c r="J18" s="432"/>
    </row>
    <row r="19" spans="1:10" ht="12.75" customHeight="1" x14ac:dyDescent="0.2">
      <c r="A19" s="112" t="s">
        <v>119</v>
      </c>
      <c r="B19" s="110"/>
      <c r="C19" s="120"/>
      <c r="D19" s="110"/>
      <c r="E19" s="121"/>
      <c r="F19" s="113" t="s">
        <v>120</v>
      </c>
      <c r="G19" s="114">
        <v>2096442</v>
      </c>
      <c r="H19" s="124">
        <v>2262210</v>
      </c>
      <c r="I19" s="125">
        <v>662210</v>
      </c>
      <c r="J19" s="626">
        <v>29.27</v>
      </c>
    </row>
    <row r="20" spans="1:10" ht="12.75" customHeight="1" x14ac:dyDescent="0.2">
      <c r="A20" s="112" t="s">
        <v>121</v>
      </c>
      <c r="B20" s="110"/>
      <c r="C20" s="120"/>
      <c r="D20" s="110"/>
      <c r="E20" s="121"/>
      <c r="F20" s="127" t="s">
        <v>122</v>
      </c>
      <c r="G20" s="114"/>
      <c r="H20" s="122"/>
      <c r="I20" s="123"/>
      <c r="J20" s="432"/>
    </row>
    <row r="21" spans="1:10" ht="13.5" thickBot="1" x14ac:dyDescent="0.25">
      <c r="A21" s="127" t="s">
        <v>341</v>
      </c>
      <c r="B21" s="114"/>
      <c r="C21" s="126"/>
      <c r="D21" s="114"/>
      <c r="E21" s="121"/>
      <c r="F21" s="627" t="s">
        <v>123</v>
      </c>
      <c r="G21" s="628"/>
      <c r="H21" s="629"/>
      <c r="I21" s="630"/>
      <c r="J21" s="433"/>
    </row>
    <row r="22" spans="1:10" ht="26.25" thickBot="1" x14ac:dyDescent="0.25">
      <c r="A22" s="129" t="s">
        <v>124</v>
      </c>
      <c r="B22" s="130">
        <f>SUM(B17:B21)</f>
        <v>0</v>
      </c>
      <c r="C22" s="130">
        <f>SUM(C17:C21)</f>
        <v>0</v>
      </c>
      <c r="D22" s="130">
        <f>SUM(D17:D21)</f>
        <v>0</v>
      </c>
      <c r="E22" s="131"/>
      <c r="F22" s="129" t="s">
        <v>125</v>
      </c>
      <c r="G22" s="130">
        <f>SUM(G18:G21)</f>
        <v>2096442</v>
      </c>
      <c r="H22" s="130">
        <f>SUM(H18:H21)</f>
        <v>2262210</v>
      </c>
      <c r="I22" s="130">
        <f>SUM(I18:I21)</f>
        <v>662210</v>
      </c>
      <c r="J22" s="132"/>
    </row>
    <row r="23" spans="1:10" ht="23.25" customHeight="1" thickBot="1" x14ac:dyDescent="0.25">
      <c r="A23" s="133" t="s">
        <v>126</v>
      </c>
      <c r="B23" s="134">
        <f>B15+B22</f>
        <v>33078652</v>
      </c>
      <c r="C23" s="134">
        <f>C15+C22</f>
        <v>35588906</v>
      </c>
      <c r="D23" s="134">
        <f>D15+D22</f>
        <v>35214670</v>
      </c>
      <c r="E23" s="135">
        <v>98.95</v>
      </c>
      <c r="F23" s="136" t="s">
        <v>127</v>
      </c>
      <c r="G23" s="137">
        <f>G15+G22</f>
        <v>33078652</v>
      </c>
      <c r="H23" s="138">
        <f>H15+H22</f>
        <v>35588906</v>
      </c>
      <c r="I23" s="138">
        <f>I15+I22</f>
        <v>31712306</v>
      </c>
      <c r="J23" s="132">
        <v>72.59</v>
      </c>
    </row>
    <row r="24" spans="1:10" ht="13.5" thickBot="1" x14ac:dyDescent="0.25">
      <c r="A24" s="631"/>
      <c r="B24" s="632"/>
      <c r="C24" s="632"/>
      <c r="D24" s="633"/>
      <c r="E24" s="634"/>
      <c r="F24" s="631"/>
      <c r="G24" s="633"/>
      <c r="H24" s="635"/>
      <c r="I24" s="636"/>
      <c r="J24" s="637"/>
    </row>
    <row r="25" spans="1:10" s="140" customFormat="1" ht="13.5" thickBot="1" x14ac:dyDescent="0.25">
      <c r="A25" s="638" t="s">
        <v>126</v>
      </c>
      <c r="B25" s="137">
        <f>B23+B24</f>
        <v>33078652</v>
      </c>
      <c r="C25" s="137">
        <f>C23+C24</f>
        <v>35588906</v>
      </c>
      <c r="D25" s="137">
        <f>D23+D24</f>
        <v>35214670</v>
      </c>
      <c r="E25" s="639">
        <v>98.95</v>
      </c>
      <c r="F25" s="638" t="s">
        <v>127</v>
      </c>
      <c r="G25" s="137">
        <f>G23+G24</f>
        <v>33078652</v>
      </c>
      <c r="H25" s="137">
        <f>H23+H24</f>
        <v>35588906</v>
      </c>
      <c r="I25" s="137">
        <f>I23+I24</f>
        <v>31712306</v>
      </c>
      <c r="J25" s="640">
        <v>72.59</v>
      </c>
    </row>
    <row r="26" spans="1:10" ht="5.25" customHeight="1" x14ac:dyDescent="0.2">
      <c r="B26" s="141"/>
      <c r="C26" s="141"/>
      <c r="D26" s="141"/>
      <c r="E26" s="141"/>
      <c r="H26" s="142"/>
    </row>
    <row r="27" spans="1:10" x14ac:dyDescent="0.2">
      <c r="B27" s="141"/>
      <c r="C27" s="141"/>
      <c r="D27" s="141"/>
      <c r="H27" s="143"/>
      <c r="I27" s="142"/>
    </row>
    <row r="28" spans="1:10" x14ac:dyDescent="0.2">
      <c r="B28" s="141"/>
      <c r="C28" s="141"/>
      <c r="D28" s="141"/>
      <c r="H28" s="142"/>
      <c r="I28" s="142"/>
    </row>
    <row r="29" spans="1:10" x14ac:dyDescent="0.2">
      <c r="A29" s="144"/>
      <c r="B29" s="145"/>
      <c r="C29" s="145"/>
      <c r="D29" s="145"/>
      <c r="E29" s="144"/>
      <c r="F29" s="144"/>
      <c r="G29" s="145"/>
      <c r="H29" s="140"/>
      <c r="I29" s="146"/>
      <c r="J29" s="140"/>
    </row>
    <row r="30" spans="1:10" ht="9" customHeight="1" x14ac:dyDescent="0.2"/>
    <row r="31" spans="1:10" x14ac:dyDescent="0.2">
      <c r="B31" s="141"/>
      <c r="C31" s="141"/>
    </row>
    <row r="32" spans="1:10" x14ac:dyDescent="0.2">
      <c r="B32" s="141"/>
      <c r="C32" s="141"/>
    </row>
    <row r="33" spans="2:3" x14ac:dyDescent="0.2">
      <c r="B33" s="141"/>
      <c r="C33" s="141"/>
    </row>
    <row r="34" spans="2:3" x14ac:dyDescent="0.2">
      <c r="B34" s="141"/>
      <c r="C34" s="141"/>
    </row>
    <row r="37" spans="2:3" x14ac:dyDescent="0.2">
      <c r="B37" s="141"/>
    </row>
  </sheetData>
  <mergeCells count="8">
    <mergeCell ref="A5:E5"/>
    <mergeCell ref="F5:J5"/>
    <mergeCell ref="A7:J7"/>
    <mergeCell ref="A16:J16"/>
    <mergeCell ref="F1:J1"/>
    <mergeCell ref="F4:J4"/>
    <mergeCell ref="A2:J2"/>
    <mergeCell ref="A3:J3"/>
  </mergeCells>
  <phoneticPr fontId="0" type="noConversion"/>
  <pageMargins left="0.51" right="0.56999999999999995" top="1" bottom="1" header="0.5" footer="0.5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J89"/>
  <sheetViews>
    <sheetView topLeftCell="A55" workbookViewId="0">
      <selection activeCell="D79" sqref="D79"/>
    </sheetView>
  </sheetViews>
  <sheetFormatPr defaultRowHeight="12.75" x14ac:dyDescent="0.2"/>
  <cols>
    <col min="1" max="1" width="10.42578125" style="449" customWidth="1"/>
    <col min="2" max="2" width="55" customWidth="1"/>
    <col min="3" max="4" width="12.5703125" customWidth="1"/>
    <col min="5" max="5" width="11.7109375" customWidth="1"/>
    <col min="6" max="6" width="11.42578125" style="107" customWidth="1"/>
  </cols>
  <sheetData>
    <row r="1" spans="1:10" x14ac:dyDescent="0.2">
      <c r="A1" s="455"/>
      <c r="B1" s="3"/>
      <c r="C1" s="4"/>
      <c r="D1" s="3"/>
      <c r="E1" s="694" t="s">
        <v>394</v>
      </c>
      <c r="F1" s="694"/>
      <c r="G1" s="5"/>
      <c r="H1" s="5"/>
      <c r="I1" s="5"/>
      <c r="J1" s="5"/>
    </row>
    <row r="2" spans="1:10" x14ac:dyDescent="0.2">
      <c r="A2" s="691"/>
      <c r="B2" s="691"/>
      <c r="C2" s="691"/>
      <c r="D2" s="691"/>
      <c r="E2" s="691"/>
      <c r="F2" s="691"/>
      <c r="G2" s="5"/>
      <c r="H2" s="5"/>
      <c r="I2" s="5"/>
      <c r="J2" s="5"/>
    </row>
    <row r="3" spans="1:10" x14ac:dyDescent="0.2">
      <c r="A3" s="691" t="s">
        <v>500</v>
      </c>
      <c r="B3" s="691"/>
      <c r="C3" s="691"/>
      <c r="D3" s="691"/>
      <c r="E3" s="691"/>
      <c r="F3" s="691"/>
      <c r="G3" s="5"/>
      <c r="H3" s="5"/>
      <c r="I3" s="5"/>
      <c r="J3" s="5"/>
    </row>
    <row r="4" spans="1:10" x14ac:dyDescent="0.2">
      <c r="A4" s="692" t="s">
        <v>523</v>
      </c>
      <c r="B4" s="693"/>
      <c r="C4" s="693"/>
      <c r="D4" s="693"/>
      <c r="E4" s="693"/>
      <c r="F4" s="693"/>
      <c r="G4" s="5"/>
      <c r="H4" s="5"/>
      <c r="I4" s="5"/>
      <c r="J4" s="5"/>
    </row>
    <row r="5" spans="1:10" ht="15.75" x14ac:dyDescent="0.2">
      <c r="A5" s="689"/>
      <c r="B5" s="689"/>
      <c r="C5" s="689"/>
      <c r="D5" s="689"/>
      <c r="E5" s="689"/>
      <c r="F5" s="689"/>
      <c r="G5" s="5"/>
      <c r="H5" s="5"/>
      <c r="I5" s="5"/>
      <c r="J5" s="5"/>
    </row>
    <row r="6" spans="1:10" ht="16.5" thickBot="1" x14ac:dyDescent="0.25">
      <c r="A6" s="456"/>
      <c r="B6" s="6"/>
      <c r="C6" s="7"/>
      <c r="D6" s="3"/>
      <c r="E6" s="690" t="s">
        <v>526</v>
      </c>
      <c r="F6" s="690"/>
      <c r="G6" s="5"/>
      <c r="H6" s="5"/>
      <c r="I6" s="5"/>
      <c r="J6" s="5"/>
    </row>
    <row r="7" spans="1:10" ht="60.75" thickBot="1" x14ac:dyDescent="0.25">
      <c r="A7" s="8" t="s">
        <v>34</v>
      </c>
      <c r="B7" s="9" t="s">
        <v>21</v>
      </c>
      <c r="C7" s="10" t="s">
        <v>104</v>
      </c>
      <c r="D7" s="9" t="s">
        <v>105</v>
      </c>
      <c r="E7" s="11" t="s">
        <v>95</v>
      </c>
      <c r="F7" s="12" t="s">
        <v>86</v>
      </c>
      <c r="G7" s="5"/>
      <c r="H7" s="5"/>
      <c r="I7" s="5"/>
      <c r="J7" s="5"/>
    </row>
    <row r="8" spans="1:10" ht="13.5" thickBot="1" x14ac:dyDescent="0.25">
      <c r="A8" s="13"/>
      <c r="B8" s="14"/>
      <c r="C8" s="15"/>
      <c r="D8" s="16"/>
      <c r="E8" s="17"/>
      <c r="F8" s="95"/>
      <c r="G8" s="5"/>
      <c r="H8" s="5"/>
      <c r="I8" s="5"/>
      <c r="J8" s="5"/>
    </row>
    <row r="9" spans="1:10" ht="13.5" thickBot="1" x14ac:dyDescent="0.25">
      <c r="A9" s="457" t="s">
        <v>35</v>
      </c>
      <c r="B9" s="18" t="s">
        <v>36</v>
      </c>
      <c r="C9" s="19"/>
      <c r="D9" s="20"/>
      <c r="E9" s="21"/>
      <c r="F9" s="96"/>
      <c r="G9" s="5"/>
      <c r="H9" s="5"/>
      <c r="I9" s="5"/>
      <c r="J9" s="5"/>
    </row>
    <row r="10" spans="1:10" ht="13.5" thickBot="1" x14ac:dyDescent="0.25">
      <c r="A10" s="458"/>
      <c r="B10" s="22" t="s">
        <v>97</v>
      </c>
      <c r="C10" s="23">
        <v>150000</v>
      </c>
      <c r="D10" s="24">
        <v>291048</v>
      </c>
      <c r="E10" s="25">
        <v>103172</v>
      </c>
      <c r="F10" s="94">
        <v>35.44</v>
      </c>
      <c r="G10" s="5"/>
      <c r="H10" s="5"/>
      <c r="I10" s="5"/>
      <c r="J10" s="5"/>
    </row>
    <row r="11" spans="1:10" ht="13.5" thickBot="1" x14ac:dyDescent="0.25">
      <c r="A11" s="458"/>
      <c r="B11" s="22" t="s">
        <v>37</v>
      </c>
      <c r="C11" s="26"/>
      <c r="D11" s="26"/>
      <c r="E11" s="26"/>
      <c r="F11" s="94"/>
      <c r="G11" s="5"/>
      <c r="H11" s="5"/>
      <c r="I11" s="5"/>
      <c r="J11" s="5"/>
    </row>
    <row r="12" spans="1:10" x14ac:dyDescent="0.2">
      <c r="A12" s="459"/>
      <c r="B12" s="27" t="s">
        <v>38</v>
      </c>
      <c r="C12" s="28">
        <v>758000</v>
      </c>
      <c r="D12" s="29">
        <v>802000</v>
      </c>
      <c r="E12" s="30">
        <v>650679</v>
      </c>
      <c r="F12" s="102">
        <f>E12/D12*100</f>
        <v>81.132044887780552</v>
      </c>
      <c r="G12" s="5"/>
      <c r="H12" s="5"/>
      <c r="I12" s="5"/>
      <c r="J12" s="5"/>
    </row>
    <row r="13" spans="1:10" x14ac:dyDescent="0.2">
      <c r="A13" s="459"/>
      <c r="B13" s="27" t="s">
        <v>39</v>
      </c>
      <c r="C13" s="28">
        <v>411000</v>
      </c>
      <c r="D13" s="29">
        <v>411000</v>
      </c>
      <c r="E13" s="31">
        <v>375961</v>
      </c>
      <c r="F13" s="102">
        <v>91.47</v>
      </c>
      <c r="G13" s="5"/>
      <c r="H13" s="5"/>
      <c r="I13" s="5"/>
      <c r="J13" s="5"/>
    </row>
    <row r="14" spans="1:10" x14ac:dyDescent="0.2">
      <c r="A14" s="459"/>
      <c r="B14" s="27" t="s">
        <v>332</v>
      </c>
      <c r="C14" s="28">
        <v>0</v>
      </c>
      <c r="D14" s="29">
        <v>0</v>
      </c>
      <c r="E14" s="31"/>
      <c r="F14" s="102"/>
      <c r="G14" s="5"/>
      <c r="H14" s="5"/>
      <c r="I14" s="5"/>
      <c r="J14" s="5"/>
    </row>
    <row r="15" spans="1:10" ht="13.5" thickBot="1" x14ac:dyDescent="0.25">
      <c r="A15" s="482"/>
      <c r="B15" s="88" t="s">
        <v>333</v>
      </c>
      <c r="C15" s="33">
        <v>30000</v>
      </c>
      <c r="D15" s="34">
        <v>110226</v>
      </c>
      <c r="E15" s="46">
        <v>110226</v>
      </c>
      <c r="F15" s="102">
        <v>100</v>
      </c>
      <c r="G15" s="5"/>
      <c r="H15" s="5"/>
      <c r="I15" s="5"/>
      <c r="J15" s="5"/>
    </row>
    <row r="16" spans="1:10" ht="13.5" thickBot="1" x14ac:dyDescent="0.25">
      <c r="A16" s="461"/>
      <c r="B16" s="35" t="s">
        <v>322</v>
      </c>
      <c r="C16" s="33">
        <f>SUM(C12:C15)</f>
        <v>1199000</v>
      </c>
      <c r="D16" s="33">
        <f>SUM(D12:D15)</f>
        <v>1323226</v>
      </c>
      <c r="E16" s="33">
        <f>SUM(E12:E15)</f>
        <v>1136866</v>
      </c>
      <c r="F16" s="98">
        <f>E16/D16*100</f>
        <v>85.916238042481027</v>
      </c>
      <c r="G16" s="5"/>
      <c r="H16" s="5"/>
      <c r="I16" s="5"/>
      <c r="J16" s="5"/>
    </row>
    <row r="17" spans="1:10" ht="13.5" thickBot="1" x14ac:dyDescent="0.25">
      <c r="A17" s="461"/>
      <c r="B17" s="36" t="s">
        <v>40</v>
      </c>
      <c r="C17" s="37">
        <f>C10+C16</f>
        <v>1349000</v>
      </c>
      <c r="D17" s="37">
        <f>D10+D16</f>
        <v>1614274</v>
      </c>
      <c r="E17" s="37">
        <f>E10+E16</f>
        <v>1240038</v>
      </c>
      <c r="F17" s="94">
        <f>E17/D17*100</f>
        <v>76.817070707946726</v>
      </c>
      <c r="G17" s="5"/>
      <c r="H17" s="5"/>
      <c r="I17" s="5"/>
      <c r="J17" s="5"/>
    </row>
    <row r="18" spans="1:10" x14ac:dyDescent="0.2">
      <c r="A18" s="462" t="s">
        <v>41</v>
      </c>
      <c r="B18" s="38" t="s">
        <v>42</v>
      </c>
      <c r="C18" s="39"/>
      <c r="D18" s="40"/>
      <c r="E18" s="30"/>
      <c r="F18" s="108"/>
      <c r="G18" s="5"/>
      <c r="H18" s="5"/>
      <c r="I18" s="5"/>
      <c r="J18" s="5"/>
    </row>
    <row r="19" spans="1:10" x14ac:dyDescent="0.2">
      <c r="A19" s="463"/>
      <c r="B19" s="41" t="s">
        <v>43</v>
      </c>
      <c r="C19" s="42"/>
      <c r="D19" s="43"/>
      <c r="E19" s="31"/>
      <c r="F19" s="100"/>
      <c r="G19" s="5"/>
      <c r="H19" s="5"/>
      <c r="I19" s="5"/>
      <c r="J19" s="5"/>
    </row>
    <row r="20" spans="1:10" x14ac:dyDescent="0.2">
      <c r="A20" s="459"/>
      <c r="B20" s="44" t="s">
        <v>44</v>
      </c>
      <c r="C20" s="28">
        <v>12332862</v>
      </c>
      <c r="D20" s="29">
        <v>13119351</v>
      </c>
      <c r="E20" s="31">
        <v>13119351</v>
      </c>
      <c r="F20" s="100">
        <f>E20/D20*100</f>
        <v>100</v>
      </c>
      <c r="G20" s="5"/>
      <c r="H20" s="5"/>
      <c r="I20" s="5"/>
      <c r="J20" s="5"/>
    </row>
    <row r="21" spans="1:10" ht="13.5" thickBot="1" x14ac:dyDescent="0.25">
      <c r="A21" s="464"/>
      <c r="B21" s="47" t="s">
        <v>45</v>
      </c>
      <c r="C21" s="37">
        <f>SUM(C20:C20)</f>
        <v>12332862</v>
      </c>
      <c r="D21" s="37">
        <f>SUM(D20:D20)</f>
        <v>13119351</v>
      </c>
      <c r="E21" s="37">
        <f>SUM(E20:E20)</f>
        <v>13119351</v>
      </c>
      <c r="F21" s="97">
        <f>E21/D21*100</f>
        <v>100</v>
      </c>
      <c r="G21" s="5"/>
      <c r="H21" s="5"/>
      <c r="I21" s="5"/>
      <c r="J21" s="5"/>
    </row>
    <row r="22" spans="1:10" ht="13.5" thickBot="1" x14ac:dyDescent="0.25">
      <c r="A22" s="458" t="s">
        <v>46</v>
      </c>
      <c r="B22" s="22" t="s">
        <v>47</v>
      </c>
      <c r="C22" s="26"/>
      <c r="D22" s="48"/>
      <c r="E22" s="21"/>
      <c r="F22" s="98"/>
      <c r="G22" s="5"/>
      <c r="H22" s="5"/>
      <c r="I22" s="5"/>
      <c r="J22" s="5"/>
    </row>
    <row r="23" spans="1:10" x14ac:dyDescent="0.2">
      <c r="A23" s="465"/>
      <c r="B23" s="44" t="s">
        <v>48</v>
      </c>
      <c r="C23" s="49"/>
      <c r="D23" s="50"/>
      <c r="E23" s="30"/>
      <c r="F23" s="99"/>
      <c r="G23" s="5"/>
      <c r="H23" s="5"/>
      <c r="I23" s="5"/>
      <c r="J23" s="5"/>
    </row>
    <row r="24" spans="1:10" x14ac:dyDescent="0.2">
      <c r="A24" s="459"/>
      <c r="B24" s="27" t="s">
        <v>507</v>
      </c>
      <c r="C24" s="51">
        <v>0</v>
      </c>
      <c r="D24" s="52"/>
      <c r="E24" s="31"/>
      <c r="F24" s="102"/>
      <c r="G24" s="5"/>
      <c r="H24" s="5"/>
      <c r="I24" s="5"/>
      <c r="J24" s="5"/>
    </row>
    <row r="25" spans="1:10" ht="13.5" thickBot="1" x14ac:dyDescent="0.25">
      <c r="A25" s="466"/>
      <c r="B25" s="53" t="s">
        <v>94</v>
      </c>
      <c r="C25" s="54"/>
      <c r="D25" s="55"/>
      <c r="E25" s="56"/>
      <c r="F25" s="103"/>
      <c r="G25" s="5"/>
      <c r="H25" s="5"/>
      <c r="I25" s="5"/>
      <c r="J25" s="5"/>
    </row>
    <row r="26" spans="1:10" ht="13.5" thickBot="1" x14ac:dyDescent="0.25">
      <c r="A26" s="467"/>
      <c r="B26" s="57" t="s">
        <v>49</v>
      </c>
      <c r="C26" s="23">
        <f>SUM(C23:C25)</f>
        <v>0</v>
      </c>
      <c r="D26" s="24"/>
      <c r="E26" s="24"/>
      <c r="F26" s="94"/>
      <c r="G26" s="5"/>
      <c r="H26" s="5"/>
      <c r="I26" s="5"/>
      <c r="J26" s="5"/>
    </row>
    <row r="27" spans="1:10" x14ac:dyDescent="0.2">
      <c r="A27" s="468" t="s">
        <v>50</v>
      </c>
      <c r="B27" s="58" t="s">
        <v>51</v>
      </c>
      <c r="C27" s="49"/>
      <c r="D27" s="50"/>
      <c r="E27" s="30"/>
      <c r="F27" s="99"/>
      <c r="G27" s="5"/>
      <c r="H27" s="5"/>
      <c r="I27" s="5"/>
      <c r="J27" s="5"/>
    </row>
    <row r="28" spans="1:10" x14ac:dyDescent="0.2">
      <c r="A28" s="469"/>
      <c r="B28" s="58" t="s">
        <v>98</v>
      </c>
      <c r="C28" s="49">
        <v>11248927</v>
      </c>
      <c r="D28" s="50">
        <v>12214316</v>
      </c>
      <c r="E28" s="31">
        <v>12214316</v>
      </c>
      <c r="F28" s="100">
        <f>E28/D28*100</f>
        <v>100</v>
      </c>
      <c r="G28" s="5"/>
      <c r="H28" s="5"/>
      <c r="I28" s="5"/>
      <c r="J28" s="5"/>
    </row>
    <row r="29" spans="1:10" x14ac:dyDescent="0.2">
      <c r="A29" s="469"/>
      <c r="B29" s="58" t="s">
        <v>99</v>
      </c>
      <c r="C29" s="59"/>
      <c r="D29" s="50"/>
      <c r="E29" s="31"/>
      <c r="F29" s="100"/>
      <c r="G29" s="5"/>
      <c r="H29" s="5"/>
      <c r="I29" s="5"/>
      <c r="J29" s="5"/>
    </row>
    <row r="30" spans="1:10" ht="13.5" thickBot="1" x14ac:dyDescent="0.25">
      <c r="A30" s="466"/>
      <c r="B30" s="60" t="s">
        <v>100</v>
      </c>
      <c r="C30" s="54"/>
      <c r="D30" s="55"/>
      <c r="E30" s="46"/>
      <c r="F30" s="103"/>
      <c r="G30" s="5"/>
      <c r="H30" s="5"/>
      <c r="I30" s="5"/>
      <c r="J30" s="5"/>
    </row>
    <row r="31" spans="1:10" ht="13.5" thickBot="1" x14ac:dyDescent="0.25">
      <c r="A31" s="470"/>
      <c r="B31" s="61" t="s">
        <v>52</v>
      </c>
      <c r="C31" s="42">
        <f>SUM(C28:C30)</f>
        <v>11248927</v>
      </c>
      <c r="D31" s="42">
        <f>SUM(D28:D30)</f>
        <v>12214316</v>
      </c>
      <c r="E31" s="42">
        <f>SUM(E28:E30)</f>
        <v>12214316</v>
      </c>
      <c r="F31" s="97">
        <f>E31/D31*100</f>
        <v>100</v>
      </c>
      <c r="G31" s="5"/>
      <c r="H31" s="5"/>
      <c r="I31" s="5"/>
      <c r="J31" s="5"/>
    </row>
    <row r="32" spans="1:10" ht="13.5" thickBot="1" x14ac:dyDescent="0.25">
      <c r="A32" s="458" t="s">
        <v>53</v>
      </c>
      <c r="B32" s="22" t="s">
        <v>54</v>
      </c>
      <c r="C32" s="26">
        <f>C31</f>
        <v>11248927</v>
      </c>
      <c r="D32" s="26">
        <v>12214316</v>
      </c>
      <c r="E32" s="26">
        <v>12214316</v>
      </c>
      <c r="F32" s="98">
        <f>E32/D32*100</f>
        <v>100</v>
      </c>
      <c r="G32" s="5"/>
      <c r="H32" s="5"/>
      <c r="I32" s="5"/>
      <c r="J32" s="5"/>
    </row>
    <row r="33" spans="1:10" ht="12.75" customHeight="1" x14ac:dyDescent="0.2">
      <c r="A33" s="471"/>
      <c r="B33" s="62" t="s">
        <v>55</v>
      </c>
      <c r="C33" s="49">
        <v>80000</v>
      </c>
      <c r="D33" s="50">
        <v>80000</v>
      </c>
      <c r="E33" s="30">
        <v>80000</v>
      </c>
      <c r="F33" s="99">
        <f>E33/D33*100</f>
        <v>100</v>
      </c>
      <c r="G33" s="5"/>
      <c r="H33" s="5"/>
      <c r="I33" s="5"/>
      <c r="J33" s="5"/>
    </row>
    <row r="34" spans="1:10" ht="26.25" thickBot="1" x14ac:dyDescent="0.25">
      <c r="A34" s="472"/>
      <c r="B34" s="63" t="s">
        <v>56</v>
      </c>
      <c r="C34" s="54"/>
      <c r="D34" s="55"/>
      <c r="E34" s="56"/>
      <c r="F34" s="103"/>
      <c r="G34" s="5"/>
      <c r="H34" s="5"/>
      <c r="I34" s="5"/>
      <c r="J34" s="5"/>
    </row>
    <row r="35" spans="1:10" ht="13.5" thickBot="1" x14ac:dyDescent="0.25">
      <c r="A35" s="473"/>
      <c r="B35" s="22" t="s">
        <v>57</v>
      </c>
      <c r="C35" s="23">
        <v>80000</v>
      </c>
      <c r="D35" s="23">
        <f>SUM(D33:D34)</f>
        <v>80000</v>
      </c>
      <c r="E35" s="23">
        <f>SUM(E33:E34)</f>
        <v>80000</v>
      </c>
      <c r="F35" s="94">
        <v>100</v>
      </c>
      <c r="G35" s="5"/>
      <c r="H35" s="5"/>
      <c r="I35" s="5"/>
      <c r="J35" s="5"/>
    </row>
    <row r="36" spans="1:10" ht="26.25" thickBot="1" x14ac:dyDescent="0.25">
      <c r="A36" s="463" t="s">
        <v>58</v>
      </c>
      <c r="B36" s="64" t="s">
        <v>59</v>
      </c>
      <c r="C36" s="42"/>
      <c r="D36" s="43"/>
      <c r="E36" s="65"/>
      <c r="F36" s="94"/>
      <c r="G36" s="5"/>
      <c r="H36" s="5"/>
      <c r="I36" s="5"/>
      <c r="J36" s="5"/>
    </row>
    <row r="37" spans="1:10" ht="13.5" thickBot="1" x14ac:dyDescent="0.25">
      <c r="A37" s="458" t="s">
        <v>60</v>
      </c>
      <c r="B37" s="22" t="s">
        <v>61</v>
      </c>
      <c r="C37" s="26"/>
      <c r="D37" s="48"/>
      <c r="E37" s="21"/>
      <c r="F37" s="98"/>
      <c r="G37" s="5"/>
      <c r="H37" s="5"/>
      <c r="I37" s="5"/>
      <c r="J37" s="5"/>
    </row>
    <row r="38" spans="1:10" x14ac:dyDescent="0.2">
      <c r="A38" s="462"/>
      <c r="B38" s="38" t="s">
        <v>101</v>
      </c>
      <c r="C38" s="66"/>
      <c r="D38" s="67"/>
      <c r="E38" s="30"/>
      <c r="F38" s="99"/>
      <c r="G38" s="5"/>
      <c r="H38" s="5"/>
      <c r="I38" s="5"/>
      <c r="J38" s="5"/>
    </row>
    <row r="39" spans="1:10" ht="13.5" thickBot="1" x14ac:dyDescent="0.25">
      <c r="A39" s="474"/>
      <c r="B39" s="45" t="s">
        <v>338</v>
      </c>
      <c r="C39" s="68"/>
      <c r="D39" s="69"/>
      <c r="E39" s="56"/>
      <c r="F39" s="102"/>
      <c r="G39" s="5"/>
      <c r="H39" s="5"/>
      <c r="I39" s="5"/>
      <c r="J39" s="5"/>
    </row>
    <row r="40" spans="1:10" ht="13.5" thickBot="1" x14ac:dyDescent="0.25">
      <c r="A40" s="473"/>
      <c r="B40" s="70" t="s">
        <v>62</v>
      </c>
      <c r="C40" s="23"/>
      <c r="D40" s="23"/>
      <c r="E40" s="23"/>
      <c r="F40" s="104"/>
      <c r="G40" s="5"/>
      <c r="H40" s="5"/>
      <c r="I40" s="5"/>
      <c r="J40" s="5"/>
    </row>
    <row r="41" spans="1:10" ht="13.5" thickBot="1" x14ac:dyDescent="0.25">
      <c r="A41" s="458" t="s">
        <v>63</v>
      </c>
      <c r="B41" s="70" t="s">
        <v>87</v>
      </c>
      <c r="C41" s="23"/>
      <c r="D41" s="24"/>
      <c r="E41" s="25">
        <v>0</v>
      </c>
      <c r="F41" s="105"/>
      <c r="G41" s="5"/>
      <c r="H41" s="5"/>
      <c r="I41" s="5"/>
      <c r="J41" s="5"/>
    </row>
    <row r="42" spans="1:10" ht="13.5" thickBot="1" x14ac:dyDescent="0.25">
      <c r="A42" s="458" t="s">
        <v>88</v>
      </c>
      <c r="B42" s="70" t="s">
        <v>89</v>
      </c>
      <c r="C42" s="23"/>
      <c r="D42" s="24"/>
      <c r="E42" s="25"/>
      <c r="F42" s="98"/>
      <c r="G42" s="3"/>
      <c r="H42" s="3"/>
      <c r="I42" s="3"/>
      <c r="J42" s="3"/>
    </row>
    <row r="43" spans="1:10" ht="13.5" thickBot="1" x14ac:dyDescent="0.25">
      <c r="A43" s="475"/>
      <c r="B43" s="71" t="s">
        <v>28</v>
      </c>
      <c r="C43" s="72">
        <v>25010789</v>
      </c>
      <c r="D43" s="72">
        <v>27027941</v>
      </c>
      <c r="E43" s="72">
        <v>26653705</v>
      </c>
      <c r="F43" s="506">
        <f>E43/D43*100</f>
        <v>98.615373623910159</v>
      </c>
      <c r="G43" s="3"/>
      <c r="H43" s="3"/>
      <c r="I43" s="3"/>
      <c r="J43" s="3"/>
    </row>
    <row r="44" spans="1:10" ht="13.5" thickBot="1" x14ac:dyDescent="0.25">
      <c r="A44" s="458" t="s">
        <v>90</v>
      </c>
      <c r="B44" s="22" t="s">
        <v>64</v>
      </c>
      <c r="C44" s="26"/>
      <c r="D44" s="48"/>
      <c r="E44" s="21"/>
      <c r="F44" s="506"/>
      <c r="G44" s="3"/>
      <c r="H44" s="3"/>
      <c r="I44" s="3"/>
      <c r="J44" s="3"/>
    </row>
    <row r="45" spans="1:10" ht="13.5" thickBot="1" x14ac:dyDescent="0.25">
      <c r="A45" s="476"/>
      <c r="B45" s="35" t="s">
        <v>65</v>
      </c>
      <c r="C45" s="73">
        <v>8067863</v>
      </c>
      <c r="D45" s="74">
        <v>8069000</v>
      </c>
      <c r="E45" s="21">
        <v>8069000</v>
      </c>
      <c r="F45" s="506"/>
      <c r="G45" s="3"/>
      <c r="H45" s="3"/>
      <c r="I45" s="3"/>
      <c r="J45" s="3"/>
    </row>
    <row r="46" spans="1:10" ht="13.5" thickBot="1" x14ac:dyDescent="0.25">
      <c r="A46" s="477"/>
      <c r="B46" s="47" t="s">
        <v>66</v>
      </c>
      <c r="C46" s="73">
        <f>SUM(C45)</f>
        <v>8067863</v>
      </c>
      <c r="D46" s="73">
        <f>SUM(D45)</f>
        <v>8069000</v>
      </c>
      <c r="E46" s="73">
        <f>SUM(E45)</f>
        <v>8069000</v>
      </c>
      <c r="F46" s="506"/>
      <c r="G46" s="3"/>
      <c r="H46" s="3"/>
      <c r="I46" s="3"/>
      <c r="J46" s="3"/>
    </row>
    <row r="47" spans="1:10" ht="13.5" thickBot="1" x14ac:dyDescent="0.25">
      <c r="A47" s="478"/>
      <c r="B47" s="18" t="s">
        <v>29</v>
      </c>
      <c r="C47" s="19">
        <f>C43+C46</f>
        <v>33078652</v>
      </c>
      <c r="D47" s="19">
        <f>D43+D46</f>
        <v>35096941</v>
      </c>
      <c r="E47" s="19">
        <f>E43+E46</f>
        <v>34722705</v>
      </c>
      <c r="F47" s="506">
        <f>E47/D47*100</f>
        <v>98.933707641358254</v>
      </c>
      <c r="G47" s="3"/>
      <c r="H47" s="3"/>
      <c r="I47" s="3"/>
      <c r="J47" s="3"/>
    </row>
    <row r="48" spans="1:10" ht="16.5" thickBot="1" x14ac:dyDescent="0.25">
      <c r="A48" s="76" t="s">
        <v>91</v>
      </c>
      <c r="B48" s="75" t="s">
        <v>459</v>
      </c>
      <c r="C48" s="48"/>
      <c r="D48" s="21">
        <v>491965</v>
      </c>
      <c r="E48" s="25">
        <v>491965</v>
      </c>
      <c r="F48" s="506"/>
      <c r="G48" s="3"/>
      <c r="H48" s="3"/>
      <c r="I48" s="3"/>
      <c r="J48" s="3"/>
    </row>
    <row r="49" spans="1:10" ht="13.5" thickBot="1" x14ac:dyDescent="0.25">
      <c r="A49" s="76"/>
      <c r="B49" s="22" t="s">
        <v>92</v>
      </c>
      <c r="C49" s="48">
        <v>33078652</v>
      </c>
      <c r="D49" s="48">
        <v>35588906</v>
      </c>
      <c r="E49" s="48">
        <f>E47+E48</f>
        <v>35214670</v>
      </c>
      <c r="F49" s="506">
        <f>E49/D49*100</f>
        <v>98.948447586447301</v>
      </c>
      <c r="G49" s="77"/>
      <c r="H49" s="77">
        <v>0</v>
      </c>
      <c r="I49" s="3"/>
      <c r="J49" s="77">
        <v>0</v>
      </c>
    </row>
    <row r="50" spans="1:10" ht="15.75" x14ac:dyDescent="0.2">
      <c r="A50" s="78"/>
      <c r="B50" s="79"/>
      <c r="C50" s="80"/>
      <c r="D50" s="3"/>
      <c r="E50" s="81"/>
      <c r="F50" s="106"/>
      <c r="G50" s="3"/>
      <c r="H50" s="3"/>
      <c r="I50" s="3"/>
      <c r="J50" s="3"/>
    </row>
    <row r="51" spans="1:10" x14ac:dyDescent="0.2">
      <c r="A51" s="455"/>
      <c r="B51" s="3"/>
      <c r="C51" s="4"/>
      <c r="D51" s="3"/>
      <c r="E51" s="694" t="s">
        <v>393</v>
      </c>
      <c r="F51" s="694"/>
      <c r="G51" s="3"/>
      <c r="H51" s="3"/>
      <c r="I51" s="3"/>
      <c r="J51" s="3"/>
    </row>
    <row r="52" spans="1:10" x14ac:dyDescent="0.2">
      <c r="A52" s="691"/>
      <c r="B52" s="691"/>
      <c r="C52" s="691"/>
      <c r="D52" s="691"/>
      <c r="E52" s="691"/>
      <c r="F52" s="691"/>
      <c r="G52" s="3"/>
      <c r="H52" s="3"/>
      <c r="I52" s="3"/>
      <c r="J52" s="3"/>
    </row>
    <row r="53" spans="1:10" x14ac:dyDescent="0.2">
      <c r="A53" s="691" t="s">
        <v>500</v>
      </c>
      <c r="B53" s="691"/>
      <c r="C53" s="691"/>
      <c r="D53" s="691"/>
      <c r="E53" s="691"/>
      <c r="F53" s="691"/>
      <c r="G53" s="3"/>
      <c r="H53" s="3"/>
      <c r="I53" s="3"/>
      <c r="J53" s="3"/>
    </row>
    <row r="54" spans="1:10" x14ac:dyDescent="0.2">
      <c r="A54" s="692" t="s">
        <v>527</v>
      </c>
      <c r="B54" s="693"/>
      <c r="C54" s="693"/>
      <c r="D54" s="693"/>
      <c r="E54" s="693"/>
      <c r="F54" s="693"/>
      <c r="G54" s="3"/>
      <c r="H54" s="3"/>
      <c r="I54" s="3"/>
      <c r="J54" s="3"/>
    </row>
    <row r="55" spans="1:10" ht="15.75" x14ac:dyDescent="0.2">
      <c r="A55" s="689"/>
      <c r="B55" s="689"/>
      <c r="C55" s="689"/>
      <c r="D55" s="689"/>
      <c r="E55" s="689"/>
      <c r="F55" s="689"/>
      <c r="G55" s="3"/>
      <c r="H55" s="3"/>
      <c r="I55" s="3"/>
      <c r="J55" s="3"/>
    </row>
    <row r="56" spans="1:10" ht="16.5" thickBot="1" x14ac:dyDescent="0.25">
      <c r="A56" s="456"/>
      <c r="B56" s="6"/>
      <c r="C56" s="7"/>
      <c r="D56" s="3"/>
      <c r="E56" s="690" t="s">
        <v>526</v>
      </c>
      <c r="F56" s="690"/>
      <c r="G56" s="3"/>
      <c r="H56" s="3"/>
      <c r="I56" s="3"/>
      <c r="J56" s="3"/>
    </row>
    <row r="57" spans="1:10" ht="51.75" thickBot="1" x14ac:dyDescent="0.25">
      <c r="A57" s="458" t="s">
        <v>67</v>
      </c>
      <c r="B57" s="9" t="s">
        <v>31</v>
      </c>
      <c r="C57" s="10" t="s">
        <v>104</v>
      </c>
      <c r="D57" s="9" t="s">
        <v>105</v>
      </c>
      <c r="E57" s="11" t="s">
        <v>95</v>
      </c>
      <c r="F57" s="12" t="s">
        <v>86</v>
      </c>
      <c r="G57" s="3"/>
      <c r="H57" s="3"/>
      <c r="I57" s="3"/>
      <c r="J57" s="3"/>
    </row>
    <row r="58" spans="1:10" ht="13.5" thickBot="1" x14ac:dyDescent="0.25">
      <c r="A58" s="13"/>
      <c r="B58" s="14"/>
      <c r="C58" s="15"/>
      <c r="D58" s="16"/>
      <c r="E58" s="17"/>
      <c r="F58" s="95"/>
      <c r="G58" s="5"/>
      <c r="H58" s="5"/>
      <c r="I58" s="5"/>
      <c r="J58" s="5"/>
    </row>
    <row r="59" spans="1:10" ht="13.5" thickBot="1" x14ac:dyDescent="0.25">
      <c r="A59" s="457" t="s">
        <v>35</v>
      </c>
      <c r="B59" s="18" t="s">
        <v>68</v>
      </c>
      <c r="C59" s="19"/>
      <c r="D59" s="20"/>
      <c r="E59" s="21"/>
      <c r="F59" s="96"/>
      <c r="G59" s="5"/>
      <c r="H59" s="5"/>
      <c r="I59" s="5"/>
      <c r="J59" s="5"/>
    </row>
    <row r="60" spans="1:10" x14ac:dyDescent="0.2">
      <c r="A60" s="479"/>
      <c r="B60" s="82" t="s">
        <v>69</v>
      </c>
      <c r="C60" s="83">
        <v>11284040</v>
      </c>
      <c r="D60" s="84">
        <v>11071313</v>
      </c>
      <c r="E60" s="30">
        <v>10621426</v>
      </c>
      <c r="F60" s="102">
        <f>E60/D60*100</f>
        <v>95.936462098036614</v>
      </c>
      <c r="G60" s="5"/>
      <c r="H60" s="5"/>
      <c r="I60" s="5"/>
      <c r="J60" s="5"/>
    </row>
    <row r="61" spans="1:10" x14ac:dyDescent="0.2">
      <c r="A61" s="459"/>
      <c r="B61" s="27" t="s">
        <v>70</v>
      </c>
      <c r="C61" s="28">
        <v>2004210</v>
      </c>
      <c r="D61" s="29">
        <v>2004210</v>
      </c>
      <c r="E61" s="31">
        <v>1926632</v>
      </c>
      <c r="F61" s="102">
        <f>E61/D61*100</f>
        <v>96.129247933100828</v>
      </c>
      <c r="G61" s="5"/>
      <c r="H61" s="5"/>
      <c r="I61" s="5"/>
      <c r="J61" s="5"/>
    </row>
    <row r="62" spans="1:10" x14ac:dyDescent="0.2">
      <c r="A62" s="459"/>
      <c r="B62" s="27" t="s">
        <v>71</v>
      </c>
      <c r="C62" s="68">
        <v>8941800</v>
      </c>
      <c r="D62" s="69">
        <v>8839926</v>
      </c>
      <c r="E62" s="31">
        <v>7616230</v>
      </c>
      <c r="F62" s="102">
        <f>E62/D62*100</f>
        <v>86.157169188972844</v>
      </c>
      <c r="G62" s="5"/>
      <c r="H62" s="5"/>
      <c r="I62" s="5"/>
      <c r="J62" s="5"/>
    </row>
    <row r="63" spans="1:10" x14ac:dyDescent="0.2">
      <c r="A63" s="459"/>
      <c r="B63" s="27" t="s">
        <v>491</v>
      </c>
      <c r="C63" s="68">
        <v>5500000</v>
      </c>
      <c r="D63" s="69">
        <v>6267527</v>
      </c>
      <c r="E63" s="31">
        <v>6267527</v>
      </c>
      <c r="F63" s="102">
        <v>6.79</v>
      </c>
      <c r="G63" s="5"/>
      <c r="H63" s="5"/>
      <c r="I63" s="5"/>
      <c r="J63" s="5"/>
    </row>
    <row r="64" spans="1:10" x14ac:dyDescent="0.2">
      <c r="A64" s="459"/>
      <c r="B64" s="27" t="s">
        <v>510</v>
      </c>
      <c r="C64" s="68">
        <v>0</v>
      </c>
      <c r="D64" s="69">
        <v>1071168</v>
      </c>
      <c r="E64" s="31">
        <v>1071168</v>
      </c>
      <c r="F64" s="102">
        <v>100</v>
      </c>
      <c r="G64" s="5"/>
      <c r="H64" s="5"/>
      <c r="I64" s="5"/>
      <c r="J64" s="5"/>
    </row>
    <row r="65" spans="1:10" x14ac:dyDescent="0.2">
      <c r="A65" s="480"/>
      <c r="B65" s="85" t="s">
        <v>508</v>
      </c>
      <c r="C65" s="68">
        <v>10000</v>
      </c>
      <c r="D65" s="69">
        <v>10000</v>
      </c>
      <c r="E65" s="31">
        <v>1000</v>
      </c>
      <c r="F65" s="102">
        <f>E65/D65*100</f>
        <v>10</v>
      </c>
      <c r="G65" s="5"/>
      <c r="H65" s="5"/>
      <c r="I65" s="5"/>
      <c r="J65" s="5"/>
    </row>
    <row r="66" spans="1:10" x14ac:dyDescent="0.2">
      <c r="A66" s="459"/>
      <c r="B66" s="27" t="s">
        <v>509</v>
      </c>
      <c r="C66" s="507">
        <v>3242160</v>
      </c>
      <c r="D66" s="508">
        <v>3570833</v>
      </c>
      <c r="E66" s="31">
        <v>3054394</v>
      </c>
      <c r="F66" s="100">
        <f>E66/D66*100</f>
        <v>85.53729619951423</v>
      </c>
      <c r="G66" s="5"/>
      <c r="H66" s="5"/>
      <c r="I66" s="5"/>
      <c r="J66" s="5"/>
    </row>
    <row r="67" spans="1:10" ht="12.75" customHeight="1" thickBot="1" x14ac:dyDescent="0.25">
      <c r="A67" s="464"/>
      <c r="B67" s="47" t="s">
        <v>72</v>
      </c>
      <c r="C67" s="42">
        <f>SUM(C60:C66)</f>
        <v>30982210</v>
      </c>
      <c r="D67" s="42">
        <f>SUM(D60:D66)</f>
        <v>32834977</v>
      </c>
      <c r="E67" s="42">
        <f>SUM(E60:E66)</f>
        <v>30558377</v>
      </c>
      <c r="F67" s="97">
        <f>E67/D67*100</f>
        <v>93.066539988744324</v>
      </c>
      <c r="G67" s="5"/>
      <c r="H67" s="5"/>
      <c r="I67" s="5"/>
      <c r="J67" s="5"/>
    </row>
    <row r="68" spans="1:10" ht="13.5" thickBot="1" x14ac:dyDescent="0.25">
      <c r="A68" s="458" t="s">
        <v>41</v>
      </c>
      <c r="B68" s="22" t="s">
        <v>73</v>
      </c>
      <c r="C68" s="26"/>
      <c r="D68" s="48"/>
      <c r="E68" s="21"/>
      <c r="F68" s="98"/>
      <c r="G68" s="5"/>
      <c r="H68" s="5"/>
      <c r="I68" s="5"/>
      <c r="J68" s="5"/>
    </row>
    <row r="69" spans="1:10" x14ac:dyDescent="0.2">
      <c r="A69" s="465"/>
      <c r="B69" s="44" t="s">
        <v>74</v>
      </c>
      <c r="C69" s="49"/>
      <c r="D69" s="50"/>
      <c r="E69" s="30"/>
      <c r="F69" s="102"/>
      <c r="G69" s="5"/>
      <c r="H69" s="5"/>
      <c r="I69" s="5"/>
      <c r="J69" s="5"/>
    </row>
    <row r="70" spans="1:10" x14ac:dyDescent="0.2">
      <c r="A70" s="459"/>
      <c r="B70" s="27" t="s">
        <v>75</v>
      </c>
      <c r="C70" s="28">
        <v>2096442</v>
      </c>
      <c r="D70" s="29">
        <v>2262210</v>
      </c>
      <c r="E70" s="31">
        <v>662210</v>
      </c>
      <c r="F70" s="102">
        <v>29.27</v>
      </c>
      <c r="G70" s="5"/>
      <c r="H70" s="5"/>
      <c r="I70" s="5"/>
      <c r="J70" s="5"/>
    </row>
    <row r="71" spans="1:10" ht="12.75" customHeight="1" x14ac:dyDescent="0.2">
      <c r="A71" s="459"/>
      <c r="B71" s="27" t="s">
        <v>339</v>
      </c>
      <c r="C71" s="28"/>
      <c r="D71" s="29"/>
      <c r="E71" s="31"/>
      <c r="F71" s="102"/>
      <c r="G71" s="5"/>
      <c r="H71" s="5"/>
      <c r="I71" s="5"/>
      <c r="J71" s="5"/>
    </row>
    <row r="72" spans="1:10" x14ac:dyDescent="0.2">
      <c r="A72" s="459"/>
      <c r="B72" s="27" t="s">
        <v>321</v>
      </c>
      <c r="C72" s="28"/>
      <c r="D72" s="29"/>
      <c r="E72" s="31"/>
      <c r="F72" s="102"/>
      <c r="G72" s="5"/>
      <c r="H72" s="5"/>
      <c r="I72" s="5"/>
      <c r="J72" s="5"/>
    </row>
    <row r="73" spans="1:10" ht="13.5" thickBot="1" x14ac:dyDescent="0.25">
      <c r="A73" s="460"/>
      <c r="B73" s="32" t="s">
        <v>76</v>
      </c>
      <c r="C73" s="54"/>
      <c r="D73" s="55"/>
      <c r="E73" s="56"/>
      <c r="F73" s="101"/>
      <c r="G73" s="5"/>
      <c r="H73" s="5"/>
      <c r="I73" s="5"/>
      <c r="J73" s="5"/>
    </row>
    <row r="74" spans="1:10" ht="13.5" thickBot="1" x14ac:dyDescent="0.25">
      <c r="A74" s="461"/>
      <c r="B74" s="22" t="s">
        <v>77</v>
      </c>
      <c r="C74" s="23">
        <f>SUM(C70:C73)</f>
        <v>2096442</v>
      </c>
      <c r="D74" s="23">
        <f>SUM(D70:D73)</f>
        <v>2262210</v>
      </c>
      <c r="E74" s="23">
        <f>SUM(E70:E73)</f>
        <v>662210</v>
      </c>
      <c r="F74" s="94">
        <v>29.27</v>
      </c>
      <c r="G74" s="5"/>
      <c r="H74" s="5"/>
      <c r="I74" s="5"/>
      <c r="J74" s="5"/>
    </row>
    <row r="75" spans="1:10" x14ac:dyDescent="0.2">
      <c r="A75" s="481" t="s">
        <v>46</v>
      </c>
      <c r="B75" s="86" t="s">
        <v>78</v>
      </c>
      <c r="C75" s="49"/>
      <c r="D75" s="50"/>
      <c r="E75" s="30"/>
      <c r="F75" s="102"/>
      <c r="G75" s="5"/>
      <c r="H75" s="5"/>
      <c r="I75" s="5"/>
      <c r="J75" s="5"/>
    </row>
    <row r="76" spans="1:10" x14ac:dyDescent="0.2">
      <c r="A76" s="465"/>
      <c r="B76" s="86" t="s">
        <v>384</v>
      </c>
      <c r="C76" s="49"/>
      <c r="D76" s="50"/>
      <c r="E76" s="31">
        <v>0</v>
      </c>
      <c r="F76" s="102"/>
      <c r="G76" s="5"/>
      <c r="H76" s="5"/>
      <c r="I76" s="5"/>
      <c r="J76" s="5"/>
    </row>
    <row r="77" spans="1:10" ht="13.5" thickBot="1" x14ac:dyDescent="0.25">
      <c r="A77" s="460"/>
      <c r="B77" s="87" t="s">
        <v>102</v>
      </c>
      <c r="C77" s="54"/>
      <c r="D77" s="55"/>
      <c r="E77" s="46"/>
      <c r="F77" s="101"/>
      <c r="G77" s="5"/>
      <c r="H77" s="5"/>
      <c r="I77" s="5"/>
      <c r="J77" s="5"/>
    </row>
    <row r="78" spans="1:10" ht="13.5" thickBot="1" x14ac:dyDescent="0.25">
      <c r="A78" s="464"/>
      <c r="B78" s="71" t="s">
        <v>79</v>
      </c>
      <c r="C78" s="42"/>
      <c r="D78" s="43"/>
      <c r="E78" s="43">
        <v>0</v>
      </c>
      <c r="F78" s="98"/>
      <c r="G78" s="5"/>
      <c r="H78" s="5"/>
      <c r="I78" s="5"/>
      <c r="J78" s="5"/>
    </row>
    <row r="79" spans="1:10" ht="13.5" thickBot="1" x14ac:dyDescent="0.25">
      <c r="A79" s="458" t="s">
        <v>50</v>
      </c>
      <c r="B79" s="22" t="s">
        <v>80</v>
      </c>
      <c r="C79" s="26"/>
      <c r="D79" s="48"/>
      <c r="E79" s="21"/>
      <c r="F79" s="98"/>
      <c r="G79" s="5"/>
      <c r="H79" s="5"/>
      <c r="I79" s="5"/>
      <c r="J79" s="5"/>
    </row>
    <row r="80" spans="1:10" x14ac:dyDescent="0.2">
      <c r="A80" s="465"/>
      <c r="B80" s="44" t="s">
        <v>81</v>
      </c>
      <c r="C80" s="49"/>
      <c r="D80" s="50"/>
      <c r="E80" s="30"/>
      <c r="F80" s="102"/>
      <c r="G80" s="5"/>
      <c r="H80" s="5"/>
      <c r="I80" s="5"/>
      <c r="J80" s="5"/>
    </row>
    <row r="81" spans="1:10" ht="13.5" thickBot="1" x14ac:dyDescent="0.25">
      <c r="A81" s="480"/>
      <c r="B81" s="27" t="s">
        <v>82</v>
      </c>
      <c r="C81" s="509"/>
      <c r="D81" s="510"/>
      <c r="E81" s="511"/>
      <c r="F81" s="102"/>
      <c r="G81" s="5"/>
      <c r="H81" s="5"/>
      <c r="I81" s="5"/>
      <c r="J81" s="5"/>
    </row>
    <row r="82" spans="1:10" ht="13.5" thickBot="1" x14ac:dyDescent="0.25">
      <c r="A82" s="464"/>
      <c r="B82" s="22" t="s">
        <v>83</v>
      </c>
      <c r="C82" s="42"/>
      <c r="D82" s="43"/>
      <c r="E82" s="43"/>
      <c r="F82" s="98"/>
      <c r="G82" s="5"/>
      <c r="H82" s="5"/>
      <c r="I82" s="5"/>
      <c r="J82" s="606"/>
    </row>
    <row r="83" spans="1:10" ht="13.5" thickBot="1" x14ac:dyDescent="0.25">
      <c r="A83" s="458" t="s">
        <v>53</v>
      </c>
      <c r="B83" s="22" t="s">
        <v>84</v>
      </c>
      <c r="C83" s="23"/>
      <c r="D83" s="24"/>
      <c r="E83" s="21"/>
      <c r="F83" s="98"/>
      <c r="G83" s="5"/>
      <c r="H83" s="5"/>
      <c r="I83" s="5"/>
      <c r="J83" s="5"/>
    </row>
    <row r="84" spans="1:10" x14ac:dyDescent="0.2">
      <c r="A84" s="462"/>
      <c r="B84" s="89" t="s">
        <v>511</v>
      </c>
      <c r="C84" s="66"/>
      <c r="D84" s="67">
        <v>491719</v>
      </c>
      <c r="E84" s="30">
        <v>491719</v>
      </c>
      <c r="F84" s="102">
        <v>100</v>
      </c>
      <c r="G84" s="5"/>
      <c r="H84" s="5"/>
      <c r="I84" s="5"/>
      <c r="J84" s="5"/>
    </row>
    <row r="85" spans="1:10" ht="13.5" thickBot="1" x14ac:dyDescent="0.25">
      <c r="A85" s="482"/>
      <c r="B85" s="88" t="s">
        <v>383</v>
      </c>
      <c r="C85" s="33"/>
      <c r="D85" s="34"/>
      <c r="E85" s="46"/>
      <c r="F85" s="101"/>
      <c r="G85" s="5"/>
      <c r="H85" s="5"/>
      <c r="I85" s="5"/>
      <c r="J85" s="5"/>
    </row>
    <row r="86" spans="1:10" ht="13.5" thickBot="1" x14ac:dyDescent="0.25">
      <c r="A86" s="464"/>
      <c r="B86" s="22" t="s">
        <v>85</v>
      </c>
      <c r="C86" s="42">
        <f>C84</f>
        <v>0</v>
      </c>
      <c r="D86" s="42">
        <f>D84</f>
        <v>491719</v>
      </c>
      <c r="E86" s="42">
        <f>E84</f>
        <v>491719</v>
      </c>
      <c r="F86" s="98"/>
      <c r="G86" s="5"/>
      <c r="H86" s="5"/>
      <c r="I86" s="5"/>
      <c r="J86" s="5"/>
    </row>
    <row r="87" spans="1:10" ht="13.5" thickBot="1" x14ac:dyDescent="0.25">
      <c r="A87" s="458"/>
      <c r="B87" s="22" t="s">
        <v>32</v>
      </c>
      <c r="C87" s="26">
        <f>C67+C74+C86</f>
        <v>33078652</v>
      </c>
      <c r="D87" s="26">
        <f>D67+D74+D86</f>
        <v>35588906</v>
      </c>
      <c r="E87" s="26">
        <f>E67+E74+E86+E78</f>
        <v>31712306</v>
      </c>
      <c r="F87" s="94">
        <f>E87/D87*100</f>
        <v>89.107279667433431</v>
      </c>
      <c r="G87" s="5"/>
      <c r="H87" s="5"/>
      <c r="I87" s="5"/>
      <c r="J87" s="5"/>
    </row>
    <row r="88" spans="1:10" ht="16.5" thickBot="1" x14ac:dyDescent="0.3">
      <c r="A88" s="483" t="s">
        <v>58</v>
      </c>
      <c r="B88" s="91" t="s">
        <v>96</v>
      </c>
      <c r="C88" s="90"/>
      <c r="D88" s="20"/>
      <c r="E88" s="25"/>
      <c r="F88" s="103"/>
      <c r="G88" s="5"/>
      <c r="H88" s="5"/>
      <c r="I88" s="5"/>
      <c r="J88" s="5"/>
    </row>
    <row r="89" spans="1:10" ht="13.5" thickBot="1" x14ac:dyDescent="0.25">
      <c r="A89" s="484"/>
      <c r="B89" s="92" t="s">
        <v>93</v>
      </c>
      <c r="C89" s="93">
        <f>C87+C88</f>
        <v>33078652</v>
      </c>
      <c r="D89" s="93">
        <f>D87+D88</f>
        <v>35588906</v>
      </c>
      <c r="E89" s="93">
        <f>E87+E88</f>
        <v>31712306</v>
      </c>
      <c r="F89" s="94">
        <f>E89/D89*100</f>
        <v>89.107279667433431</v>
      </c>
      <c r="G89" s="5"/>
      <c r="H89" s="5"/>
      <c r="I89" s="5"/>
      <c r="J89" s="5"/>
    </row>
  </sheetData>
  <mergeCells count="12">
    <mergeCell ref="E1:F1"/>
    <mergeCell ref="E51:F51"/>
    <mergeCell ref="A2:F2"/>
    <mergeCell ref="A3:F3"/>
    <mergeCell ref="A4:F4"/>
    <mergeCell ref="A55:F55"/>
    <mergeCell ref="A5:F5"/>
    <mergeCell ref="E56:F56"/>
    <mergeCell ref="E6:F6"/>
    <mergeCell ref="A52:F52"/>
    <mergeCell ref="A53:F53"/>
    <mergeCell ref="A54:F54"/>
  </mergeCells>
  <phoneticPr fontId="0" type="noConversion"/>
  <pageMargins left="0.75" right="0.75" top="1" bottom="1" header="0.5" footer="0.5"/>
  <pageSetup paperSize="9" scale="69" orientation="portrait" r:id="rId1"/>
  <headerFooter alignWithMargins="0"/>
  <rowBreaks count="1" manualBreakCount="1">
    <brk id="50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  <pageSetUpPr fitToPage="1"/>
  </sheetPr>
  <dimension ref="A1:P78"/>
  <sheetViews>
    <sheetView topLeftCell="B13" workbookViewId="0">
      <selection activeCell="N61" sqref="N61"/>
    </sheetView>
  </sheetViews>
  <sheetFormatPr defaultRowHeight="12.75" x14ac:dyDescent="0.2"/>
  <cols>
    <col min="1" max="1" width="9.140625" style="148" hidden="1" customWidth="1"/>
    <col min="2" max="2" width="12.28515625" style="147" customWidth="1"/>
    <col min="3" max="3" width="27.140625" style="148" customWidth="1"/>
    <col min="4" max="4" width="10.7109375" style="148" customWidth="1"/>
    <col min="5" max="5" width="9.140625" style="148"/>
    <col min="6" max="6" width="11.5703125" style="148" customWidth="1"/>
    <col min="7" max="7" width="11.28515625" style="148" customWidth="1"/>
    <col min="8" max="8" width="13.7109375" style="148" customWidth="1"/>
    <col min="9" max="9" width="11.7109375" style="148" hidden="1" customWidth="1"/>
    <col min="10" max="10" width="10.7109375" style="148" hidden="1" customWidth="1"/>
    <col min="11" max="11" width="12.85546875" style="148" customWidth="1"/>
    <col min="12" max="13" width="15.5703125" style="148" customWidth="1"/>
    <col min="14" max="14" width="9.140625" style="410"/>
    <col min="15" max="15" width="12" style="148" bestFit="1" customWidth="1"/>
    <col min="16" max="16384" width="9.140625" style="148"/>
  </cols>
  <sheetData>
    <row r="1" spans="2:16" x14ac:dyDescent="0.2">
      <c r="L1" s="709" t="s">
        <v>395</v>
      </c>
      <c r="M1" s="709"/>
      <c r="N1" s="709"/>
    </row>
    <row r="2" spans="2:16" ht="6.75" customHeight="1" x14ac:dyDescent="0.2"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</row>
    <row r="3" spans="2:16" x14ac:dyDescent="0.2">
      <c r="B3" s="695" t="s">
        <v>501</v>
      </c>
      <c r="C3" s="695"/>
      <c r="D3" s="695"/>
      <c r="E3" s="695"/>
      <c r="F3" s="695"/>
      <c r="G3" s="695"/>
      <c r="H3" s="695"/>
      <c r="I3" s="695"/>
      <c r="J3" s="695"/>
      <c r="K3" s="695"/>
      <c r="L3" s="695"/>
      <c r="M3" s="695"/>
      <c r="N3" s="695"/>
    </row>
    <row r="4" spans="2:16" x14ac:dyDescent="0.2">
      <c r="B4" s="723" t="s">
        <v>528</v>
      </c>
      <c r="C4" s="723"/>
      <c r="D4" s="723"/>
      <c r="E4" s="723"/>
      <c r="F4" s="723"/>
      <c r="G4" s="723"/>
      <c r="H4" s="723"/>
      <c r="I4" s="723"/>
      <c r="J4" s="723"/>
      <c r="K4" s="723"/>
      <c r="L4" s="723"/>
      <c r="M4" s="723"/>
      <c r="N4" s="723"/>
    </row>
    <row r="5" spans="2:16" ht="4.5" customHeight="1" x14ac:dyDescent="0.2">
      <c r="C5" s="590"/>
      <c r="D5" s="590"/>
      <c r="E5" s="590"/>
      <c r="F5" s="590"/>
      <c r="G5" s="590"/>
      <c r="H5" s="590"/>
      <c r="I5" s="590"/>
      <c r="J5" s="590"/>
      <c r="K5" s="590"/>
      <c r="L5" s="590"/>
      <c r="N5" s="580"/>
    </row>
    <row r="6" spans="2:16" x14ac:dyDescent="0.2">
      <c r="C6" s="590"/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80" t="s">
        <v>530</v>
      </c>
    </row>
    <row r="7" spans="2:16" s="194" customFormat="1" ht="12.75" customHeight="1" x14ac:dyDescent="0.2">
      <c r="B7" s="717" t="s">
        <v>439</v>
      </c>
      <c r="C7" s="719" t="s">
        <v>131</v>
      </c>
      <c r="D7" s="721" t="s">
        <v>132</v>
      </c>
      <c r="E7" s="724" t="s">
        <v>133</v>
      </c>
      <c r="F7" s="711" t="s">
        <v>134</v>
      </c>
      <c r="G7" s="711" t="s">
        <v>436</v>
      </c>
      <c r="H7" s="711" t="s">
        <v>135</v>
      </c>
      <c r="I7" s="713" t="s">
        <v>136</v>
      </c>
      <c r="J7" s="714"/>
      <c r="K7" s="711" t="s">
        <v>437</v>
      </c>
      <c r="L7" s="711" t="s">
        <v>438</v>
      </c>
      <c r="M7" s="711" t="s">
        <v>378</v>
      </c>
      <c r="N7" s="715" t="s">
        <v>137</v>
      </c>
    </row>
    <row r="8" spans="2:16" s="194" customFormat="1" ht="24" x14ac:dyDescent="0.2">
      <c r="B8" s="718"/>
      <c r="C8" s="720"/>
      <c r="D8" s="722"/>
      <c r="E8" s="725"/>
      <c r="F8" s="712"/>
      <c r="G8" s="712"/>
      <c r="H8" s="712"/>
      <c r="I8" s="641" t="s">
        <v>138</v>
      </c>
      <c r="J8" s="641" t="s">
        <v>139</v>
      </c>
      <c r="K8" s="712"/>
      <c r="L8" s="712"/>
      <c r="M8" s="712"/>
      <c r="N8" s="716"/>
    </row>
    <row r="9" spans="2:16" x14ac:dyDescent="0.2">
      <c r="B9" s="579" t="s">
        <v>420</v>
      </c>
      <c r="C9" s="149" t="s">
        <v>435</v>
      </c>
      <c r="D9" s="666">
        <v>3173</v>
      </c>
      <c r="E9" s="667">
        <v>868</v>
      </c>
      <c r="F9" s="668">
        <v>803</v>
      </c>
      <c r="G9" s="452"/>
      <c r="H9" s="454"/>
      <c r="I9" s="594"/>
      <c r="J9" s="594"/>
      <c r="K9" s="668">
        <v>6267</v>
      </c>
      <c r="L9" s="668">
        <v>1</v>
      </c>
      <c r="M9" s="454"/>
      <c r="N9" s="151">
        <f>SUM(D9:M9)</f>
        <v>11112</v>
      </c>
    </row>
    <row r="10" spans="2:16" x14ac:dyDescent="0.2">
      <c r="B10" s="579" t="s">
        <v>441</v>
      </c>
      <c r="C10" s="578" t="s">
        <v>440</v>
      </c>
      <c r="D10" s="593"/>
      <c r="E10" s="452"/>
      <c r="F10" s="595"/>
      <c r="G10" s="596"/>
      <c r="H10" s="595"/>
      <c r="I10" s="597"/>
      <c r="J10" s="597"/>
      <c r="K10" s="595"/>
      <c r="L10" s="595">
        <v>0</v>
      </c>
      <c r="M10" s="595"/>
      <c r="N10" s="151">
        <f>SUM(D10:M10)</f>
        <v>0</v>
      </c>
    </row>
    <row r="11" spans="2:16" x14ac:dyDescent="0.2">
      <c r="B11" s="579" t="s">
        <v>514</v>
      </c>
      <c r="C11" s="578" t="s">
        <v>531</v>
      </c>
      <c r="D11" s="593"/>
      <c r="E11" s="452"/>
      <c r="F11" s="595"/>
      <c r="G11" s="596"/>
      <c r="H11" s="595"/>
      <c r="I11" s="597"/>
      <c r="J11" s="597"/>
      <c r="K11" s="669">
        <v>1071</v>
      </c>
      <c r="L11" s="595">
        <v>0</v>
      </c>
      <c r="M11" s="669">
        <v>492</v>
      </c>
      <c r="N11" s="151">
        <f>SUM(D11:M11)</f>
        <v>1563</v>
      </c>
    </row>
    <row r="12" spans="2:16" x14ac:dyDescent="0.2">
      <c r="B12" s="579" t="s">
        <v>532</v>
      </c>
      <c r="C12" s="156" t="s">
        <v>533</v>
      </c>
      <c r="D12" s="581">
        <v>7227</v>
      </c>
      <c r="E12" s="582">
        <v>999</v>
      </c>
      <c r="F12" s="158">
        <v>1374</v>
      </c>
      <c r="G12" s="159"/>
      <c r="H12" s="158">
        <v>486</v>
      </c>
      <c r="I12" s="158"/>
      <c r="J12" s="158"/>
      <c r="K12" s="158"/>
      <c r="L12" s="158"/>
      <c r="M12" s="158"/>
      <c r="N12" s="151">
        <f t="shared" ref="N12:N18" si="0">SUM(D12:M12)</f>
        <v>10086</v>
      </c>
      <c r="P12" s="169"/>
    </row>
    <row r="13" spans="2:16" x14ac:dyDescent="0.2">
      <c r="B13" s="579" t="s">
        <v>534</v>
      </c>
      <c r="C13" s="154" t="s">
        <v>379</v>
      </c>
      <c r="D13" s="158"/>
      <c r="E13" s="158"/>
      <c r="F13" s="158">
        <v>395</v>
      </c>
      <c r="G13" s="159"/>
      <c r="H13" s="158"/>
      <c r="I13" s="158"/>
      <c r="J13" s="158"/>
      <c r="K13" s="158"/>
      <c r="L13" s="158"/>
      <c r="M13" s="158"/>
      <c r="N13" s="151">
        <f t="shared" si="0"/>
        <v>395</v>
      </c>
    </row>
    <row r="14" spans="2:16" x14ac:dyDescent="0.2">
      <c r="B14" s="579" t="s">
        <v>418</v>
      </c>
      <c r="C14" s="154" t="s">
        <v>16</v>
      </c>
      <c r="D14" s="158"/>
      <c r="E14" s="158"/>
      <c r="F14" s="158">
        <v>1133</v>
      </c>
      <c r="G14" s="159"/>
      <c r="H14" s="158"/>
      <c r="I14" s="158"/>
      <c r="J14" s="158"/>
      <c r="K14" s="158"/>
      <c r="L14" s="158"/>
      <c r="M14" s="158"/>
      <c r="N14" s="151">
        <f t="shared" si="0"/>
        <v>1133</v>
      </c>
    </row>
    <row r="15" spans="2:16" x14ac:dyDescent="0.2">
      <c r="B15" s="579" t="s">
        <v>421</v>
      </c>
      <c r="C15" s="154" t="s">
        <v>4</v>
      </c>
      <c r="D15" s="158"/>
      <c r="E15" s="158"/>
      <c r="F15" s="158">
        <v>1584</v>
      </c>
      <c r="G15" s="159"/>
      <c r="H15" s="158">
        <v>176</v>
      </c>
      <c r="I15" s="158"/>
      <c r="J15" s="158"/>
      <c r="K15" s="158"/>
      <c r="L15" s="158"/>
      <c r="M15" s="158"/>
      <c r="N15" s="151">
        <f t="shared" si="0"/>
        <v>1760</v>
      </c>
    </row>
    <row r="16" spans="2:16" x14ac:dyDescent="0.2">
      <c r="B16" s="579" t="s">
        <v>430</v>
      </c>
      <c r="C16" s="160" t="s">
        <v>445</v>
      </c>
      <c r="D16" s="158">
        <v>222</v>
      </c>
      <c r="E16" s="158">
        <v>60</v>
      </c>
      <c r="F16" s="158">
        <v>39</v>
      </c>
      <c r="G16" s="159"/>
      <c r="H16" s="158"/>
      <c r="I16" s="158"/>
      <c r="J16" s="158"/>
      <c r="K16" s="158"/>
      <c r="L16" s="158"/>
      <c r="M16" s="158"/>
      <c r="N16" s="151">
        <f t="shared" si="0"/>
        <v>321</v>
      </c>
    </row>
    <row r="17" spans="2:16" x14ac:dyDescent="0.2">
      <c r="B17" s="579" t="s">
        <v>446</v>
      </c>
      <c r="C17" s="160" t="s">
        <v>379</v>
      </c>
      <c r="D17" s="158"/>
      <c r="E17" s="158"/>
      <c r="F17" s="158">
        <v>861</v>
      </c>
      <c r="G17" s="159"/>
      <c r="H17" s="158"/>
      <c r="I17" s="158"/>
      <c r="J17" s="158"/>
      <c r="K17" s="158"/>
      <c r="L17" s="158"/>
      <c r="M17" s="158"/>
      <c r="N17" s="151">
        <f t="shared" si="0"/>
        <v>861</v>
      </c>
    </row>
    <row r="18" spans="2:16" x14ac:dyDescent="0.2">
      <c r="B18" s="579" t="s">
        <v>448</v>
      </c>
      <c r="C18" s="160" t="s">
        <v>447</v>
      </c>
      <c r="D18" s="158"/>
      <c r="E18" s="158"/>
      <c r="F18" s="158"/>
      <c r="G18" s="159">
        <v>81</v>
      </c>
      <c r="H18" s="158"/>
      <c r="I18" s="158"/>
      <c r="J18" s="158"/>
      <c r="K18" s="158"/>
      <c r="L18" s="158"/>
      <c r="M18" s="158"/>
      <c r="N18" s="151">
        <f t="shared" si="0"/>
        <v>81</v>
      </c>
    </row>
    <row r="19" spans="2:16" x14ac:dyDescent="0.2">
      <c r="B19" s="155">
        <v>106020</v>
      </c>
      <c r="C19" s="152" t="s">
        <v>449</v>
      </c>
      <c r="D19" s="150"/>
      <c r="E19" s="150"/>
      <c r="F19" s="150"/>
      <c r="G19" s="153">
        <v>1135</v>
      </c>
      <c r="H19" s="161"/>
      <c r="I19" s="150"/>
      <c r="J19" s="150"/>
      <c r="K19" s="150"/>
      <c r="L19" s="150"/>
      <c r="M19" s="150"/>
      <c r="N19" s="151">
        <f>SUM(D19:M19)</f>
        <v>1135</v>
      </c>
    </row>
    <row r="20" spans="2:16" x14ac:dyDescent="0.2">
      <c r="B20" s="155">
        <v>107060</v>
      </c>
      <c r="C20" s="152" t="s">
        <v>450</v>
      </c>
      <c r="D20" s="150"/>
      <c r="E20" s="150"/>
      <c r="F20" s="150"/>
      <c r="G20" s="153">
        <v>1838</v>
      </c>
      <c r="H20" s="161"/>
      <c r="I20" s="150"/>
      <c r="J20" s="150"/>
      <c r="K20" s="150"/>
      <c r="L20" s="150"/>
      <c r="M20" s="150"/>
      <c r="N20" s="151">
        <v>1838</v>
      </c>
    </row>
    <row r="21" spans="2:16" x14ac:dyDescent="0.2">
      <c r="B21" s="155">
        <v>900020</v>
      </c>
      <c r="C21" s="152" t="s">
        <v>451</v>
      </c>
      <c r="D21" s="150"/>
      <c r="E21" s="150"/>
      <c r="F21" s="150"/>
      <c r="G21" s="153">
        <v>0</v>
      </c>
      <c r="H21" s="161"/>
      <c r="I21" s="150"/>
      <c r="J21" s="150"/>
      <c r="K21" s="150"/>
      <c r="L21" s="150"/>
      <c r="M21" s="150"/>
      <c r="N21" s="151">
        <f>SUM(D21:M21)</f>
        <v>0</v>
      </c>
    </row>
    <row r="22" spans="2:16" x14ac:dyDescent="0.2">
      <c r="B22" s="155">
        <v>66010</v>
      </c>
      <c r="C22" s="152" t="s">
        <v>502</v>
      </c>
      <c r="D22" s="150"/>
      <c r="E22" s="150"/>
      <c r="F22" s="150">
        <v>366</v>
      </c>
      <c r="G22" s="153"/>
      <c r="H22" s="161"/>
      <c r="I22" s="150"/>
      <c r="J22" s="150"/>
      <c r="K22" s="150"/>
      <c r="L22" s="150"/>
      <c r="M22" s="150"/>
      <c r="N22" s="151">
        <v>366</v>
      </c>
      <c r="P22" s="169"/>
    </row>
    <row r="23" spans="2:16" x14ac:dyDescent="0.2">
      <c r="B23" s="665">
        <v>13320</v>
      </c>
      <c r="C23" s="152" t="s">
        <v>141</v>
      </c>
      <c r="D23" s="150"/>
      <c r="E23" s="150"/>
      <c r="F23" s="150">
        <v>189</v>
      </c>
      <c r="G23" s="153"/>
      <c r="H23" s="161"/>
      <c r="I23" s="150"/>
      <c r="J23" s="150"/>
      <c r="K23" s="150"/>
      <c r="L23" s="150"/>
      <c r="M23" s="150"/>
      <c r="N23" s="151">
        <v>189</v>
      </c>
    </row>
    <row r="24" spans="2:16" x14ac:dyDescent="0.2">
      <c r="B24" s="155">
        <v>51030</v>
      </c>
      <c r="C24" s="152" t="s">
        <v>512</v>
      </c>
      <c r="D24" s="150"/>
      <c r="E24" s="150"/>
      <c r="F24" s="150">
        <v>873</v>
      </c>
      <c r="G24" s="153"/>
      <c r="H24" s="161"/>
      <c r="I24" s="150"/>
      <c r="J24" s="150"/>
      <c r="K24" s="150"/>
      <c r="L24" s="150"/>
      <c r="M24" s="150"/>
      <c r="N24" s="151">
        <v>873</v>
      </c>
    </row>
    <row r="25" spans="2:16" x14ac:dyDescent="0.2">
      <c r="B25" s="598"/>
      <c r="C25" s="599"/>
      <c r="D25" s="600"/>
      <c r="E25" s="600"/>
      <c r="F25" s="600"/>
      <c r="G25" s="601"/>
      <c r="H25" s="602"/>
      <c r="I25" s="600"/>
      <c r="J25" s="600"/>
      <c r="K25" s="600"/>
      <c r="L25" s="600"/>
      <c r="M25" s="600"/>
      <c r="N25" s="603"/>
    </row>
    <row r="26" spans="2:16" x14ac:dyDescent="0.2">
      <c r="B26" s="164"/>
      <c r="C26" s="165" t="s">
        <v>142</v>
      </c>
      <c r="D26" s="166">
        <f>SUM(D9:D25)</f>
        <v>10622</v>
      </c>
      <c r="E26" s="166">
        <v>1927</v>
      </c>
      <c r="F26" s="166">
        <f t="shared" ref="F26:M26" si="1">SUM(F9:F25)</f>
        <v>7617</v>
      </c>
      <c r="G26" s="166">
        <f t="shared" si="1"/>
        <v>3054</v>
      </c>
      <c r="H26" s="166">
        <f t="shared" si="1"/>
        <v>662</v>
      </c>
      <c r="I26" s="166">
        <f t="shared" si="1"/>
        <v>0</v>
      </c>
      <c r="J26" s="166">
        <f t="shared" si="1"/>
        <v>0</v>
      </c>
      <c r="K26" s="166">
        <f t="shared" si="1"/>
        <v>7338</v>
      </c>
      <c r="L26" s="166">
        <f t="shared" si="1"/>
        <v>1</v>
      </c>
      <c r="M26" s="166">
        <f t="shared" si="1"/>
        <v>492</v>
      </c>
      <c r="N26" s="166">
        <v>31713</v>
      </c>
      <c r="O26" s="167"/>
      <c r="P26" s="169"/>
    </row>
    <row r="27" spans="2:16" x14ac:dyDescent="0.2">
      <c r="B27" s="168"/>
      <c r="C27" s="149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3"/>
      <c r="P27" s="169"/>
    </row>
    <row r="28" spans="2:16" x14ac:dyDescent="0.2">
      <c r="B28" s="170"/>
      <c r="C28" s="171" t="s">
        <v>143</v>
      </c>
      <c r="D28" s="172">
        <f>D26+D27</f>
        <v>10622</v>
      </c>
      <c r="E28" s="172">
        <f t="shared" ref="E28:L28" si="2">E26+E27</f>
        <v>1927</v>
      </c>
      <c r="F28" s="172">
        <f t="shared" si="2"/>
        <v>7617</v>
      </c>
      <c r="G28" s="172">
        <f t="shared" si="2"/>
        <v>3054</v>
      </c>
      <c r="H28" s="172">
        <f t="shared" si="2"/>
        <v>662</v>
      </c>
      <c r="I28" s="172">
        <f t="shared" si="2"/>
        <v>0</v>
      </c>
      <c r="J28" s="172">
        <f t="shared" si="2"/>
        <v>0</v>
      </c>
      <c r="K28" s="172">
        <f t="shared" si="2"/>
        <v>7338</v>
      </c>
      <c r="L28" s="172">
        <f t="shared" si="2"/>
        <v>1</v>
      </c>
      <c r="M28" s="172">
        <f>M26+M27</f>
        <v>492</v>
      </c>
      <c r="N28" s="172">
        <f>N26+N27</f>
        <v>31713</v>
      </c>
      <c r="P28" s="169"/>
    </row>
    <row r="29" spans="2:16" x14ac:dyDescent="0.2">
      <c r="D29" s="169"/>
      <c r="E29" s="169"/>
      <c r="F29" s="169"/>
      <c r="G29" s="169"/>
      <c r="H29" s="169"/>
      <c r="N29" s="583"/>
      <c r="O29" s="169"/>
    </row>
    <row r="30" spans="2:16" x14ac:dyDescent="0.2">
      <c r="C30" s="695" t="s">
        <v>535</v>
      </c>
      <c r="D30" s="695"/>
      <c r="E30" s="695"/>
      <c r="F30" s="695"/>
      <c r="G30" s="695"/>
      <c r="H30" s="695"/>
      <c r="I30" s="695"/>
      <c r="J30" s="695"/>
      <c r="K30" s="695"/>
      <c r="L30" s="695"/>
    </row>
    <row r="31" spans="2:16" x14ac:dyDescent="0.2">
      <c r="L31" s="704" t="s">
        <v>33</v>
      </c>
      <c r="M31" s="704"/>
      <c r="N31" s="704"/>
    </row>
    <row r="32" spans="2:16" ht="12.75" customHeight="1" x14ac:dyDescent="0.2">
      <c r="B32" s="698" t="s">
        <v>130</v>
      </c>
      <c r="C32" s="702" t="s">
        <v>131</v>
      </c>
      <c r="D32" s="696" t="s">
        <v>455</v>
      </c>
      <c r="E32" s="705" t="s">
        <v>456</v>
      </c>
      <c r="F32" s="705" t="s">
        <v>323</v>
      </c>
      <c r="G32" s="705" t="s">
        <v>457</v>
      </c>
      <c r="H32" s="705" t="s">
        <v>513</v>
      </c>
      <c r="I32" s="705" t="s">
        <v>144</v>
      </c>
      <c r="J32" s="700" t="s">
        <v>145</v>
      </c>
      <c r="K32" s="705" t="s">
        <v>146</v>
      </c>
      <c r="L32" s="705" t="s">
        <v>458</v>
      </c>
      <c r="M32" s="705" t="s">
        <v>459</v>
      </c>
      <c r="N32" s="707" t="s">
        <v>137</v>
      </c>
    </row>
    <row r="33" spans="2:14" ht="26.25" customHeight="1" x14ac:dyDescent="0.2">
      <c r="B33" s="699"/>
      <c r="C33" s="703"/>
      <c r="D33" s="697"/>
      <c r="E33" s="706"/>
      <c r="F33" s="706"/>
      <c r="G33" s="706"/>
      <c r="H33" s="706"/>
      <c r="I33" s="706"/>
      <c r="J33" s="701"/>
      <c r="K33" s="706"/>
      <c r="L33" s="706"/>
      <c r="M33" s="706"/>
      <c r="N33" s="708"/>
    </row>
    <row r="34" spans="2:14" x14ac:dyDescent="0.2">
      <c r="B34" s="579" t="s">
        <v>420</v>
      </c>
      <c r="C34" s="604" t="s">
        <v>435</v>
      </c>
      <c r="D34" s="605"/>
      <c r="E34" s="670">
        <v>1250</v>
      </c>
      <c r="F34" s="591"/>
      <c r="G34" s="670">
        <v>103</v>
      </c>
      <c r="H34" s="591"/>
      <c r="I34" s="592"/>
      <c r="J34" s="592"/>
      <c r="K34" s="671">
        <v>80</v>
      </c>
      <c r="L34" s="591"/>
      <c r="M34" s="591"/>
      <c r="N34" s="151">
        <f>SUM(D34:M34)</f>
        <v>1433</v>
      </c>
    </row>
    <row r="35" spans="2:14" x14ac:dyDescent="0.2">
      <c r="B35" s="579" t="s">
        <v>442</v>
      </c>
      <c r="C35" s="154" t="s">
        <v>452</v>
      </c>
      <c r="D35" s="158">
        <v>13119</v>
      </c>
      <c r="E35" s="158">
        <v>0</v>
      </c>
      <c r="F35" s="158"/>
      <c r="G35" s="158"/>
      <c r="H35" s="158"/>
      <c r="I35" s="158"/>
      <c r="J35" s="158"/>
      <c r="K35" s="158"/>
      <c r="L35" s="158"/>
      <c r="M35" s="158"/>
      <c r="N35" s="151">
        <f t="shared" ref="N35:N51" si="3">SUM(D35:M35)</f>
        <v>13119</v>
      </c>
    </row>
    <row r="36" spans="2:14" x14ac:dyDescent="0.2">
      <c r="B36" s="579" t="s">
        <v>443</v>
      </c>
      <c r="C36" s="154" t="s">
        <v>492</v>
      </c>
      <c r="D36" s="158"/>
      <c r="E36" s="158"/>
      <c r="F36" s="158"/>
      <c r="G36" s="158"/>
      <c r="H36" s="158"/>
      <c r="I36" s="158"/>
      <c r="J36" s="158"/>
      <c r="K36" s="158"/>
      <c r="L36" s="158">
        <v>8069</v>
      </c>
      <c r="M36" s="158"/>
      <c r="N36" s="151">
        <f t="shared" si="3"/>
        <v>8069</v>
      </c>
    </row>
    <row r="37" spans="2:14" x14ac:dyDescent="0.2">
      <c r="B37" s="579" t="s">
        <v>444</v>
      </c>
      <c r="C37" s="152" t="s">
        <v>140</v>
      </c>
      <c r="D37" s="158"/>
      <c r="E37" s="158"/>
      <c r="F37" s="158"/>
      <c r="G37" s="159"/>
      <c r="H37" s="158"/>
      <c r="I37" s="158"/>
      <c r="J37" s="158"/>
      <c r="K37" s="158"/>
      <c r="L37" s="158"/>
      <c r="M37" s="158"/>
      <c r="N37" s="151">
        <f t="shared" si="3"/>
        <v>0</v>
      </c>
    </row>
    <row r="38" spans="2:14" x14ac:dyDescent="0.2">
      <c r="B38" s="579" t="s">
        <v>532</v>
      </c>
      <c r="C38" s="152" t="s">
        <v>536</v>
      </c>
      <c r="D38" s="158"/>
      <c r="E38" s="158">
        <v>10883</v>
      </c>
      <c r="F38" s="158"/>
      <c r="G38" s="159"/>
      <c r="H38" s="158"/>
      <c r="I38" s="158"/>
      <c r="J38" s="158"/>
      <c r="K38" s="158"/>
      <c r="L38" s="158"/>
      <c r="M38" s="158"/>
      <c r="N38" s="151">
        <v>10883</v>
      </c>
    </row>
    <row r="39" spans="2:14" x14ac:dyDescent="0.2">
      <c r="B39" s="579" t="s">
        <v>418</v>
      </c>
      <c r="C39" s="584" t="s">
        <v>16</v>
      </c>
      <c r="D39" s="158"/>
      <c r="E39" s="158"/>
      <c r="F39" s="158"/>
      <c r="G39" s="159"/>
      <c r="H39" s="158"/>
      <c r="I39" s="158"/>
      <c r="J39" s="158"/>
      <c r="K39" s="158"/>
      <c r="L39" s="158"/>
      <c r="M39" s="158"/>
      <c r="N39" s="151">
        <f t="shared" si="3"/>
        <v>0</v>
      </c>
    </row>
    <row r="40" spans="2:14" hidden="1" x14ac:dyDescent="0.2">
      <c r="B40" s="155">
        <v>960302</v>
      </c>
      <c r="C40" s="152" t="s">
        <v>141</v>
      </c>
      <c r="D40" s="158"/>
      <c r="E40" s="158"/>
      <c r="F40" s="158"/>
      <c r="G40" s="159"/>
      <c r="H40" s="158"/>
      <c r="I40" s="158"/>
      <c r="J40" s="158"/>
      <c r="K40" s="158"/>
      <c r="L40" s="158"/>
      <c r="M40" s="158"/>
      <c r="N40" s="151">
        <f t="shared" si="3"/>
        <v>0</v>
      </c>
    </row>
    <row r="41" spans="2:14" hidden="1" x14ac:dyDescent="0.2">
      <c r="B41" s="164"/>
      <c r="C41" s="165" t="s">
        <v>142</v>
      </c>
      <c r="D41" s="158"/>
      <c r="E41" s="158"/>
      <c r="F41" s="158"/>
      <c r="G41" s="159"/>
      <c r="H41" s="158"/>
      <c r="I41" s="158"/>
      <c r="J41" s="158"/>
      <c r="K41" s="158"/>
      <c r="L41" s="158"/>
      <c r="M41" s="158"/>
      <c r="N41" s="151">
        <f t="shared" si="3"/>
        <v>0</v>
      </c>
    </row>
    <row r="42" spans="2:14" hidden="1" x14ac:dyDescent="0.2">
      <c r="B42" s="173"/>
      <c r="C42" s="160"/>
      <c r="D42" s="158"/>
      <c r="E42" s="158"/>
      <c r="F42" s="158"/>
      <c r="G42" s="159"/>
      <c r="H42" s="158"/>
      <c r="I42" s="158"/>
      <c r="J42" s="158"/>
      <c r="K42" s="158"/>
      <c r="L42" s="158"/>
      <c r="M42" s="158"/>
      <c r="N42" s="151">
        <f t="shared" si="3"/>
        <v>0</v>
      </c>
    </row>
    <row r="43" spans="2:14" hidden="1" x14ac:dyDescent="0.2">
      <c r="B43" s="173"/>
      <c r="C43" s="152"/>
      <c r="D43" s="150"/>
      <c r="E43" s="150"/>
      <c r="F43" s="150"/>
      <c r="G43" s="153"/>
      <c r="H43" s="161"/>
      <c r="I43" s="150"/>
      <c r="J43" s="150"/>
      <c r="K43" s="150"/>
      <c r="L43" s="150"/>
      <c r="M43" s="150"/>
      <c r="N43" s="151">
        <f t="shared" si="3"/>
        <v>0</v>
      </c>
    </row>
    <row r="44" spans="2:14" hidden="1" x14ac:dyDescent="0.2">
      <c r="B44" s="173"/>
      <c r="C44" s="152"/>
      <c r="D44" s="150"/>
      <c r="E44" s="150"/>
      <c r="F44" s="150"/>
      <c r="G44" s="153"/>
      <c r="H44" s="161"/>
      <c r="I44" s="150"/>
      <c r="J44" s="150"/>
      <c r="K44" s="150"/>
      <c r="L44" s="150"/>
      <c r="M44" s="150"/>
      <c r="N44" s="151">
        <f t="shared" si="3"/>
        <v>0</v>
      </c>
    </row>
    <row r="45" spans="2:14" hidden="1" x14ac:dyDescent="0.2">
      <c r="B45" s="173"/>
      <c r="C45" s="152"/>
      <c r="D45" s="150"/>
      <c r="E45" s="150"/>
      <c r="F45" s="150"/>
      <c r="G45" s="153"/>
      <c r="H45" s="161"/>
      <c r="I45" s="150"/>
      <c r="J45" s="150"/>
      <c r="K45" s="150"/>
      <c r="L45" s="150"/>
      <c r="M45" s="150"/>
      <c r="N45" s="151">
        <f t="shared" si="3"/>
        <v>0</v>
      </c>
    </row>
    <row r="46" spans="2:14" hidden="1" x14ac:dyDescent="0.2">
      <c r="B46" s="173"/>
      <c r="C46" s="152"/>
      <c r="D46" s="150"/>
      <c r="E46" s="150"/>
      <c r="F46" s="150"/>
      <c r="G46" s="153"/>
      <c r="H46" s="161"/>
      <c r="I46" s="150"/>
      <c r="J46" s="150"/>
      <c r="K46" s="150"/>
      <c r="L46" s="150"/>
      <c r="M46" s="150"/>
      <c r="N46" s="151">
        <f t="shared" si="3"/>
        <v>0</v>
      </c>
    </row>
    <row r="47" spans="2:14" hidden="1" x14ac:dyDescent="0.2">
      <c r="B47" s="173"/>
      <c r="C47" s="152"/>
      <c r="D47" s="150"/>
      <c r="E47" s="150"/>
      <c r="F47" s="150"/>
      <c r="G47" s="153"/>
      <c r="H47" s="161"/>
      <c r="I47" s="150"/>
      <c r="J47" s="150"/>
      <c r="K47" s="150"/>
      <c r="L47" s="150"/>
      <c r="M47" s="150"/>
      <c r="N47" s="151">
        <f t="shared" si="3"/>
        <v>0</v>
      </c>
    </row>
    <row r="48" spans="2:14" hidden="1" x14ac:dyDescent="0.2">
      <c r="B48" s="173"/>
      <c r="C48" s="152"/>
      <c r="D48" s="150"/>
      <c r="E48" s="150"/>
      <c r="F48" s="150"/>
      <c r="G48" s="153"/>
      <c r="H48" s="161"/>
      <c r="I48" s="150"/>
      <c r="J48" s="150"/>
      <c r="K48" s="150"/>
      <c r="L48" s="150"/>
      <c r="M48" s="150"/>
      <c r="N48" s="151">
        <f t="shared" si="3"/>
        <v>0</v>
      </c>
    </row>
    <row r="49" spans="2:14" hidden="1" x14ac:dyDescent="0.2">
      <c r="B49" s="173"/>
      <c r="C49" s="162"/>
      <c r="D49" s="150"/>
      <c r="E49" s="150"/>
      <c r="F49" s="150"/>
      <c r="G49" s="153"/>
      <c r="H49" s="161"/>
      <c r="I49" s="150"/>
      <c r="J49" s="150"/>
      <c r="K49" s="150"/>
      <c r="L49" s="150"/>
      <c r="M49" s="150"/>
      <c r="N49" s="151">
        <f t="shared" si="3"/>
        <v>0</v>
      </c>
    </row>
    <row r="50" spans="2:14" hidden="1" x14ac:dyDescent="0.2">
      <c r="B50" s="173"/>
      <c r="C50" s="152"/>
      <c r="D50" s="150"/>
      <c r="E50" s="150"/>
      <c r="F50" s="150"/>
      <c r="G50" s="153"/>
      <c r="H50" s="161"/>
      <c r="I50" s="150"/>
      <c r="J50" s="150"/>
      <c r="K50" s="150"/>
      <c r="L50" s="150"/>
      <c r="M50" s="150"/>
      <c r="N50" s="151">
        <f t="shared" si="3"/>
        <v>0</v>
      </c>
    </row>
    <row r="51" spans="2:14" hidden="1" x14ac:dyDescent="0.2">
      <c r="B51" s="173"/>
      <c r="C51" s="152"/>
      <c r="D51" s="150"/>
      <c r="E51" s="150"/>
      <c r="F51" s="150"/>
      <c r="G51" s="153"/>
      <c r="H51" s="161"/>
      <c r="I51" s="150"/>
      <c r="J51" s="150"/>
      <c r="K51" s="150"/>
      <c r="L51" s="150"/>
      <c r="M51" s="150"/>
      <c r="N51" s="151">
        <f t="shared" si="3"/>
        <v>0</v>
      </c>
    </row>
    <row r="52" spans="2:14" x14ac:dyDescent="0.2">
      <c r="B52" s="579" t="s">
        <v>421</v>
      </c>
      <c r="C52" s="152" t="s">
        <v>4</v>
      </c>
      <c r="D52" s="150"/>
      <c r="E52" s="150"/>
      <c r="F52" s="150"/>
      <c r="G52" s="153"/>
      <c r="H52" s="161"/>
      <c r="I52" s="150"/>
      <c r="J52" s="150"/>
      <c r="K52" s="150"/>
      <c r="L52" s="150"/>
      <c r="M52" s="150"/>
      <c r="N52" s="151">
        <f>SUM(D52:M52)</f>
        <v>0</v>
      </c>
    </row>
    <row r="53" spans="2:14" x14ac:dyDescent="0.2">
      <c r="B53" s="579" t="s">
        <v>430</v>
      </c>
      <c r="C53" s="152" t="s">
        <v>445</v>
      </c>
      <c r="D53" s="150"/>
      <c r="E53" s="150"/>
      <c r="F53" s="150"/>
      <c r="G53" s="153"/>
      <c r="H53" s="161"/>
      <c r="I53" s="150"/>
      <c r="J53" s="150"/>
      <c r="K53" s="150"/>
      <c r="L53" s="150"/>
      <c r="M53" s="150"/>
      <c r="N53" s="151"/>
    </row>
    <row r="54" spans="2:14" x14ac:dyDescent="0.2">
      <c r="B54" s="579" t="s">
        <v>446</v>
      </c>
      <c r="C54" s="152" t="s">
        <v>379</v>
      </c>
      <c r="D54" s="150"/>
      <c r="E54" s="150"/>
      <c r="F54" s="150"/>
      <c r="G54" s="153"/>
      <c r="H54" s="161"/>
      <c r="I54" s="150"/>
      <c r="J54" s="150"/>
      <c r="K54" s="150"/>
      <c r="L54" s="150"/>
      <c r="M54" s="150"/>
      <c r="N54" s="151"/>
    </row>
    <row r="55" spans="2:14" x14ac:dyDescent="0.2">
      <c r="B55" s="579" t="s">
        <v>448</v>
      </c>
      <c r="C55" s="152" t="s">
        <v>537</v>
      </c>
      <c r="D55" s="150"/>
      <c r="E55" s="150">
        <v>81</v>
      </c>
      <c r="F55" s="150"/>
      <c r="G55" s="153"/>
      <c r="H55" s="161"/>
      <c r="I55" s="150"/>
      <c r="J55" s="150"/>
      <c r="K55" s="150"/>
      <c r="L55" s="150"/>
      <c r="M55" s="150"/>
      <c r="N55" s="151">
        <v>81</v>
      </c>
    </row>
    <row r="56" spans="2:14" x14ac:dyDescent="0.2">
      <c r="B56" s="579" t="s">
        <v>453</v>
      </c>
      <c r="C56" s="152" t="s">
        <v>454</v>
      </c>
      <c r="D56" s="150"/>
      <c r="E56" s="150"/>
      <c r="F56" s="150">
        <v>1137</v>
      </c>
      <c r="G56" s="153"/>
      <c r="H56" s="161"/>
      <c r="I56" s="150"/>
      <c r="J56" s="150"/>
      <c r="K56" s="150"/>
      <c r="L56" s="150"/>
      <c r="M56" s="150"/>
      <c r="N56" s="151">
        <f>SUM(D56:M56)</f>
        <v>1137</v>
      </c>
    </row>
    <row r="57" spans="2:14" x14ac:dyDescent="0.2">
      <c r="B57" s="579" t="s">
        <v>514</v>
      </c>
      <c r="C57" s="152" t="s">
        <v>515</v>
      </c>
      <c r="D57" s="150"/>
      <c r="E57" s="150"/>
      <c r="F57" s="150"/>
      <c r="G57" s="153"/>
      <c r="H57" s="161"/>
      <c r="I57" s="150"/>
      <c r="J57" s="150"/>
      <c r="K57" s="150"/>
      <c r="L57" s="150"/>
      <c r="M57" s="150">
        <v>492</v>
      </c>
      <c r="N57" s="151">
        <v>492</v>
      </c>
    </row>
    <row r="58" spans="2:14" s="140" customFormat="1" x14ac:dyDescent="0.2">
      <c r="B58" s="579"/>
      <c r="C58" s="171" t="s">
        <v>129</v>
      </c>
      <c r="D58" s="151">
        <f>SUM(D34:D39)</f>
        <v>13119</v>
      </c>
      <c r="E58" s="151">
        <f>SUM(E34:E39)</f>
        <v>12133</v>
      </c>
      <c r="F58" s="151">
        <f>SUM(F34:F56)</f>
        <v>1137</v>
      </c>
      <c r="G58" s="151">
        <f>SUM(G34:G56)</f>
        <v>103</v>
      </c>
      <c r="H58" s="151">
        <f>SUM(H34:H39)</f>
        <v>0</v>
      </c>
      <c r="I58" s="151">
        <f>SUM(I34:I39)</f>
        <v>0</v>
      </c>
      <c r="J58" s="151">
        <f>SUM(J34:J39)</f>
        <v>0</v>
      </c>
      <c r="K58" s="151">
        <f>SUM(K34:K56)</f>
        <v>80</v>
      </c>
      <c r="L58" s="151">
        <f>SUM(L34:L39)</f>
        <v>8069</v>
      </c>
      <c r="M58" s="151">
        <f>SUM(M34:M39)</f>
        <v>0</v>
      </c>
      <c r="N58" s="151">
        <v>35214</v>
      </c>
    </row>
    <row r="59" spans="2:14" hidden="1" x14ac:dyDescent="0.2">
      <c r="B59" s="173"/>
      <c r="C59" s="149"/>
      <c r="D59" s="150"/>
      <c r="E59" s="150"/>
      <c r="F59" s="150"/>
      <c r="G59" s="153"/>
      <c r="H59" s="161"/>
      <c r="I59" s="150"/>
      <c r="J59" s="150"/>
      <c r="K59" s="150"/>
      <c r="L59" s="150"/>
      <c r="M59" s="150"/>
      <c r="N59" s="151"/>
    </row>
    <row r="60" spans="2:14" hidden="1" x14ac:dyDescent="0.2">
      <c r="B60" s="174"/>
      <c r="C60" s="175"/>
      <c r="D60" s="176"/>
      <c r="E60" s="176"/>
      <c r="F60" s="176"/>
      <c r="G60" s="177"/>
      <c r="H60" s="178"/>
      <c r="I60" s="176"/>
      <c r="J60" s="176"/>
      <c r="K60" s="176"/>
      <c r="L60" s="176"/>
      <c r="M60" s="176"/>
      <c r="N60" s="179"/>
    </row>
    <row r="61" spans="2:14" s="163" customFormat="1" ht="15" customHeight="1" x14ac:dyDescent="0.2">
      <c r="B61" s="180"/>
      <c r="C61" s="152"/>
      <c r="D61" s="150"/>
      <c r="E61" s="150"/>
      <c r="F61" s="150"/>
      <c r="G61" s="153"/>
      <c r="H61" s="161"/>
      <c r="I61" s="150"/>
      <c r="J61" s="150"/>
      <c r="K61" s="150"/>
      <c r="L61" s="150"/>
      <c r="M61" s="150"/>
      <c r="N61" s="153"/>
    </row>
    <row r="62" spans="2:14" s="163" customFormat="1" hidden="1" x14ac:dyDescent="0.2">
      <c r="B62" s="182"/>
      <c r="C62" s="152"/>
      <c r="D62" s="150"/>
      <c r="E62" s="150"/>
      <c r="F62" s="150"/>
      <c r="G62" s="153"/>
      <c r="H62" s="161"/>
      <c r="I62" s="150"/>
      <c r="J62" s="150"/>
      <c r="K62" s="150"/>
      <c r="L62" s="150"/>
      <c r="M62" s="150"/>
      <c r="N62" s="151"/>
    </row>
    <row r="63" spans="2:14" s="183" customFormat="1" x14ac:dyDescent="0.2">
      <c r="B63" s="182"/>
      <c r="C63" s="184" t="s">
        <v>147</v>
      </c>
      <c r="D63" s="172">
        <f>D58+D61</f>
        <v>13119</v>
      </c>
      <c r="E63" s="172">
        <f t="shared" ref="E63:N63" si="4">E58+E61</f>
        <v>12133</v>
      </c>
      <c r="F63" s="172">
        <f t="shared" si="4"/>
        <v>1137</v>
      </c>
      <c r="G63" s="172">
        <f t="shared" si="4"/>
        <v>103</v>
      </c>
      <c r="H63" s="172">
        <f t="shared" si="4"/>
        <v>0</v>
      </c>
      <c r="I63" s="172">
        <f t="shared" si="4"/>
        <v>0</v>
      </c>
      <c r="J63" s="172">
        <f t="shared" si="4"/>
        <v>0</v>
      </c>
      <c r="K63" s="172">
        <f t="shared" si="4"/>
        <v>80</v>
      </c>
      <c r="L63" s="172">
        <f t="shared" si="4"/>
        <v>8069</v>
      </c>
      <c r="M63" s="172">
        <f t="shared" si="4"/>
        <v>0</v>
      </c>
      <c r="N63" s="172">
        <f t="shared" si="4"/>
        <v>35214</v>
      </c>
    </row>
    <row r="64" spans="2:14" s="163" customFormat="1" x14ac:dyDescent="0.2">
      <c r="B64" s="182"/>
      <c r="C64" s="185"/>
      <c r="D64" s="585"/>
      <c r="E64" s="585"/>
      <c r="F64" s="585"/>
      <c r="G64" s="586"/>
      <c r="H64" s="587"/>
      <c r="I64" s="585"/>
      <c r="J64" s="585"/>
      <c r="K64" s="585"/>
      <c r="L64" s="585"/>
      <c r="M64" s="585"/>
      <c r="N64" s="186"/>
    </row>
    <row r="65" spans="2:14" s="163" customFormat="1" x14ac:dyDescent="0.2">
      <c r="B65" s="182"/>
      <c r="C65" s="185"/>
      <c r="D65" s="585"/>
      <c r="E65" s="585"/>
      <c r="F65" s="585"/>
      <c r="G65" s="586"/>
      <c r="H65" s="587"/>
      <c r="I65" s="585"/>
      <c r="J65" s="585"/>
      <c r="K65" s="585"/>
      <c r="L65" s="585"/>
      <c r="M65" s="585"/>
      <c r="N65" s="186"/>
    </row>
    <row r="66" spans="2:14" s="163" customFormat="1" x14ac:dyDescent="0.2">
      <c r="B66" s="182"/>
      <c r="C66" s="185"/>
      <c r="D66" s="585"/>
      <c r="E66" s="585"/>
      <c r="F66" s="585"/>
      <c r="G66" s="586"/>
      <c r="H66" s="587"/>
      <c r="I66" s="585"/>
      <c r="J66" s="585"/>
      <c r="K66" s="585"/>
      <c r="L66" s="585"/>
      <c r="M66" s="585"/>
      <c r="N66" s="186"/>
    </row>
    <row r="67" spans="2:14" s="163" customFormat="1" x14ac:dyDescent="0.2">
      <c r="B67" s="182"/>
      <c r="C67" s="185"/>
      <c r="D67" s="585"/>
      <c r="E67" s="585"/>
      <c r="F67" s="585"/>
      <c r="G67" s="586"/>
      <c r="H67" s="587"/>
      <c r="I67" s="585"/>
      <c r="J67" s="585"/>
      <c r="K67" s="585"/>
      <c r="L67" s="585"/>
      <c r="M67" s="585"/>
      <c r="N67" s="186"/>
    </row>
    <row r="68" spans="2:14" s="163" customFormat="1" x14ac:dyDescent="0.2">
      <c r="B68" s="182"/>
      <c r="C68" s="588"/>
      <c r="D68" s="585"/>
      <c r="E68" s="585"/>
      <c r="F68" s="585"/>
      <c r="G68" s="586"/>
      <c r="H68" s="587"/>
      <c r="I68" s="585"/>
      <c r="J68" s="585"/>
      <c r="K68" s="585"/>
      <c r="L68" s="585"/>
      <c r="M68" s="585"/>
      <c r="N68" s="186"/>
    </row>
    <row r="69" spans="2:14" s="163" customFormat="1" x14ac:dyDescent="0.2">
      <c r="B69" s="182"/>
      <c r="C69" s="588"/>
      <c r="D69" s="585"/>
      <c r="E69" s="585"/>
      <c r="F69" s="585"/>
      <c r="G69" s="586"/>
      <c r="H69" s="587"/>
      <c r="I69" s="585"/>
      <c r="J69" s="585"/>
      <c r="K69" s="585"/>
      <c r="L69" s="585"/>
      <c r="M69" s="585"/>
      <c r="N69" s="186"/>
    </row>
    <row r="70" spans="2:14" s="163" customFormat="1" x14ac:dyDescent="0.2">
      <c r="B70" s="182"/>
      <c r="C70" s="185"/>
      <c r="D70" s="187"/>
      <c r="E70" s="187"/>
      <c r="F70" s="187"/>
      <c r="G70" s="188"/>
      <c r="H70" s="187"/>
      <c r="I70" s="187"/>
      <c r="J70" s="187"/>
      <c r="K70" s="187"/>
      <c r="L70" s="187"/>
      <c r="M70" s="187"/>
      <c r="N70" s="186"/>
    </row>
    <row r="71" spans="2:14" s="163" customFormat="1" x14ac:dyDescent="0.2">
      <c r="B71" s="182"/>
      <c r="C71" s="185"/>
      <c r="D71" s="187"/>
      <c r="E71" s="187"/>
      <c r="F71" s="187"/>
      <c r="G71" s="188"/>
      <c r="H71" s="187"/>
      <c r="I71" s="187"/>
      <c r="J71" s="187"/>
      <c r="K71" s="187"/>
      <c r="L71" s="187"/>
      <c r="M71" s="187"/>
      <c r="N71" s="186"/>
    </row>
    <row r="72" spans="2:14" s="163" customFormat="1" x14ac:dyDescent="0.2">
      <c r="B72" s="182"/>
      <c r="C72" s="185"/>
      <c r="D72" s="187"/>
      <c r="E72" s="187"/>
      <c r="F72" s="187"/>
      <c r="G72" s="188"/>
      <c r="H72" s="187"/>
      <c r="I72" s="187"/>
      <c r="J72" s="187"/>
      <c r="K72" s="187"/>
      <c r="L72" s="187"/>
      <c r="M72" s="187"/>
      <c r="N72" s="186"/>
    </row>
    <row r="73" spans="2:14" s="163" customFormat="1" x14ac:dyDescent="0.2">
      <c r="B73" s="170"/>
      <c r="C73" s="189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86"/>
    </row>
    <row r="74" spans="2:14" s="163" customFormat="1" x14ac:dyDescent="0.2">
      <c r="B74" s="190"/>
      <c r="N74" s="188"/>
    </row>
    <row r="75" spans="2:14" s="163" customFormat="1" x14ac:dyDescent="0.2">
      <c r="B75" s="190"/>
      <c r="K75" s="187"/>
      <c r="N75" s="589"/>
    </row>
    <row r="76" spans="2:14" s="163" customFormat="1" x14ac:dyDescent="0.2">
      <c r="B76" s="190"/>
      <c r="N76" s="589"/>
    </row>
    <row r="77" spans="2:14" s="163" customFormat="1" x14ac:dyDescent="0.2">
      <c r="B77" s="190"/>
      <c r="N77" s="188"/>
    </row>
    <row r="78" spans="2:14" s="163" customFormat="1" x14ac:dyDescent="0.2">
      <c r="B78" s="190"/>
      <c r="N78" s="589"/>
    </row>
  </sheetData>
  <mergeCells count="31">
    <mergeCell ref="L1:N1"/>
    <mergeCell ref="C2:N2"/>
    <mergeCell ref="B3:N3"/>
    <mergeCell ref="K7:K8"/>
    <mergeCell ref="L7:L8"/>
    <mergeCell ref="F7:F8"/>
    <mergeCell ref="M7:M8"/>
    <mergeCell ref="I7:J7"/>
    <mergeCell ref="N7:N8"/>
    <mergeCell ref="B7:B8"/>
    <mergeCell ref="H7:H8"/>
    <mergeCell ref="G7:G8"/>
    <mergeCell ref="C7:C8"/>
    <mergeCell ref="D7:D8"/>
    <mergeCell ref="B4:N4"/>
    <mergeCell ref="E7:E8"/>
    <mergeCell ref="C30:L30"/>
    <mergeCell ref="D32:D33"/>
    <mergeCell ref="B32:B33"/>
    <mergeCell ref="J32:J33"/>
    <mergeCell ref="C32:C33"/>
    <mergeCell ref="L31:N31"/>
    <mergeCell ref="L32:L33"/>
    <mergeCell ref="K32:K33"/>
    <mergeCell ref="N32:N33"/>
    <mergeCell ref="I32:I33"/>
    <mergeCell ref="F32:F33"/>
    <mergeCell ref="M32:M33"/>
    <mergeCell ref="E32:E33"/>
    <mergeCell ref="H32:H33"/>
    <mergeCell ref="G32:G33"/>
  </mergeCells>
  <phoneticPr fontId="0" type="noConversion"/>
  <pageMargins left="0.39370078740157483" right="0.43307086614173229" top="0.6692913385826772" bottom="0.6692913385826772" header="0.31496062992125984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G49"/>
  <sheetViews>
    <sheetView workbookViewId="0">
      <selection activeCell="E28" sqref="E28"/>
    </sheetView>
  </sheetViews>
  <sheetFormatPr defaultRowHeight="12.75" x14ac:dyDescent="0.2"/>
  <cols>
    <col min="1" max="1" width="4.7109375" customWidth="1"/>
    <col min="2" max="2" width="50" customWidth="1"/>
    <col min="3" max="4" width="12.28515625" customWidth="1"/>
    <col min="5" max="5" width="11.85546875" customWidth="1"/>
  </cols>
  <sheetData>
    <row r="1" spans="1:5" s="520" customFormat="1" ht="15" x14ac:dyDescent="0.25">
      <c r="A1" s="728" t="s">
        <v>529</v>
      </c>
      <c r="B1" s="728"/>
      <c r="C1" s="728"/>
      <c r="D1" s="728"/>
      <c r="E1" s="728"/>
    </row>
    <row r="2" spans="1:5" ht="6" customHeight="1" x14ac:dyDescent="0.2">
      <c r="B2" s="449"/>
      <c r="C2" s="449"/>
      <c r="D2" s="449"/>
      <c r="E2" s="449"/>
    </row>
    <row r="3" spans="1:5" x14ac:dyDescent="0.2">
      <c r="D3" s="729" t="s">
        <v>396</v>
      </c>
      <c r="E3" s="729"/>
    </row>
    <row r="4" spans="1:5" ht="6" customHeight="1" x14ac:dyDescent="0.2"/>
    <row r="5" spans="1:5" ht="15" x14ac:dyDescent="0.25">
      <c r="A5" s="730" t="s">
        <v>347</v>
      </c>
      <c r="B5" s="730"/>
      <c r="C5" s="730"/>
      <c r="D5" s="730"/>
      <c r="E5" s="730"/>
    </row>
    <row r="6" spans="1:5" s="522" customFormat="1" ht="6" customHeight="1" x14ac:dyDescent="0.2">
      <c r="A6" s="731"/>
      <c r="B6" s="731"/>
      <c r="C6" s="731"/>
      <c r="D6" s="731"/>
      <c r="E6" s="731"/>
    </row>
    <row r="7" spans="1:5" s="449" customFormat="1" x14ac:dyDescent="0.2">
      <c r="A7" s="453" t="s">
        <v>103</v>
      </c>
      <c r="B7" s="453"/>
      <c r="C7" s="521">
        <v>2016</v>
      </c>
      <c r="D7" s="521">
        <v>2017</v>
      </c>
      <c r="E7" s="521">
        <v>2018</v>
      </c>
    </row>
    <row r="8" spans="1:5" s="522" customFormat="1" ht="6" customHeight="1" thickBot="1" x14ac:dyDescent="0.25">
      <c r="A8" s="732"/>
      <c r="B8" s="732"/>
      <c r="C8" s="732"/>
      <c r="D8" s="732"/>
      <c r="E8" s="732"/>
    </row>
    <row r="9" spans="1:5" x14ac:dyDescent="0.2">
      <c r="A9" s="523" t="s">
        <v>348</v>
      </c>
      <c r="B9" s="524"/>
      <c r="C9" s="525"/>
      <c r="D9" s="525"/>
      <c r="E9" s="526"/>
    </row>
    <row r="10" spans="1:5" x14ac:dyDescent="0.2">
      <c r="A10" s="527"/>
      <c r="B10" s="611" t="s">
        <v>168</v>
      </c>
      <c r="C10" s="529">
        <v>103</v>
      </c>
      <c r="D10" s="529">
        <f>C10*1.039</f>
        <v>107.017</v>
      </c>
      <c r="E10" s="530">
        <f>D10*1.0391</f>
        <v>111.20136469999998</v>
      </c>
    </row>
    <row r="11" spans="1:5" hidden="1" x14ac:dyDescent="0.2">
      <c r="A11" s="527"/>
      <c r="B11" s="528" t="s">
        <v>349</v>
      </c>
      <c r="C11" s="529"/>
      <c r="D11" s="529">
        <f t="shared" ref="D11:E19" si="0">C11*1.039</f>
        <v>0</v>
      </c>
      <c r="E11" s="530">
        <f t="shared" ref="E11:E18" si="1">D11*1.0391</f>
        <v>0</v>
      </c>
    </row>
    <row r="12" spans="1:5" hidden="1" x14ac:dyDescent="0.2">
      <c r="A12" s="527"/>
      <c r="B12" s="528" t="s">
        <v>350</v>
      </c>
      <c r="C12" s="529"/>
      <c r="D12" s="529">
        <f t="shared" si="0"/>
        <v>0</v>
      </c>
      <c r="E12" s="530">
        <f t="shared" si="1"/>
        <v>0</v>
      </c>
    </row>
    <row r="13" spans="1:5" hidden="1" x14ac:dyDescent="0.2">
      <c r="A13" s="527"/>
      <c r="B13" s="528" t="s">
        <v>351</v>
      </c>
      <c r="C13" s="529"/>
      <c r="D13" s="529">
        <f t="shared" si="0"/>
        <v>0</v>
      </c>
      <c r="E13" s="530">
        <f t="shared" si="1"/>
        <v>0</v>
      </c>
    </row>
    <row r="14" spans="1:5" x14ac:dyDescent="0.2">
      <c r="A14" s="527"/>
      <c r="B14" s="528" t="s">
        <v>352</v>
      </c>
      <c r="C14" s="529">
        <v>13119</v>
      </c>
      <c r="D14" s="529">
        <f t="shared" si="0"/>
        <v>13630.641</v>
      </c>
      <c r="E14" s="530">
        <f t="shared" si="1"/>
        <v>14163.599063099999</v>
      </c>
    </row>
    <row r="15" spans="1:5" x14ac:dyDescent="0.2">
      <c r="A15" s="527"/>
      <c r="B15" s="528" t="s">
        <v>493</v>
      </c>
      <c r="C15" s="529">
        <v>12214</v>
      </c>
      <c r="D15" s="529">
        <f t="shared" si="0"/>
        <v>12690.346</v>
      </c>
      <c r="E15" s="530">
        <f t="shared" si="1"/>
        <v>13186.538528599998</v>
      </c>
    </row>
    <row r="16" spans="1:5" x14ac:dyDescent="0.2">
      <c r="A16" s="527"/>
      <c r="B16" s="611" t="s">
        <v>390</v>
      </c>
      <c r="C16" s="529">
        <v>1137</v>
      </c>
      <c r="D16" s="529">
        <f t="shared" si="0"/>
        <v>1181.3429999999998</v>
      </c>
      <c r="E16" s="529">
        <f t="shared" si="0"/>
        <v>1227.4153769999998</v>
      </c>
    </row>
    <row r="17" spans="1:7" x14ac:dyDescent="0.2">
      <c r="A17" s="527"/>
      <c r="B17" s="611" t="s">
        <v>461</v>
      </c>
      <c r="C17" s="529">
        <v>80</v>
      </c>
      <c r="D17" s="529">
        <f t="shared" si="0"/>
        <v>83.11999999999999</v>
      </c>
      <c r="E17" s="664">
        <f t="shared" si="0"/>
        <v>86.361679999999978</v>
      </c>
    </row>
    <row r="18" spans="1:7" x14ac:dyDescent="0.2">
      <c r="A18" s="527"/>
      <c r="B18" s="528" t="s">
        <v>353</v>
      </c>
      <c r="C18" s="529">
        <v>8069</v>
      </c>
      <c r="D18" s="529">
        <f t="shared" si="0"/>
        <v>8383.6909999999989</v>
      </c>
      <c r="E18" s="530">
        <f t="shared" si="1"/>
        <v>8711.4933180999979</v>
      </c>
    </row>
    <row r="19" spans="1:7" x14ac:dyDescent="0.2">
      <c r="A19" s="527"/>
      <c r="B19" s="611" t="s">
        <v>461</v>
      </c>
      <c r="C19" s="529">
        <v>492</v>
      </c>
      <c r="D19" s="529">
        <f t="shared" si="0"/>
        <v>511.18799999999999</v>
      </c>
      <c r="E19" s="664">
        <v>531</v>
      </c>
    </row>
    <row r="20" spans="1:7" x14ac:dyDescent="0.2">
      <c r="A20" s="531"/>
      <c r="B20" s="532" t="s">
        <v>354</v>
      </c>
      <c r="C20" s="125">
        <f>SUM(C10:C19)</f>
        <v>35214</v>
      </c>
      <c r="D20" s="125">
        <f>SUM(D10:D19)</f>
        <v>36587.345999999998</v>
      </c>
      <c r="E20" s="125">
        <f>SUM(E10:E19)</f>
        <v>38017.609331499989</v>
      </c>
      <c r="G20" s="142"/>
    </row>
    <row r="21" spans="1:7" x14ac:dyDescent="0.2">
      <c r="A21" s="533" t="s">
        <v>355</v>
      </c>
      <c r="B21" s="534"/>
      <c r="C21" s="529"/>
      <c r="D21" s="529"/>
      <c r="E21" s="530"/>
    </row>
    <row r="22" spans="1:7" x14ac:dyDescent="0.2">
      <c r="A22" s="527"/>
      <c r="B22" s="528" t="s">
        <v>169</v>
      </c>
      <c r="C22" s="529">
        <v>10621</v>
      </c>
      <c r="D22" s="529">
        <v>13551</v>
      </c>
      <c r="E22" s="530">
        <f>D22*1.0391</f>
        <v>14080.844099999998</v>
      </c>
    </row>
    <row r="23" spans="1:7" x14ac:dyDescent="0.2">
      <c r="A23" s="527"/>
      <c r="B23" s="528" t="s">
        <v>356</v>
      </c>
      <c r="C23" s="529">
        <v>1927</v>
      </c>
      <c r="D23" s="529">
        <v>3026</v>
      </c>
      <c r="E23" s="530">
        <f t="shared" ref="D23:E28" si="2">D23*1.0391</f>
        <v>3144.3165999999997</v>
      </c>
    </row>
    <row r="24" spans="1:7" x14ac:dyDescent="0.2">
      <c r="A24" s="527"/>
      <c r="B24" s="528" t="s">
        <v>171</v>
      </c>
      <c r="C24" s="529">
        <v>7616</v>
      </c>
      <c r="D24" s="529">
        <v>7816</v>
      </c>
      <c r="E24" s="530">
        <f t="shared" si="2"/>
        <v>8121.605599999999</v>
      </c>
    </row>
    <row r="25" spans="1:7" x14ac:dyDescent="0.2">
      <c r="A25" s="527"/>
      <c r="B25" s="611" t="s">
        <v>462</v>
      </c>
      <c r="C25" s="529">
        <v>6268</v>
      </c>
      <c r="D25" s="529">
        <v>7415</v>
      </c>
      <c r="E25" s="530">
        <f t="shared" si="2"/>
        <v>7704.9264999999996</v>
      </c>
    </row>
    <row r="26" spans="1:7" x14ac:dyDescent="0.2">
      <c r="A26" s="527"/>
      <c r="B26" s="611" t="s">
        <v>463</v>
      </c>
      <c r="C26" s="529">
        <v>1</v>
      </c>
      <c r="D26" s="530">
        <f t="shared" si="2"/>
        <v>1.0390999999999999</v>
      </c>
      <c r="E26" s="530">
        <f t="shared" si="2"/>
        <v>1.0797288099999998</v>
      </c>
    </row>
    <row r="27" spans="1:7" x14ac:dyDescent="0.2">
      <c r="A27" s="527"/>
      <c r="B27" s="528" t="s">
        <v>357</v>
      </c>
      <c r="C27" s="529">
        <v>3054</v>
      </c>
      <c r="D27" s="529">
        <f t="shared" ref="D27:D28" si="3">C27*1.039</f>
        <v>3173.1059999999998</v>
      </c>
      <c r="E27" s="530">
        <v>3317</v>
      </c>
    </row>
    <row r="28" spans="1:7" x14ac:dyDescent="0.2">
      <c r="A28" s="527"/>
      <c r="B28" s="528" t="s">
        <v>538</v>
      </c>
      <c r="C28" s="529">
        <v>1071</v>
      </c>
      <c r="D28" s="529">
        <f t="shared" si="3"/>
        <v>1112.769</v>
      </c>
      <c r="E28" s="530">
        <f t="shared" si="2"/>
        <v>1156.2782678999999</v>
      </c>
    </row>
    <row r="29" spans="1:7" x14ac:dyDescent="0.2">
      <c r="A29" s="527"/>
      <c r="B29" s="611" t="s">
        <v>517</v>
      </c>
      <c r="C29" s="529">
        <v>492</v>
      </c>
      <c r="D29" s="529">
        <v>492</v>
      </c>
      <c r="E29" s="530">
        <v>492</v>
      </c>
    </row>
    <row r="30" spans="1:7" ht="13.5" thickBot="1" x14ac:dyDescent="0.25">
      <c r="A30" s="535"/>
      <c r="B30" s="536" t="s">
        <v>358</v>
      </c>
      <c r="C30" s="537">
        <f>SUM(C22:C29)</f>
        <v>31050</v>
      </c>
      <c r="D30" s="537">
        <f>SUM(D22:D29)</f>
        <v>36586.914100000002</v>
      </c>
      <c r="E30" s="538">
        <f>SUM(E22:E29)</f>
        <v>38018.050796709998</v>
      </c>
    </row>
    <row r="31" spans="1:7" x14ac:dyDescent="0.2">
      <c r="A31" s="533" t="s">
        <v>359</v>
      </c>
      <c r="B31" s="528"/>
      <c r="C31" s="529"/>
      <c r="D31" s="529"/>
      <c r="E31" s="530"/>
    </row>
    <row r="32" spans="1:7" x14ac:dyDescent="0.2">
      <c r="A32" s="527"/>
      <c r="B32" s="528" t="s">
        <v>360</v>
      </c>
      <c r="C32" s="529"/>
      <c r="D32" s="529"/>
      <c r="E32" s="530"/>
    </row>
    <row r="33" spans="1:5" x14ac:dyDescent="0.2">
      <c r="A33" s="527"/>
      <c r="B33" s="528" t="s">
        <v>361</v>
      </c>
      <c r="C33" s="529"/>
      <c r="D33" s="529"/>
      <c r="E33" s="530"/>
    </row>
    <row r="34" spans="1:5" x14ac:dyDescent="0.2">
      <c r="A34" s="527"/>
      <c r="B34" s="528" t="s">
        <v>362</v>
      </c>
      <c r="C34" s="529"/>
      <c r="D34" s="529"/>
      <c r="E34" s="530"/>
    </row>
    <row r="35" spans="1:5" x14ac:dyDescent="0.2">
      <c r="A35" s="527"/>
      <c r="B35" s="528" t="s">
        <v>363</v>
      </c>
      <c r="C35" s="529"/>
      <c r="D35" s="529"/>
      <c r="E35" s="530"/>
    </row>
    <row r="36" spans="1:5" ht="13.5" thickBot="1" x14ac:dyDescent="0.25">
      <c r="A36" s="531"/>
      <c r="B36" s="539" t="s">
        <v>364</v>
      </c>
      <c r="C36" s="537">
        <f>SUM(C31:C35)</f>
        <v>0</v>
      </c>
      <c r="D36" s="537">
        <f>SUM(D31:D35)</f>
        <v>0</v>
      </c>
      <c r="E36" s="538">
        <f>SUM(E31:E35)</f>
        <v>0</v>
      </c>
    </row>
    <row r="37" spans="1:5" x14ac:dyDescent="0.2">
      <c r="A37" s="533" t="s">
        <v>365</v>
      </c>
      <c r="B37" s="534"/>
      <c r="C37" s="529"/>
      <c r="D37" s="529"/>
      <c r="E37" s="530"/>
    </row>
    <row r="38" spans="1:5" x14ac:dyDescent="0.2">
      <c r="A38" s="533"/>
      <c r="B38" s="540" t="s">
        <v>366</v>
      </c>
      <c r="C38" s="529"/>
      <c r="D38" s="529"/>
      <c r="E38" s="530"/>
    </row>
    <row r="39" spans="1:5" x14ac:dyDescent="0.2">
      <c r="A39" s="533"/>
      <c r="B39" s="540" t="s">
        <v>367</v>
      </c>
      <c r="C39" s="529"/>
      <c r="D39" s="529"/>
      <c r="E39" s="530"/>
    </row>
    <row r="40" spans="1:5" x14ac:dyDescent="0.2">
      <c r="A40" s="527"/>
      <c r="B40" s="528" t="s">
        <v>368</v>
      </c>
      <c r="C40" s="529">
        <v>662</v>
      </c>
      <c r="D40" s="529"/>
      <c r="E40" s="530"/>
    </row>
    <row r="41" spans="1:5" x14ac:dyDescent="0.2">
      <c r="A41" s="527"/>
      <c r="B41" s="528" t="s">
        <v>188</v>
      </c>
      <c r="C41" s="529"/>
      <c r="D41" s="529"/>
      <c r="E41" s="530"/>
    </row>
    <row r="42" spans="1:5" x14ac:dyDescent="0.2">
      <c r="A42" s="527"/>
      <c r="B42" s="528" t="s">
        <v>163</v>
      </c>
      <c r="C42" s="529"/>
      <c r="D42" s="529"/>
      <c r="E42" s="530"/>
    </row>
    <row r="43" spans="1:5" x14ac:dyDescent="0.2">
      <c r="A43" s="527"/>
      <c r="B43" s="528" t="s">
        <v>369</v>
      </c>
      <c r="C43" s="529"/>
      <c r="D43" s="529"/>
      <c r="E43" s="530"/>
    </row>
    <row r="44" spans="1:5" ht="13.5" thickBot="1" x14ac:dyDescent="0.25">
      <c r="A44" s="541"/>
      <c r="B44" s="542" t="s">
        <v>370</v>
      </c>
      <c r="C44" s="543">
        <f>SUM(C38:C43)</f>
        <v>662</v>
      </c>
      <c r="D44" s="543">
        <f>SUM(D38:D43)</f>
        <v>0</v>
      </c>
      <c r="E44" s="543">
        <f>SUM(E38:E43)</f>
        <v>0</v>
      </c>
    </row>
    <row r="45" spans="1:5" ht="16.5" thickBot="1" x14ac:dyDescent="0.25">
      <c r="A45" s="726" t="s">
        <v>371</v>
      </c>
      <c r="B45" s="727"/>
      <c r="C45" s="544">
        <f>SUM(C20,C36)</f>
        <v>35214</v>
      </c>
      <c r="D45" s="544">
        <f>SUM(D20,D36)</f>
        <v>36587.345999999998</v>
      </c>
      <c r="E45" s="545">
        <f>SUM(E20,E36)</f>
        <v>38017.609331499989</v>
      </c>
    </row>
    <row r="46" spans="1:5" ht="16.5" thickBot="1" x14ac:dyDescent="0.25">
      <c r="A46" s="726" t="s">
        <v>372</v>
      </c>
      <c r="B46" s="727"/>
      <c r="C46" s="544">
        <f>SUM(C30,C44)</f>
        <v>31712</v>
      </c>
      <c r="D46" s="544">
        <f>SUM(D30,D44)</f>
        <v>36586.914100000002</v>
      </c>
      <c r="E46" s="545">
        <f>SUM(E30,E44)</f>
        <v>38018.050796709998</v>
      </c>
    </row>
    <row r="48" spans="1:5" x14ac:dyDescent="0.2">
      <c r="C48" s="142"/>
      <c r="D48" s="142"/>
      <c r="E48" s="142"/>
    </row>
    <row r="49" spans="3:3" x14ac:dyDescent="0.2">
      <c r="C49" s="142"/>
    </row>
  </sheetData>
  <mergeCells count="7">
    <mergeCell ref="A46:B46"/>
    <mergeCell ref="A1:E1"/>
    <mergeCell ref="D3:E3"/>
    <mergeCell ref="A5:E5"/>
    <mergeCell ref="A6:E6"/>
    <mergeCell ref="A8:E8"/>
    <mergeCell ref="A45:B45"/>
  </mergeCells>
  <phoneticPr fontId="0" type="noConversion"/>
  <pageMargins left="0.42" right="0.37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M44"/>
  <sheetViews>
    <sheetView workbookViewId="0">
      <selection activeCell="I14" sqref="I14"/>
    </sheetView>
  </sheetViews>
  <sheetFormatPr defaultRowHeight="12" x14ac:dyDescent="0.2"/>
  <cols>
    <col min="1" max="1" width="27.28515625" style="194" customWidth="1"/>
    <col min="2" max="2" width="10.28515625" style="194" customWidth="1"/>
    <col min="3" max="3" width="10.42578125" style="194" customWidth="1"/>
    <col min="4" max="4" width="9.85546875" style="194" customWidth="1"/>
    <col min="5" max="5" width="9.42578125" style="194" customWidth="1"/>
    <col min="6" max="6" width="27.140625" style="194" customWidth="1"/>
    <col min="7" max="7" width="10.7109375" style="194" customWidth="1"/>
    <col min="8" max="8" width="10.28515625" style="194" customWidth="1"/>
    <col min="9" max="9" width="10.140625" style="226" customWidth="1"/>
    <col min="10" max="10" width="9.28515625" style="195" customWidth="1"/>
    <col min="11" max="16384" width="9.140625" style="194"/>
  </cols>
  <sheetData>
    <row r="1" spans="1:10" x14ac:dyDescent="0.2">
      <c r="A1" s="735" t="s">
        <v>539</v>
      </c>
      <c r="B1" s="735"/>
      <c r="C1" s="735"/>
      <c r="D1" s="735"/>
      <c r="E1" s="735"/>
      <c r="F1" s="735"/>
      <c r="G1" s="735"/>
      <c r="H1" s="735"/>
      <c r="I1" s="735"/>
      <c r="J1" s="735"/>
    </row>
    <row r="2" spans="1:10" x14ac:dyDescent="0.2">
      <c r="G2" s="733"/>
      <c r="H2" s="733"/>
      <c r="I2" s="733" t="s">
        <v>397</v>
      </c>
      <c r="J2" s="733"/>
    </row>
    <row r="3" spans="1:10" ht="26.25" customHeight="1" x14ac:dyDescent="0.2">
      <c r="A3" s="736" t="s">
        <v>165</v>
      </c>
      <c r="B3" s="736"/>
      <c r="C3" s="736"/>
      <c r="D3" s="736"/>
      <c r="E3" s="736"/>
      <c r="F3" s="736"/>
      <c r="G3" s="736"/>
      <c r="H3" s="736"/>
      <c r="I3" s="736"/>
      <c r="J3" s="736"/>
    </row>
    <row r="4" spans="1:10" ht="12.75" thickBot="1" x14ac:dyDescent="0.25">
      <c r="A4" s="196"/>
      <c r="B4" s="197"/>
      <c r="C4" s="197"/>
      <c r="D4" s="197"/>
      <c r="E4" s="197"/>
      <c r="F4" s="197"/>
      <c r="G4" s="734" t="s">
        <v>33</v>
      </c>
      <c r="H4" s="734"/>
      <c r="I4" s="734"/>
      <c r="J4" s="734"/>
    </row>
    <row r="5" spans="1:10" ht="12.75" thickBot="1" x14ac:dyDescent="0.25">
      <c r="A5" s="738" t="s">
        <v>166</v>
      </c>
      <c r="B5" s="739"/>
      <c r="C5" s="739"/>
      <c r="D5" s="739"/>
      <c r="E5" s="740"/>
      <c r="F5" s="738" t="s">
        <v>167</v>
      </c>
      <c r="G5" s="739"/>
      <c r="H5" s="739"/>
      <c r="I5" s="739"/>
      <c r="J5" s="740"/>
    </row>
    <row r="6" spans="1:10" ht="24.75" thickBot="1" x14ac:dyDescent="0.25">
      <c r="A6" s="496" t="s">
        <v>103</v>
      </c>
      <c r="B6" s="497" t="s">
        <v>104</v>
      </c>
      <c r="C6" s="495" t="s">
        <v>105</v>
      </c>
      <c r="D6" s="495" t="s">
        <v>95</v>
      </c>
      <c r="E6" s="495" t="s">
        <v>86</v>
      </c>
      <c r="F6" s="198" t="s">
        <v>103</v>
      </c>
      <c r="G6" s="199" t="s">
        <v>104</v>
      </c>
      <c r="H6" s="200" t="s">
        <v>105</v>
      </c>
      <c r="I6" s="200" t="s">
        <v>95</v>
      </c>
      <c r="J6" s="201" t="s">
        <v>86</v>
      </c>
    </row>
    <row r="7" spans="1:10" x14ac:dyDescent="0.2">
      <c r="A7" s="227" t="s">
        <v>168</v>
      </c>
      <c r="B7" s="205">
        <v>150</v>
      </c>
      <c r="C7" s="205">
        <v>291</v>
      </c>
      <c r="D7" s="204">
        <v>103</v>
      </c>
      <c r="E7" s="500">
        <f>D7/C7</f>
        <v>0.35395189003436428</v>
      </c>
      <c r="F7" s="444" t="s">
        <v>169</v>
      </c>
      <c r="G7" s="203">
        <v>11284</v>
      </c>
      <c r="H7" s="205">
        <v>11071</v>
      </c>
      <c r="I7" s="206">
        <v>10621</v>
      </c>
      <c r="J7" s="207">
        <f>I7/H7</f>
        <v>0.95935326528768861</v>
      </c>
    </row>
    <row r="8" spans="1:10" ht="24" customHeight="1" x14ac:dyDescent="0.2">
      <c r="A8" s="208" t="s">
        <v>335</v>
      </c>
      <c r="B8" s="209">
        <v>12333</v>
      </c>
      <c r="C8" s="209">
        <v>13119</v>
      </c>
      <c r="D8" s="210">
        <v>13119</v>
      </c>
      <c r="E8" s="446">
        <f>D8/C8</f>
        <v>1</v>
      </c>
      <c r="F8" s="443" t="s">
        <v>170</v>
      </c>
      <c r="G8" s="209">
        <v>2004</v>
      </c>
      <c r="H8" s="209">
        <v>2004</v>
      </c>
      <c r="I8" s="211">
        <v>1927</v>
      </c>
      <c r="J8" s="207">
        <f t="shared" ref="J8:J18" si="0">I8/H8</f>
        <v>0.96157684630738527</v>
      </c>
    </row>
    <row r="9" spans="1:10" ht="24" customHeight="1" x14ac:dyDescent="0.2">
      <c r="A9" s="208" t="s">
        <v>155</v>
      </c>
      <c r="B9" s="494">
        <v>11249</v>
      </c>
      <c r="C9" s="209">
        <v>12214</v>
      </c>
      <c r="D9" s="210">
        <v>12214</v>
      </c>
      <c r="E9" s="446">
        <f>D9/C9</f>
        <v>1</v>
      </c>
      <c r="F9" s="443" t="s">
        <v>171</v>
      </c>
      <c r="G9" s="209">
        <v>8942</v>
      </c>
      <c r="H9" s="209">
        <v>8840</v>
      </c>
      <c r="I9" s="211">
        <v>7616</v>
      </c>
      <c r="J9" s="207">
        <f t="shared" si="0"/>
        <v>0.86153846153846159</v>
      </c>
    </row>
    <row r="10" spans="1:10" x14ac:dyDescent="0.2">
      <c r="A10" s="501" t="s">
        <v>336</v>
      </c>
      <c r="B10" s="209">
        <v>1199</v>
      </c>
      <c r="C10" s="209">
        <v>1323</v>
      </c>
      <c r="D10" s="210">
        <v>1137</v>
      </c>
      <c r="E10" s="446">
        <f>D10/C10</f>
        <v>0.85941043083900226</v>
      </c>
      <c r="F10" s="443" t="s">
        <v>465</v>
      </c>
      <c r="G10" s="209">
        <v>5500</v>
      </c>
      <c r="H10" s="209">
        <v>6268</v>
      </c>
      <c r="I10" s="211">
        <v>6268</v>
      </c>
      <c r="J10" s="207"/>
    </row>
    <row r="11" spans="1:10" ht="24" x14ac:dyDescent="0.2">
      <c r="A11" s="208" t="s">
        <v>172</v>
      </c>
      <c r="B11" s="209">
        <v>80</v>
      </c>
      <c r="C11" s="209">
        <v>80</v>
      </c>
      <c r="D11" s="210">
        <v>80</v>
      </c>
      <c r="E11" s="446">
        <f>D11/C11</f>
        <v>1</v>
      </c>
      <c r="F11" s="443" t="s">
        <v>153</v>
      </c>
      <c r="G11" s="494">
        <v>10</v>
      </c>
      <c r="H11" s="494">
        <v>10</v>
      </c>
      <c r="I11" s="211">
        <v>1</v>
      </c>
      <c r="J11" s="207">
        <f t="shared" si="0"/>
        <v>0.1</v>
      </c>
    </row>
    <row r="12" spans="1:10" ht="24" customHeight="1" x14ac:dyDescent="0.2">
      <c r="A12" s="208" t="s">
        <v>173</v>
      </c>
      <c r="B12" s="209"/>
      <c r="C12" s="209"/>
      <c r="D12" s="210">
        <v>0</v>
      </c>
      <c r="E12" s="446"/>
      <c r="F12" s="443" t="s">
        <v>154</v>
      </c>
      <c r="G12" s="209">
        <v>3242</v>
      </c>
      <c r="H12" s="209">
        <v>3571</v>
      </c>
      <c r="I12" s="211">
        <v>3054</v>
      </c>
      <c r="J12" s="207">
        <f t="shared" si="0"/>
        <v>0.85522262671520577</v>
      </c>
    </row>
    <row r="13" spans="1:10" x14ac:dyDescent="0.2">
      <c r="A13" s="212" t="s">
        <v>174</v>
      </c>
      <c r="B13" s="209"/>
      <c r="C13" s="209"/>
      <c r="D13" s="210"/>
      <c r="E13" s="446"/>
      <c r="F13" s="443" t="s">
        <v>540</v>
      </c>
      <c r="G13" s="209"/>
      <c r="H13" s="209">
        <v>1071</v>
      </c>
      <c r="I13" s="211">
        <v>1071</v>
      </c>
      <c r="J13" s="207">
        <f t="shared" si="0"/>
        <v>1</v>
      </c>
    </row>
    <row r="14" spans="1:10" x14ac:dyDescent="0.2">
      <c r="A14" s="212" t="s">
        <v>156</v>
      </c>
      <c r="B14" s="210">
        <v>8068</v>
      </c>
      <c r="C14" s="210">
        <v>8069</v>
      </c>
      <c r="D14" s="275">
        <v>8069</v>
      </c>
      <c r="E14" s="446">
        <v>10030</v>
      </c>
      <c r="F14" s="443" t="s">
        <v>334</v>
      </c>
      <c r="G14" s="209"/>
      <c r="H14" s="209"/>
      <c r="I14" s="211"/>
      <c r="J14" s="207"/>
    </row>
    <row r="15" spans="1:10" ht="24" customHeight="1" x14ac:dyDescent="0.2">
      <c r="A15" s="212" t="s">
        <v>464</v>
      </c>
      <c r="B15" s="209"/>
      <c r="C15" s="210">
        <v>492</v>
      </c>
      <c r="D15" s="210">
        <v>492</v>
      </c>
      <c r="E15" s="446"/>
      <c r="F15" s="445" t="s">
        <v>176</v>
      </c>
      <c r="G15" s="209"/>
      <c r="H15" s="209"/>
      <c r="I15" s="211"/>
      <c r="J15" s="207"/>
    </row>
    <row r="16" spans="1:10" x14ac:dyDescent="0.2">
      <c r="A16" s="212" t="s">
        <v>89</v>
      </c>
      <c r="B16" s="209"/>
      <c r="C16" s="209"/>
      <c r="D16" s="210"/>
      <c r="E16" s="446"/>
      <c r="F16" s="443" t="s">
        <v>175</v>
      </c>
      <c r="G16" s="209"/>
      <c r="H16" s="209"/>
      <c r="I16" s="211">
        <v>0</v>
      </c>
      <c r="J16" s="207"/>
    </row>
    <row r="17" spans="1:10" ht="12.75" thickBot="1" x14ac:dyDescent="0.25">
      <c r="A17" s="502"/>
      <c r="B17" s="503"/>
      <c r="C17" s="503"/>
      <c r="D17" s="504"/>
      <c r="E17" s="505"/>
      <c r="F17" s="231" t="s">
        <v>517</v>
      </c>
      <c r="G17" s="209"/>
      <c r="H17" s="209">
        <v>492</v>
      </c>
      <c r="I17" s="211">
        <v>492</v>
      </c>
      <c r="J17" s="207"/>
    </row>
    <row r="18" spans="1:10" ht="12.75" thickBot="1" x14ac:dyDescent="0.25">
      <c r="A18" s="220" t="s">
        <v>177</v>
      </c>
      <c r="B18" s="498">
        <f>SUM(B7:B17)</f>
        <v>33079</v>
      </c>
      <c r="C18" s="498">
        <f>SUM(C7:C17)</f>
        <v>35588</v>
      </c>
      <c r="D18" s="499">
        <f>SUM(D7:D17)</f>
        <v>35214</v>
      </c>
      <c r="E18" s="218">
        <f>D18/C18</f>
        <v>0.98949083960885686</v>
      </c>
      <c r="F18" s="215" t="s">
        <v>177</v>
      </c>
      <c r="G18" s="216">
        <f>SUM(G7:G17)</f>
        <v>30982</v>
      </c>
      <c r="H18" s="216">
        <f>SUM(H7:H17)</f>
        <v>33327</v>
      </c>
      <c r="I18" s="216">
        <f>SUM(I7:I17)</f>
        <v>31050</v>
      </c>
      <c r="J18" s="219">
        <f t="shared" si="0"/>
        <v>0.93167701863354035</v>
      </c>
    </row>
    <row r="19" spans="1:10" ht="12.75" thickBot="1" x14ac:dyDescent="0.25">
      <c r="A19" s="220" t="s">
        <v>178</v>
      </c>
      <c r="B19" s="221"/>
      <c r="C19" s="221"/>
      <c r="D19" s="221"/>
      <c r="E19" s="222"/>
      <c r="F19" s="220" t="s">
        <v>179</v>
      </c>
      <c r="G19" s="221"/>
      <c r="H19" s="223"/>
      <c r="I19" s="224"/>
      <c r="J19" s="225"/>
    </row>
    <row r="21" spans="1:10" x14ac:dyDescent="0.2">
      <c r="G21" s="733"/>
      <c r="H21" s="733"/>
      <c r="I21" s="733" t="s">
        <v>398</v>
      </c>
      <c r="J21" s="733"/>
    </row>
    <row r="22" spans="1:10" ht="27" customHeight="1" x14ac:dyDescent="0.2">
      <c r="A22" s="736" t="s">
        <v>180</v>
      </c>
      <c r="B22" s="736"/>
      <c r="C22" s="736"/>
      <c r="D22" s="736"/>
      <c r="E22" s="736"/>
      <c r="F22" s="736"/>
      <c r="G22" s="736"/>
      <c r="H22" s="736"/>
      <c r="I22" s="736"/>
      <c r="J22" s="736"/>
    </row>
    <row r="23" spans="1:10" ht="12.75" thickBot="1" x14ac:dyDescent="0.25">
      <c r="A23" s="196"/>
      <c r="B23" s="197"/>
      <c r="C23" s="197"/>
      <c r="D23" s="197"/>
      <c r="E23" s="197"/>
      <c r="F23" s="197"/>
      <c r="G23" s="737" t="s">
        <v>33</v>
      </c>
      <c r="H23" s="737"/>
      <c r="I23" s="737"/>
      <c r="J23" s="737"/>
    </row>
    <row r="24" spans="1:10" ht="12.75" thickBot="1" x14ac:dyDescent="0.25">
      <c r="A24" s="738" t="s">
        <v>166</v>
      </c>
      <c r="B24" s="739"/>
      <c r="C24" s="739"/>
      <c r="D24" s="739"/>
      <c r="E24" s="740"/>
      <c r="F24" s="738" t="s">
        <v>167</v>
      </c>
      <c r="G24" s="739"/>
      <c r="H24" s="739"/>
      <c r="I24" s="739"/>
      <c r="J24" s="740"/>
    </row>
    <row r="25" spans="1:10" ht="24.75" thickBot="1" x14ac:dyDescent="0.25">
      <c r="A25" s="198" t="s">
        <v>103</v>
      </c>
      <c r="B25" s="199" t="s">
        <v>337</v>
      </c>
      <c r="C25" s="200" t="s">
        <v>105</v>
      </c>
      <c r="D25" s="200" t="s">
        <v>95</v>
      </c>
      <c r="E25" s="200" t="s">
        <v>86</v>
      </c>
      <c r="F25" s="198" t="s">
        <v>103</v>
      </c>
      <c r="G25" s="199" t="s">
        <v>104</v>
      </c>
      <c r="H25" s="200" t="s">
        <v>105</v>
      </c>
      <c r="I25" s="200" t="s">
        <v>95</v>
      </c>
      <c r="J25" s="201" t="s">
        <v>86</v>
      </c>
    </row>
    <row r="26" spans="1:10" ht="24" x14ac:dyDescent="0.2">
      <c r="A26" s="227" t="s">
        <v>158</v>
      </c>
      <c r="B26" s="228"/>
      <c r="C26" s="228"/>
      <c r="D26" s="229"/>
      <c r="E26" s="230"/>
      <c r="F26" s="202" t="s">
        <v>157</v>
      </c>
      <c r="G26" s="203"/>
      <c r="H26" s="205"/>
      <c r="I26" s="206"/>
      <c r="J26" s="207"/>
    </row>
    <row r="27" spans="1:10" ht="24" x14ac:dyDescent="0.2">
      <c r="A27" s="208" t="s">
        <v>159</v>
      </c>
      <c r="B27" s="210"/>
      <c r="C27" s="210"/>
      <c r="D27" s="231"/>
      <c r="E27" s="207"/>
      <c r="F27" s="208" t="s">
        <v>181</v>
      </c>
      <c r="G27" s="209">
        <v>2096</v>
      </c>
      <c r="H27" s="209">
        <v>2262</v>
      </c>
      <c r="I27" s="211">
        <v>662</v>
      </c>
      <c r="J27" s="207">
        <v>29</v>
      </c>
    </row>
    <row r="28" spans="1:10" ht="24" x14ac:dyDescent="0.2">
      <c r="A28" s="208" t="s">
        <v>182</v>
      </c>
      <c r="B28" s="210"/>
      <c r="C28" s="210"/>
      <c r="D28" s="231"/>
      <c r="E28" s="207"/>
      <c r="F28" s="208" t="s">
        <v>160</v>
      </c>
      <c r="G28" s="209"/>
      <c r="H28" s="209"/>
      <c r="I28" s="211"/>
      <c r="J28" s="207"/>
    </row>
    <row r="29" spans="1:10" ht="36" x14ac:dyDescent="0.2">
      <c r="A29" s="208" t="s">
        <v>183</v>
      </c>
      <c r="B29" s="210"/>
      <c r="C29" s="210"/>
      <c r="D29" s="231"/>
      <c r="E29" s="207"/>
      <c r="F29" s="208" t="s">
        <v>161</v>
      </c>
      <c r="G29" s="209"/>
      <c r="H29" s="209"/>
      <c r="I29" s="211"/>
      <c r="J29" s="207"/>
    </row>
    <row r="30" spans="1:10" ht="24" x14ac:dyDescent="0.2">
      <c r="A30" s="208" t="s">
        <v>164</v>
      </c>
      <c r="B30" s="210"/>
      <c r="C30" s="210"/>
      <c r="D30" s="231"/>
      <c r="E30" s="207"/>
      <c r="F30" s="208" t="s">
        <v>184</v>
      </c>
      <c r="G30" s="209"/>
      <c r="H30" s="209"/>
      <c r="I30" s="211"/>
      <c r="J30" s="207"/>
    </row>
    <row r="31" spans="1:10" ht="24" x14ac:dyDescent="0.2">
      <c r="A31" s="208" t="s">
        <v>162</v>
      </c>
      <c r="B31" s="210"/>
      <c r="C31" s="210"/>
      <c r="D31" s="231"/>
      <c r="E31" s="207"/>
      <c r="F31" s="208" t="s">
        <v>185</v>
      </c>
      <c r="G31" s="209"/>
      <c r="H31" s="209"/>
      <c r="I31" s="211"/>
      <c r="J31" s="207"/>
    </row>
    <row r="32" spans="1:10" ht="24" x14ac:dyDescent="0.2">
      <c r="A32" s="208" t="s">
        <v>186</v>
      </c>
      <c r="B32" s="210"/>
      <c r="C32" s="210"/>
      <c r="D32" s="231"/>
      <c r="E32" s="207"/>
      <c r="F32" s="208" t="s">
        <v>187</v>
      </c>
      <c r="G32" s="209"/>
      <c r="H32" s="209"/>
      <c r="I32" s="211"/>
      <c r="J32" s="207"/>
    </row>
    <row r="33" spans="1:13" x14ac:dyDescent="0.2">
      <c r="A33" s="208" t="s">
        <v>518</v>
      </c>
      <c r="B33" s="210"/>
      <c r="C33" s="210"/>
      <c r="D33" s="231"/>
      <c r="E33" s="207"/>
      <c r="F33" s="212" t="s">
        <v>188</v>
      </c>
      <c r="G33" s="209"/>
      <c r="H33" s="209"/>
      <c r="I33" s="211"/>
      <c r="J33" s="207"/>
    </row>
    <row r="34" spans="1:13" ht="24" hidden="1" x14ac:dyDescent="0.2">
      <c r="A34" s="208" t="s">
        <v>189</v>
      </c>
      <c r="B34" s="210"/>
      <c r="C34" s="210"/>
      <c r="D34" s="231"/>
      <c r="E34" s="207"/>
      <c r="F34" s="212" t="s">
        <v>189</v>
      </c>
      <c r="G34" s="209"/>
      <c r="H34" s="209"/>
      <c r="I34" s="211"/>
      <c r="J34" s="207"/>
    </row>
    <row r="35" spans="1:13" hidden="1" x14ac:dyDescent="0.2">
      <c r="A35" s="232" t="s">
        <v>156</v>
      </c>
      <c r="B35" s="210"/>
      <c r="C35" s="210"/>
      <c r="D35" s="231"/>
      <c r="E35" s="207"/>
      <c r="F35" s="212" t="s">
        <v>190</v>
      </c>
      <c r="G35" s="209"/>
      <c r="H35" s="209"/>
      <c r="I35" s="211"/>
      <c r="J35" s="207"/>
    </row>
    <row r="36" spans="1:13" ht="12.75" thickBot="1" x14ac:dyDescent="0.25">
      <c r="A36" s="208" t="s">
        <v>191</v>
      </c>
      <c r="B36" s="210"/>
      <c r="C36" s="210"/>
      <c r="D36" s="231"/>
      <c r="E36" s="207"/>
      <c r="F36" s="233"/>
      <c r="G36" s="234"/>
      <c r="H36" s="234"/>
      <c r="I36" s="213"/>
      <c r="J36" s="214"/>
    </row>
    <row r="37" spans="1:13" ht="12.75" thickBot="1" x14ac:dyDescent="0.25">
      <c r="A37" s="215" t="s">
        <v>177</v>
      </c>
      <c r="B37" s="217">
        <f>SUM(B26:B36)</f>
        <v>0</v>
      </c>
      <c r="C37" s="217">
        <f>SUM(C26:C36)</f>
        <v>0</v>
      </c>
      <c r="D37" s="217">
        <f>SUM(D26:D36)</f>
        <v>0</v>
      </c>
      <c r="E37" s="219"/>
      <c r="F37" s="215" t="s">
        <v>177</v>
      </c>
      <c r="G37" s="216">
        <f>SUM(G26:G36)</f>
        <v>2096</v>
      </c>
      <c r="H37" s="216">
        <f>SUM(H26:H36)</f>
        <v>2262</v>
      </c>
      <c r="I37" s="216">
        <f>SUM(I26:I36)</f>
        <v>662</v>
      </c>
      <c r="J37" s="219"/>
    </row>
    <row r="38" spans="1:13" ht="12.75" thickBot="1" x14ac:dyDescent="0.25">
      <c r="A38" s="220" t="s">
        <v>178</v>
      </c>
      <c r="B38" s="235"/>
      <c r="C38" s="235"/>
      <c r="D38" s="236"/>
      <c r="E38" s="236"/>
      <c r="F38" s="220" t="s">
        <v>179</v>
      </c>
      <c r="G38" s="221"/>
      <c r="H38" s="221"/>
      <c r="I38" s="221"/>
      <c r="J38" s="225"/>
      <c r="L38" s="237"/>
      <c r="M38" s="237"/>
    </row>
    <row r="39" spans="1:13" x14ac:dyDescent="0.2">
      <c r="L39" s="237"/>
      <c r="M39" s="237"/>
    </row>
    <row r="40" spans="1:13" x14ac:dyDescent="0.2">
      <c r="C40" s="237"/>
      <c r="D40" s="237"/>
    </row>
    <row r="42" spans="1:13" x14ac:dyDescent="0.2">
      <c r="B42" s="237"/>
      <c r="C42" s="237"/>
      <c r="D42" s="237"/>
      <c r="G42" s="237"/>
      <c r="H42" s="237"/>
      <c r="I42" s="237"/>
    </row>
    <row r="43" spans="1:13" x14ac:dyDescent="0.2">
      <c r="C43" s="237"/>
    </row>
    <row r="44" spans="1:13" x14ac:dyDescent="0.2">
      <c r="D44" s="237"/>
    </row>
  </sheetData>
  <mergeCells count="13">
    <mergeCell ref="A22:J22"/>
    <mergeCell ref="G23:J23"/>
    <mergeCell ref="A24:E24"/>
    <mergeCell ref="F24:J24"/>
    <mergeCell ref="A5:E5"/>
    <mergeCell ref="F5:J5"/>
    <mergeCell ref="G21:H21"/>
    <mergeCell ref="I21:J21"/>
    <mergeCell ref="G2:H2"/>
    <mergeCell ref="I2:J2"/>
    <mergeCell ref="G4:J4"/>
    <mergeCell ref="A1:J1"/>
    <mergeCell ref="A3:J3"/>
  </mergeCells>
  <phoneticPr fontId="0" type="noConversion"/>
  <pageMargins left="0.75" right="0.75" top="0.64" bottom="0.33" header="0.38" footer="0.22"/>
  <pageSetup paperSize="9" scale="75" orientation="landscape" r:id="rId1"/>
  <headerFooter alignWithMargins="0"/>
  <rowBreaks count="1" manualBreakCount="1">
    <brk id="19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G17"/>
  <sheetViews>
    <sheetView workbookViewId="0">
      <selection activeCell="A16" sqref="A16:C16"/>
    </sheetView>
  </sheetViews>
  <sheetFormatPr defaultColWidth="10.42578125" defaultRowHeight="12.75" x14ac:dyDescent="0.2"/>
  <cols>
    <col min="1" max="1" width="43.28515625" style="238" customWidth="1"/>
    <col min="2" max="2" width="12.5703125" style="238" customWidth="1"/>
    <col min="3" max="3" width="12.7109375" style="239" customWidth="1"/>
    <col min="4" max="4" width="11.7109375" style="238" customWidth="1"/>
    <col min="5" max="5" width="12.7109375" style="239" customWidth="1"/>
    <col min="6" max="6" width="16.7109375" style="239" customWidth="1"/>
    <col min="7" max="7" width="34.7109375" style="238" hidden="1" customWidth="1"/>
    <col min="8" max="16384" width="10.42578125" style="238"/>
  </cols>
  <sheetData>
    <row r="1" spans="1:7" ht="15.75" customHeight="1" x14ac:dyDescent="0.2">
      <c r="D1" s="741" t="s">
        <v>399</v>
      </c>
      <c r="E1" s="741"/>
      <c r="G1" s="240" t="s">
        <v>192</v>
      </c>
    </row>
    <row r="3" spans="1:7" ht="29.25" customHeight="1" x14ac:dyDescent="0.2">
      <c r="A3" s="742" t="s">
        <v>541</v>
      </c>
      <c r="B3" s="742"/>
      <c r="C3" s="742"/>
      <c r="D3" s="742"/>
      <c r="E3" s="742"/>
      <c r="F3" s="238"/>
    </row>
    <row r="5" spans="1:7" s="448" customFormat="1" ht="25.5" x14ac:dyDescent="0.2">
      <c r="A5" s="490" t="s">
        <v>328</v>
      </c>
      <c r="B5" s="490" t="s">
        <v>104</v>
      </c>
      <c r="C5" s="491" t="s">
        <v>327</v>
      </c>
      <c r="D5" s="490" t="s">
        <v>95</v>
      </c>
      <c r="E5" s="492" t="s">
        <v>86</v>
      </c>
      <c r="F5" s="489"/>
    </row>
    <row r="6" spans="1:7" ht="25.5" x14ac:dyDescent="0.2">
      <c r="A6" s="242" t="s">
        <v>331</v>
      </c>
      <c r="B6" s="243">
        <v>8658</v>
      </c>
      <c r="C6" s="243">
        <v>9005</v>
      </c>
      <c r="D6" s="243">
        <v>9005</v>
      </c>
      <c r="E6" s="493">
        <f>D6/C6</f>
        <v>1</v>
      </c>
    </row>
    <row r="7" spans="1:7" x14ac:dyDescent="0.2">
      <c r="A7" s="242" t="s">
        <v>466</v>
      </c>
      <c r="B7" s="243"/>
      <c r="C7" s="243"/>
      <c r="D7" s="243"/>
      <c r="E7" s="493"/>
    </row>
    <row r="8" spans="1:7" x14ac:dyDescent="0.2">
      <c r="A8" s="242" t="s">
        <v>329</v>
      </c>
      <c r="B8" s="243">
        <v>2475</v>
      </c>
      <c r="C8" s="243">
        <v>2435</v>
      </c>
      <c r="D8" s="243">
        <v>2435</v>
      </c>
      <c r="E8" s="493">
        <f>D8/C8</f>
        <v>1</v>
      </c>
    </row>
    <row r="9" spans="1:7" x14ac:dyDescent="0.2">
      <c r="A9" s="242" t="s">
        <v>330</v>
      </c>
      <c r="B9" s="243">
        <v>1200</v>
      </c>
      <c r="C9" s="243">
        <v>1200</v>
      </c>
      <c r="D9" s="243">
        <v>1200</v>
      </c>
      <c r="E9" s="493">
        <f>D9/C9</f>
        <v>1</v>
      </c>
    </row>
    <row r="10" spans="1:7" x14ac:dyDescent="0.2">
      <c r="A10" s="242" t="s">
        <v>467</v>
      </c>
      <c r="B10" s="243"/>
      <c r="C10" s="243"/>
      <c r="D10" s="243"/>
      <c r="E10" s="493"/>
    </row>
    <row r="11" spans="1:7" x14ac:dyDescent="0.2">
      <c r="A11" s="242" t="s">
        <v>468</v>
      </c>
      <c r="B11" s="243">
        <v>0</v>
      </c>
      <c r="C11" s="243">
        <v>480</v>
      </c>
      <c r="D11" s="243">
        <v>480</v>
      </c>
      <c r="E11" s="493">
        <f>D11/C11</f>
        <v>1</v>
      </c>
    </row>
    <row r="12" spans="1:7" s="245" customFormat="1" x14ac:dyDescent="0.2">
      <c r="A12" s="241" t="s">
        <v>129</v>
      </c>
      <c r="B12" s="244">
        <f>SUM(B6:B11)</f>
        <v>12333</v>
      </c>
      <c r="C12" s="244">
        <f>SUM(C6:C11)</f>
        <v>13120</v>
      </c>
      <c r="D12" s="244">
        <f>SUM(D6:D11)</f>
        <v>13120</v>
      </c>
      <c r="E12" s="642">
        <f>D12/C12</f>
        <v>1</v>
      </c>
      <c r="F12" s="246"/>
    </row>
    <row r="14" spans="1:7" x14ac:dyDescent="0.2">
      <c r="A14" s="245"/>
    </row>
    <row r="15" spans="1:7" ht="6" customHeight="1" x14ac:dyDescent="0.2"/>
    <row r="16" spans="1:7" x14ac:dyDescent="0.2">
      <c r="A16" s="743"/>
      <c r="B16" s="743"/>
      <c r="C16" s="743"/>
      <c r="D16" s="239"/>
    </row>
    <row r="17" spans="1:3" x14ac:dyDescent="0.2">
      <c r="A17" s="743"/>
      <c r="B17" s="743"/>
      <c r="C17" s="743"/>
    </row>
  </sheetData>
  <mergeCells count="4">
    <mergeCell ref="D1:E1"/>
    <mergeCell ref="A3:E3"/>
    <mergeCell ref="A16:C16"/>
    <mergeCell ref="A17:C17"/>
  </mergeCells>
  <phoneticPr fontId="0" type="noConversion"/>
  <pageMargins left="0.75" right="0.75" top="1" bottom="1" header="0.5" footer="0.5"/>
  <pageSetup paperSize="9" scale="7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J27"/>
  <sheetViews>
    <sheetView workbookViewId="0">
      <selection activeCell="G16" sqref="G16"/>
    </sheetView>
  </sheetViews>
  <sheetFormatPr defaultRowHeight="12" x14ac:dyDescent="0.2"/>
  <cols>
    <col min="1" max="1" width="50.28515625" style="194" customWidth="1"/>
    <col min="2" max="2" width="12.7109375" style="194" hidden="1" customWidth="1"/>
    <col min="3" max="4" width="15.85546875" style="194" hidden="1" customWidth="1"/>
    <col min="5" max="5" width="10.7109375" style="194" customWidth="1"/>
    <col min="6" max="6" width="11.85546875" style="194" customWidth="1"/>
    <col min="7" max="7" width="10.7109375" style="194" customWidth="1"/>
    <col min="8" max="8" width="12.42578125" style="194" customWidth="1"/>
    <col min="9" max="9" width="10.7109375" style="194" hidden="1" customWidth="1"/>
    <col min="10" max="10" width="11.42578125" style="248" hidden="1" customWidth="1"/>
    <col min="11" max="16384" width="9.140625" style="194"/>
  </cols>
  <sheetData>
    <row r="1" spans="1:10" x14ac:dyDescent="0.2">
      <c r="D1" s="247" t="s">
        <v>193</v>
      </c>
      <c r="E1" s="247"/>
      <c r="F1" s="247"/>
      <c r="G1" s="733" t="s">
        <v>400</v>
      </c>
      <c r="H1" s="733"/>
      <c r="I1" s="247"/>
      <c r="J1" s="247"/>
    </row>
    <row r="3" spans="1:10" x14ac:dyDescent="0.2">
      <c r="A3" s="735" t="s">
        <v>194</v>
      </c>
      <c r="B3" s="735"/>
      <c r="C3" s="735"/>
      <c r="D3" s="735"/>
      <c r="E3" s="735"/>
      <c r="F3" s="735"/>
      <c r="G3" s="735"/>
      <c r="H3" s="735"/>
      <c r="I3" s="735"/>
      <c r="J3" s="735"/>
    </row>
    <row r="4" spans="1:10" x14ac:dyDescent="0.2">
      <c r="A4" s="249"/>
      <c r="B4" s="197"/>
      <c r="C4" s="196"/>
      <c r="D4" s="744" t="s">
        <v>33</v>
      </c>
      <c r="E4" s="744"/>
      <c r="F4" s="744"/>
      <c r="G4" s="744"/>
      <c r="H4" s="744"/>
      <c r="I4" s="744"/>
      <c r="J4" s="744"/>
    </row>
    <row r="5" spans="1:10" ht="36" x14ac:dyDescent="0.2">
      <c r="A5" s="250" t="s">
        <v>195</v>
      </c>
      <c r="B5" s="250" t="s">
        <v>196</v>
      </c>
      <c r="C5" s="250" t="s">
        <v>197</v>
      </c>
      <c r="D5" s="250" t="s">
        <v>198</v>
      </c>
      <c r="E5" s="250" t="s">
        <v>542</v>
      </c>
      <c r="F5" s="250" t="s">
        <v>105</v>
      </c>
      <c r="G5" s="250" t="s">
        <v>95</v>
      </c>
      <c r="H5" s="250" t="s">
        <v>86</v>
      </c>
      <c r="I5" s="250" t="s">
        <v>199</v>
      </c>
      <c r="J5" s="251" t="s">
        <v>200</v>
      </c>
    </row>
    <row r="6" spans="1:10" s="258" customFormat="1" x14ac:dyDescent="0.2">
      <c r="A6" s="252" t="s">
        <v>201</v>
      </c>
      <c r="B6" s="253">
        <v>35774</v>
      </c>
      <c r="C6" s="254"/>
      <c r="D6" s="255"/>
      <c r="E6" s="253"/>
      <c r="F6" s="253"/>
      <c r="G6" s="253"/>
      <c r="H6" s="256"/>
      <c r="I6" s="255"/>
      <c r="J6" s="257"/>
    </row>
    <row r="7" spans="1:10" s="258" customFormat="1" x14ac:dyDescent="0.2">
      <c r="A7" s="259" t="s">
        <v>177</v>
      </c>
      <c r="B7" s="260"/>
      <c r="C7" s="261"/>
      <c r="D7" s="260"/>
      <c r="E7" s="487">
        <f>SUM(E6)</f>
        <v>0</v>
      </c>
      <c r="F7" s="487">
        <f>SUM(F6)</f>
        <v>0</v>
      </c>
      <c r="G7" s="487">
        <f>SUM(G6)</f>
        <v>0</v>
      </c>
      <c r="H7" s="262"/>
      <c r="I7" s="260" t="e">
        <f>SUM(#REF!)</f>
        <v>#REF!</v>
      </c>
      <c r="J7" s="263"/>
    </row>
    <row r="8" spans="1:10" s="258" customFormat="1" ht="20.100000000000001" customHeight="1" x14ac:dyDescent="0.2">
      <c r="A8" s="264"/>
      <c r="B8" s="265"/>
      <c r="C8" s="266"/>
      <c r="D8" s="265"/>
      <c r="E8" s="265"/>
      <c r="F8" s="265"/>
      <c r="G8" s="265"/>
      <c r="H8" s="267"/>
      <c r="I8" s="265"/>
      <c r="J8" s="268"/>
    </row>
    <row r="9" spans="1:10" x14ac:dyDescent="0.2">
      <c r="G9" s="733" t="s">
        <v>402</v>
      </c>
      <c r="H9" s="733"/>
    </row>
    <row r="10" spans="1:10" ht="8.25" customHeight="1" x14ac:dyDescent="0.2"/>
    <row r="11" spans="1:10" x14ac:dyDescent="0.2">
      <c r="A11" s="735" t="s">
        <v>202</v>
      </c>
      <c r="B11" s="735"/>
      <c r="C11" s="735"/>
      <c r="D11" s="735"/>
      <c r="E11" s="735"/>
      <c r="F11" s="735"/>
      <c r="G11" s="735"/>
      <c r="H11" s="735"/>
    </row>
    <row r="12" spans="1:10" x14ac:dyDescent="0.2">
      <c r="H12" s="194" t="s">
        <v>33</v>
      </c>
    </row>
    <row r="13" spans="1:10" ht="36.75" customHeight="1" x14ac:dyDescent="0.2">
      <c r="A13" s="273" t="s">
        <v>203</v>
      </c>
      <c r="E13" s="274" t="s">
        <v>542</v>
      </c>
      <c r="F13" s="274" t="s">
        <v>105</v>
      </c>
      <c r="G13" s="274" t="s">
        <v>95</v>
      </c>
      <c r="H13" s="274" t="s">
        <v>86</v>
      </c>
    </row>
    <row r="14" spans="1:10" x14ac:dyDescent="0.2">
      <c r="A14" s="275" t="s">
        <v>317</v>
      </c>
      <c r="B14" s="275"/>
      <c r="C14" s="275"/>
      <c r="D14" s="275"/>
      <c r="E14" s="276">
        <v>1600</v>
      </c>
      <c r="F14" s="276">
        <v>1600</v>
      </c>
      <c r="G14" s="276">
        <v>0</v>
      </c>
      <c r="H14" s="277"/>
    </row>
    <row r="15" spans="1:10" x14ac:dyDescent="0.2">
      <c r="A15" s="275" t="s">
        <v>318</v>
      </c>
      <c r="B15" s="275"/>
      <c r="C15" s="275"/>
      <c r="D15" s="275"/>
      <c r="E15" s="276">
        <v>496</v>
      </c>
      <c r="F15" s="276">
        <v>662</v>
      </c>
      <c r="G15" s="276">
        <v>662</v>
      </c>
      <c r="H15" s="277"/>
    </row>
    <row r="16" spans="1:10" x14ac:dyDescent="0.2">
      <c r="A16" s="275" t="s">
        <v>325</v>
      </c>
      <c r="B16" s="275"/>
      <c r="C16" s="275"/>
      <c r="D16" s="275"/>
      <c r="E16" s="276"/>
      <c r="F16" s="276"/>
      <c r="G16" s="276"/>
      <c r="H16" s="277"/>
    </row>
    <row r="17" spans="1:10" x14ac:dyDescent="0.2">
      <c r="A17" s="275" t="s">
        <v>326</v>
      </c>
      <c r="B17" s="275"/>
      <c r="C17" s="275"/>
      <c r="D17" s="275"/>
      <c r="E17" s="276"/>
      <c r="F17" s="276"/>
      <c r="G17" s="276"/>
      <c r="H17" s="277"/>
    </row>
    <row r="18" spans="1:10" s="280" customFormat="1" x14ac:dyDescent="0.2">
      <c r="A18" s="278" t="s">
        <v>177</v>
      </c>
      <c r="B18" s="278"/>
      <c r="C18" s="278"/>
      <c r="D18" s="278"/>
      <c r="E18" s="279">
        <f>SUM(E14:E17)</f>
        <v>2096</v>
      </c>
      <c r="F18" s="279">
        <f>SUM(F14:F17)</f>
        <v>2262</v>
      </c>
      <c r="G18" s="279">
        <f>SUM(G14:G17)</f>
        <v>662</v>
      </c>
      <c r="H18" s="488"/>
      <c r="J18" s="281"/>
    </row>
    <row r="20" spans="1:10" x14ac:dyDescent="0.2">
      <c r="G20" s="733" t="s">
        <v>401</v>
      </c>
      <c r="H20" s="733"/>
    </row>
    <row r="21" spans="1:10" ht="6.75" customHeight="1" x14ac:dyDescent="0.2"/>
    <row r="22" spans="1:10" x14ac:dyDescent="0.2">
      <c r="A22" s="735" t="s">
        <v>204</v>
      </c>
      <c r="B22" s="735"/>
      <c r="C22" s="735"/>
      <c r="D22" s="735"/>
      <c r="E22" s="735"/>
      <c r="F22" s="735"/>
      <c r="G22" s="735"/>
      <c r="H22" s="735"/>
    </row>
    <row r="24" spans="1:10" ht="36.75" customHeight="1" x14ac:dyDescent="0.2">
      <c r="A24" s="273" t="s">
        <v>203</v>
      </c>
      <c r="E24" s="274" t="s">
        <v>542</v>
      </c>
      <c r="F24" s="274" t="s">
        <v>105</v>
      </c>
      <c r="G24" s="274" t="s">
        <v>95</v>
      </c>
      <c r="H24" s="274" t="s">
        <v>86</v>
      </c>
    </row>
    <row r="25" spans="1:10" s="258" customFormat="1" x14ac:dyDescent="0.2">
      <c r="A25" s="269"/>
      <c r="B25" s="270"/>
      <c r="C25" s="271"/>
      <c r="D25" s="270"/>
      <c r="E25" s="270"/>
      <c r="F25" s="270"/>
      <c r="G25" s="272"/>
      <c r="H25" s="262"/>
      <c r="I25" s="265"/>
      <c r="J25" s="268"/>
    </row>
    <row r="26" spans="1:10" s="258" customFormat="1" x14ac:dyDescent="0.2">
      <c r="A26" s="269"/>
      <c r="B26" s="270"/>
      <c r="C26" s="271"/>
      <c r="D26" s="270"/>
      <c r="E26" s="270"/>
      <c r="F26" s="270"/>
      <c r="G26" s="272"/>
      <c r="H26" s="262"/>
      <c r="I26" s="265"/>
      <c r="J26" s="268"/>
    </row>
    <row r="27" spans="1:10" x14ac:dyDescent="0.2">
      <c r="A27" s="282" t="s">
        <v>129</v>
      </c>
      <c r="B27" s="282"/>
      <c r="C27" s="282"/>
      <c r="D27" s="282"/>
      <c r="E27" s="282">
        <v>0</v>
      </c>
      <c r="F27" s="282">
        <v>0</v>
      </c>
      <c r="G27" s="282">
        <v>0</v>
      </c>
      <c r="H27" s="282">
        <v>0</v>
      </c>
    </row>
  </sheetData>
  <mergeCells count="7">
    <mergeCell ref="A11:H11"/>
    <mergeCell ref="G20:H20"/>
    <mergeCell ref="A22:H22"/>
    <mergeCell ref="G1:H1"/>
    <mergeCell ref="A3:J3"/>
    <mergeCell ref="D4:J4"/>
    <mergeCell ref="G9:H9"/>
  </mergeCells>
  <phoneticPr fontId="0" type="noConversion"/>
  <pageMargins left="0.75" right="0.75" top="1" bottom="1" header="0.5" footer="0.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G40"/>
  <sheetViews>
    <sheetView topLeftCell="A4" workbookViewId="0">
      <selection activeCell="H46" sqref="H46"/>
    </sheetView>
  </sheetViews>
  <sheetFormatPr defaultRowHeight="12.75" x14ac:dyDescent="0.2"/>
  <cols>
    <col min="1" max="1" width="54.42578125" style="283" customWidth="1"/>
    <col min="2" max="2" width="4.7109375" style="284" customWidth="1"/>
    <col min="3" max="4" width="12.28515625" style="285" customWidth="1"/>
    <col min="5" max="6" width="10.7109375" style="286" customWidth="1"/>
    <col min="7" max="16384" width="9.140625" style="286"/>
  </cols>
  <sheetData>
    <row r="1" spans="1:7" ht="18.75" customHeight="1" x14ac:dyDescent="0.2">
      <c r="D1" s="749" t="s">
        <v>403</v>
      </c>
      <c r="E1" s="749"/>
    </row>
    <row r="2" spans="1:7" ht="18.75" customHeight="1" x14ac:dyDescent="0.2">
      <c r="A2" s="751" t="s">
        <v>505</v>
      </c>
      <c r="B2" s="751"/>
      <c r="C2" s="751"/>
      <c r="D2" s="751"/>
      <c r="E2" s="751"/>
      <c r="F2" s="519"/>
    </row>
    <row r="3" spans="1:7" ht="18.75" customHeight="1" x14ac:dyDescent="0.2">
      <c r="A3" s="751" t="s">
        <v>205</v>
      </c>
      <c r="B3" s="751"/>
      <c r="C3" s="751"/>
      <c r="D3" s="751"/>
      <c r="E3" s="751"/>
      <c r="F3" s="519"/>
      <c r="G3" s="287"/>
    </row>
    <row r="4" spans="1:7" ht="18.75" customHeight="1" x14ac:dyDescent="0.2">
      <c r="A4" s="750" t="s">
        <v>206</v>
      </c>
      <c r="B4" s="750"/>
      <c r="C4" s="750"/>
      <c r="D4" s="750"/>
      <c r="E4" s="750"/>
      <c r="F4" s="109"/>
    </row>
    <row r="5" spans="1:7" ht="18.75" customHeight="1" x14ac:dyDescent="0.2">
      <c r="A5" s="745" t="s">
        <v>543</v>
      </c>
      <c r="B5" s="746"/>
      <c r="C5" s="746"/>
      <c r="D5" s="746"/>
      <c r="E5" s="746"/>
      <c r="F5" s="288"/>
    </row>
    <row r="6" spans="1:7" ht="18.75" customHeight="1" x14ac:dyDescent="0.2">
      <c r="A6" s="289"/>
      <c r="B6" s="290"/>
      <c r="C6" s="290"/>
      <c r="D6" s="290"/>
      <c r="E6" s="290"/>
      <c r="F6" s="288"/>
    </row>
    <row r="7" spans="1:7" ht="15.75" x14ac:dyDescent="0.2">
      <c r="A7" s="289"/>
      <c r="B7" s="290"/>
      <c r="C7" s="290"/>
      <c r="D7" s="290"/>
      <c r="E7" s="290" t="s">
        <v>207</v>
      </c>
      <c r="F7" s="288"/>
    </row>
    <row r="8" spans="1:7" s="296" customFormat="1" ht="31.5" customHeight="1" x14ac:dyDescent="0.2">
      <c r="A8" s="291" t="s">
        <v>208</v>
      </c>
      <c r="B8" s="292" t="s">
        <v>209</v>
      </c>
      <c r="C8" s="293" t="s">
        <v>210</v>
      </c>
      <c r="D8" s="294" t="s">
        <v>211</v>
      </c>
      <c r="E8" s="295" t="s">
        <v>212</v>
      </c>
    </row>
    <row r="9" spans="1:7" s="300" customFormat="1" ht="15" x14ac:dyDescent="0.2">
      <c r="A9" s="297"/>
      <c r="B9" s="298"/>
      <c r="C9" s="747" t="s">
        <v>213</v>
      </c>
      <c r="D9" s="748"/>
      <c r="E9" s="299"/>
    </row>
    <row r="10" spans="1:7" s="304" customFormat="1" x14ac:dyDescent="0.2">
      <c r="A10" s="301" t="s">
        <v>214</v>
      </c>
      <c r="B10" s="302" t="s">
        <v>215</v>
      </c>
      <c r="C10" s="303" t="s">
        <v>216</v>
      </c>
      <c r="D10" s="303" t="s">
        <v>217</v>
      </c>
      <c r="E10" s="302" t="s">
        <v>218</v>
      </c>
    </row>
    <row r="11" spans="1:7" ht="12" customHeight="1" x14ac:dyDescent="0.2">
      <c r="A11" s="310" t="s">
        <v>469</v>
      </c>
      <c r="B11" s="306">
        <v>1</v>
      </c>
      <c r="C11" s="307">
        <v>0</v>
      </c>
      <c r="D11" s="307">
        <v>0</v>
      </c>
      <c r="E11" s="485"/>
    </row>
    <row r="12" spans="1:7" ht="12" customHeight="1" x14ac:dyDescent="0.2">
      <c r="A12" s="310" t="s">
        <v>470</v>
      </c>
      <c r="B12" s="306">
        <v>2</v>
      </c>
      <c r="C12" s="309">
        <v>115061</v>
      </c>
      <c r="D12" s="309">
        <v>111231</v>
      </c>
      <c r="E12" s="485">
        <f>D12/C12</f>
        <v>0.96671330859283333</v>
      </c>
    </row>
    <row r="13" spans="1:7" ht="12" customHeight="1" x14ac:dyDescent="0.2">
      <c r="A13" s="310" t="s">
        <v>471</v>
      </c>
      <c r="B13" s="306">
        <v>3</v>
      </c>
      <c r="C13" s="311">
        <v>10</v>
      </c>
      <c r="D13" s="311">
        <v>10</v>
      </c>
      <c r="E13" s="485"/>
    </row>
    <row r="14" spans="1:7" ht="12" customHeight="1" x14ac:dyDescent="0.2">
      <c r="A14" s="310" t="s">
        <v>472</v>
      </c>
      <c r="B14" s="306">
        <v>4</v>
      </c>
      <c r="C14" s="311"/>
      <c r="D14" s="311"/>
      <c r="E14" s="485"/>
    </row>
    <row r="15" spans="1:7" ht="12" customHeight="1" x14ac:dyDescent="0.2">
      <c r="A15" s="305" t="s">
        <v>219</v>
      </c>
      <c r="B15" s="306">
        <v>5</v>
      </c>
      <c r="C15" s="314">
        <f>SUM(C11:C14)</f>
        <v>115071</v>
      </c>
      <c r="D15" s="314">
        <f>SUM(D11:D14)</f>
        <v>111241</v>
      </c>
      <c r="E15" s="486">
        <f>D15/C15</f>
        <v>0.96671620130180502</v>
      </c>
    </row>
    <row r="16" spans="1:7" ht="12" customHeight="1" x14ac:dyDescent="0.2">
      <c r="A16" s="310" t="s">
        <v>474</v>
      </c>
      <c r="B16" s="306">
        <v>6</v>
      </c>
      <c r="C16" s="307">
        <v>0</v>
      </c>
      <c r="D16" s="307">
        <v>0</v>
      </c>
      <c r="E16" s="308"/>
    </row>
    <row r="17" spans="1:5" ht="12.75" customHeight="1" x14ac:dyDescent="0.2">
      <c r="A17" s="310" t="s">
        <v>475</v>
      </c>
      <c r="B17" s="306">
        <v>8</v>
      </c>
      <c r="C17" s="307">
        <v>0</v>
      </c>
      <c r="D17" s="307">
        <v>0</v>
      </c>
      <c r="E17" s="485"/>
    </row>
    <row r="18" spans="1:5" ht="12.75" customHeight="1" x14ac:dyDescent="0.2">
      <c r="A18" s="305" t="s">
        <v>476</v>
      </c>
      <c r="B18" s="306"/>
      <c r="C18" s="307"/>
      <c r="D18" s="307"/>
      <c r="E18" s="485"/>
    </row>
    <row r="19" spans="1:5" ht="12" customHeight="1" x14ac:dyDescent="0.2">
      <c r="A19" s="310" t="s">
        <v>473</v>
      </c>
      <c r="B19" s="306">
        <v>9</v>
      </c>
      <c r="C19" s="307">
        <v>8068</v>
      </c>
      <c r="D19" s="307">
        <v>3674</v>
      </c>
      <c r="E19" s="485">
        <f t="shared" ref="E19:E24" si="0">D19/C19</f>
        <v>0.45537927615270202</v>
      </c>
    </row>
    <row r="20" spans="1:5" ht="12" customHeight="1" x14ac:dyDescent="0.2">
      <c r="A20" s="310" t="s">
        <v>477</v>
      </c>
      <c r="B20" s="306">
        <v>10</v>
      </c>
      <c r="C20" s="307">
        <v>141</v>
      </c>
      <c r="D20" s="307">
        <v>141</v>
      </c>
      <c r="E20" s="485"/>
    </row>
    <row r="21" spans="1:5" ht="12" customHeight="1" x14ac:dyDescent="0.2">
      <c r="A21" s="310" t="s">
        <v>479</v>
      </c>
      <c r="B21" s="306"/>
      <c r="C21" s="307">
        <v>0</v>
      </c>
      <c r="D21" s="307">
        <v>0</v>
      </c>
      <c r="E21" s="485"/>
    </row>
    <row r="22" spans="1:5" ht="12" customHeight="1" x14ac:dyDescent="0.2">
      <c r="A22" s="305" t="s">
        <v>478</v>
      </c>
      <c r="B22" s="306"/>
      <c r="C22" s="307"/>
      <c r="D22" s="307">
        <v>0</v>
      </c>
      <c r="E22" s="485"/>
    </row>
    <row r="23" spans="1:5" ht="12" customHeight="1" x14ac:dyDescent="0.2">
      <c r="A23" s="305" t="s">
        <v>220</v>
      </c>
      <c r="B23" s="306">
        <v>11</v>
      </c>
      <c r="C23" s="314">
        <f>SUM(C16:C21)</f>
        <v>8209</v>
      </c>
      <c r="D23" s="314">
        <f>SUM(D16:D22)</f>
        <v>3815</v>
      </c>
      <c r="E23" s="486">
        <f t="shared" si="0"/>
        <v>0.46473382872457059</v>
      </c>
    </row>
    <row r="24" spans="1:5" ht="18" customHeight="1" x14ac:dyDescent="0.2">
      <c r="A24" s="313" t="s">
        <v>221</v>
      </c>
      <c r="B24" s="306">
        <v>12</v>
      </c>
      <c r="C24" s="314">
        <f>C15+C23</f>
        <v>123280</v>
      </c>
      <c r="D24" s="314">
        <f>D15+D23</f>
        <v>115056</v>
      </c>
      <c r="E24" s="486">
        <f t="shared" si="0"/>
        <v>0.93329007138221931</v>
      </c>
    </row>
    <row r="26" spans="1:5" ht="41.25" x14ac:dyDescent="0.2">
      <c r="A26" s="315" t="s">
        <v>222</v>
      </c>
      <c r="B26" s="292" t="s">
        <v>209</v>
      </c>
      <c r="C26" s="293" t="s">
        <v>223</v>
      </c>
      <c r="D26" s="294" t="s">
        <v>211</v>
      </c>
      <c r="E26" s="316" t="s">
        <v>224</v>
      </c>
    </row>
    <row r="27" spans="1:5" ht="15" x14ac:dyDescent="0.2">
      <c r="A27" s="317"/>
      <c r="B27" s="298"/>
      <c r="C27" s="747" t="s">
        <v>213</v>
      </c>
      <c r="D27" s="748"/>
      <c r="E27" s="318" t="s">
        <v>152</v>
      </c>
    </row>
    <row r="28" spans="1:5" x14ac:dyDescent="0.2">
      <c r="A28" s="301" t="s">
        <v>214</v>
      </c>
      <c r="B28" s="302" t="s">
        <v>215</v>
      </c>
      <c r="C28" s="303" t="s">
        <v>216</v>
      </c>
      <c r="D28" s="303" t="s">
        <v>217</v>
      </c>
      <c r="E28" s="302" t="s">
        <v>218</v>
      </c>
    </row>
    <row r="29" spans="1:5" x14ac:dyDescent="0.2">
      <c r="A29" s="310" t="s">
        <v>480</v>
      </c>
      <c r="B29" s="306">
        <v>22</v>
      </c>
      <c r="C29" s="307">
        <v>173632</v>
      </c>
      <c r="D29" s="307">
        <v>173632</v>
      </c>
      <c r="E29" s="485">
        <f>D29/C29</f>
        <v>1</v>
      </c>
    </row>
    <row r="30" spans="1:5" x14ac:dyDescent="0.2">
      <c r="A30" s="310" t="s">
        <v>481</v>
      </c>
      <c r="B30" s="306">
        <v>23</v>
      </c>
      <c r="C30" s="307"/>
      <c r="D30" s="307"/>
      <c r="E30" s="485"/>
    </row>
    <row r="31" spans="1:5" x14ac:dyDescent="0.2">
      <c r="A31" s="310" t="s">
        <v>482</v>
      </c>
      <c r="B31" s="306"/>
      <c r="C31" s="307">
        <v>7855</v>
      </c>
      <c r="D31" s="307">
        <v>7855</v>
      </c>
      <c r="E31" s="485"/>
    </row>
    <row r="32" spans="1:5" x14ac:dyDescent="0.2">
      <c r="A32" s="310" t="s">
        <v>483</v>
      </c>
      <c r="B32" s="306"/>
      <c r="C32" s="307">
        <v>-64141</v>
      </c>
      <c r="D32" s="307">
        <v>-63621</v>
      </c>
      <c r="E32" s="485"/>
    </row>
    <row r="33" spans="1:5" x14ac:dyDescent="0.2">
      <c r="A33" s="310" t="s">
        <v>484</v>
      </c>
      <c r="B33" s="306"/>
      <c r="C33" s="307"/>
      <c r="D33" s="307"/>
      <c r="E33" s="485"/>
    </row>
    <row r="34" spans="1:5" x14ac:dyDescent="0.2">
      <c r="A34" s="310" t="s">
        <v>485</v>
      </c>
      <c r="B34" s="306"/>
      <c r="C34" s="307">
        <v>520</v>
      </c>
      <c r="D34" s="307">
        <v>-4540</v>
      </c>
      <c r="E34" s="485"/>
    </row>
    <row r="35" spans="1:5" x14ac:dyDescent="0.2">
      <c r="A35" s="305" t="s">
        <v>324</v>
      </c>
      <c r="B35" s="306">
        <v>24</v>
      </c>
      <c r="C35" s="314">
        <f>SUM(C29:C34)</f>
        <v>117866</v>
      </c>
      <c r="D35" s="314">
        <f>SUM(D29:D34)</f>
        <v>113326</v>
      </c>
      <c r="E35" s="486">
        <f>D35/C35</f>
        <v>0.96148168258870248</v>
      </c>
    </row>
    <row r="36" spans="1:5" x14ac:dyDescent="0.2">
      <c r="A36" s="319" t="s">
        <v>487</v>
      </c>
      <c r="B36" s="306">
        <v>31</v>
      </c>
      <c r="C36" s="312">
        <v>4102</v>
      </c>
      <c r="D36" s="312">
        <v>321</v>
      </c>
      <c r="E36" s="485"/>
    </row>
    <row r="37" spans="1:5" x14ac:dyDescent="0.2">
      <c r="A37" s="319" t="s">
        <v>486</v>
      </c>
      <c r="B37" s="306"/>
      <c r="C37" s="312">
        <v>492</v>
      </c>
      <c r="D37" s="312">
        <v>492</v>
      </c>
      <c r="E37" s="485"/>
    </row>
    <row r="38" spans="1:5" x14ac:dyDescent="0.2">
      <c r="A38" s="320" t="s">
        <v>488</v>
      </c>
      <c r="B38" s="306">
        <v>47</v>
      </c>
      <c r="C38" s="312">
        <v>4594</v>
      </c>
      <c r="D38" s="312">
        <f>D36+D37</f>
        <v>813</v>
      </c>
      <c r="E38" s="485"/>
    </row>
    <row r="39" spans="1:5" x14ac:dyDescent="0.2">
      <c r="A39" s="320" t="s">
        <v>489</v>
      </c>
      <c r="B39" s="306"/>
      <c r="C39" s="312">
        <v>820</v>
      </c>
      <c r="D39" s="312">
        <v>917</v>
      </c>
      <c r="E39" s="485"/>
    </row>
    <row r="40" spans="1:5" ht="15" x14ac:dyDescent="0.2">
      <c r="A40" s="313" t="s">
        <v>225</v>
      </c>
      <c r="B40" s="306">
        <v>48</v>
      </c>
      <c r="C40" s="314">
        <v>123280</v>
      </c>
      <c r="D40" s="314">
        <f>D35+D38+D39</f>
        <v>115056</v>
      </c>
      <c r="E40" s="486">
        <f>D40/C40</f>
        <v>0.93329007138221931</v>
      </c>
    </row>
  </sheetData>
  <mergeCells count="7">
    <mergeCell ref="A5:E5"/>
    <mergeCell ref="C9:D9"/>
    <mergeCell ref="C27:D27"/>
    <mergeCell ref="D1:E1"/>
    <mergeCell ref="A4:E4"/>
    <mergeCell ref="A3:E3"/>
    <mergeCell ref="A2:E2"/>
  </mergeCells>
  <phoneticPr fontId="0" type="noConversion"/>
  <pageMargins left="0.75" right="0.75" top="1" bottom="1" header="0.5" footer="0.5"/>
  <pageSetup paperSize="9" scale="88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16</vt:i4>
      </vt:variant>
    </vt:vector>
  </HeadingPairs>
  <TitlesOfParts>
    <vt:vector size="32" baseType="lpstr">
      <vt:lpstr>1. címrend</vt:lpstr>
      <vt:lpstr>2. mérleg</vt:lpstr>
      <vt:lpstr>3.bev-kiadás</vt:lpstr>
      <vt:lpstr>4.szakfeladat</vt:lpstr>
      <vt:lpstr>5.gördülő</vt:lpstr>
      <vt:lpstr>6-7.műk-felh.</vt:lpstr>
      <vt:lpstr>8.állami</vt:lpstr>
      <vt:lpstr>9.beruházás</vt:lpstr>
      <vt:lpstr>10.vagyon</vt:lpstr>
      <vt:lpstr>11.PM</vt:lpstr>
      <vt:lpstr>12.Közvetett</vt:lpstr>
      <vt:lpstr>13.hitel</vt:lpstr>
      <vt:lpstr>14.létszám</vt:lpstr>
      <vt:lpstr>15.epj</vt:lpstr>
      <vt:lpstr>16. többéves</vt:lpstr>
      <vt:lpstr>17. tul.részesedés</vt:lpstr>
      <vt:lpstr>'1. címrend'!Nyomtatási_terület</vt:lpstr>
      <vt:lpstr>'10.vagyon'!Nyomtatási_terület</vt:lpstr>
      <vt:lpstr>'11.PM'!Nyomtatási_terület</vt:lpstr>
      <vt:lpstr>'12.Közvetett'!Nyomtatási_terület</vt:lpstr>
      <vt:lpstr>'13.hitel'!Nyomtatási_terület</vt:lpstr>
      <vt:lpstr>'14.létszám'!Nyomtatási_terület</vt:lpstr>
      <vt:lpstr>'15.epj'!Nyomtatási_terület</vt:lpstr>
      <vt:lpstr>'16. többéves'!Nyomtatási_terület</vt:lpstr>
      <vt:lpstr>'17. tul.részesedés'!Nyomtatási_terület</vt:lpstr>
      <vt:lpstr>'2. mérleg'!Nyomtatási_terület</vt:lpstr>
      <vt:lpstr>'3.bev-kiadás'!Nyomtatási_terület</vt:lpstr>
      <vt:lpstr>'4.szakfeladat'!Nyomtatási_terület</vt:lpstr>
      <vt:lpstr>'5.gördülő'!Nyomtatási_terület</vt:lpstr>
      <vt:lpstr>'6-7.műk-felh.'!Nyomtatási_terület</vt:lpstr>
      <vt:lpstr>'8.állami'!Nyomtatási_terület</vt:lpstr>
      <vt:lpstr>'9.beruházás'!Nyomtatási_terület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Önkormányzat Kővágószőlős</dc:creator>
  <cp:lastModifiedBy>titkarsag</cp:lastModifiedBy>
  <cp:lastPrinted>2017-05-31T08:45:17Z</cp:lastPrinted>
  <dcterms:created xsi:type="dcterms:W3CDTF">2012-05-22T12:20:21Z</dcterms:created>
  <dcterms:modified xsi:type="dcterms:W3CDTF">2017-06-01T10:31:35Z</dcterms:modified>
</cp:coreProperties>
</file>