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45" firstSheet="2" activeTab="4"/>
  </bookViews>
  <sheets>
    <sheet name="1. Ktgv.mérlege" sheetId="28" r:id="rId1"/>
    <sheet name="2. Ktgv.egys." sheetId="29" r:id="rId2"/>
    <sheet name="3.államházt.belüli tám.  " sheetId="36" r:id="rId3"/>
    <sheet name="4.önk.ktgv.várh.bevételek" sheetId="31" r:id="rId4"/>
    <sheet name="9.Beruházások feladatonként" sheetId="33" r:id="rId5"/>
  </sheets>
  <externalReferences>
    <externalReference r:id="rId6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1">'2. Ktgv.egys.'!$A$1:$G$68</definedName>
    <definedName name="_xlnm.Print_Area" localSheetId="3">'4.önk.ktgv.várh.bevételek'!$A$1:$K$65</definedName>
    <definedName name="_xlnm.Print_Area" localSheetId="4">'9.Beruházások feladatonként'!$A$1:$C$36</definedName>
    <definedName name="tipus">[1]segédtábla!$E$1:$E$5</definedName>
    <definedName name="választ">[1]segédtábla!$D$1:$D$3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33" l="1"/>
  <c r="P25" i="28" l="1"/>
  <c r="H25" i="28"/>
  <c r="F57" i="29" l="1"/>
  <c r="L18" i="36"/>
  <c r="L34" i="36"/>
  <c r="L39" i="36" l="1"/>
  <c r="I28" i="36" l="1"/>
  <c r="C29" i="29" l="1"/>
  <c r="J24" i="36" l="1"/>
  <c r="L22" i="36" s="1"/>
  <c r="J7" i="36"/>
  <c r="L5" i="36" s="1"/>
  <c r="M4" i="36" l="1"/>
  <c r="N3" i="36" s="1"/>
  <c r="D60" i="29" l="1"/>
  <c r="E60" i="29"/>
  <c r="F60" i="29"/>
  <c r="C60" i="29"/>
  <c r="C50" i="29"/>
  <c r="C49" i="29"/>
  <c r="C48" i="29"/>
  <c r="E29" i="29"/>
  <c r="F29" i="29"/>
  <c r="G26" i="29"/>
  <c r="G27" i="29"/>
  <c r="C20" i="33" l="1"/>
  <c r="J59" i="31"/>
  <c r="J54" i="31"/>
  <c r="J43" i="31"/>
  <c r="I33" i="31"/>
  <c r="J28" i="31" s="1"/>
  <c r="J22" i="31"/>
  <c r="J13" i="31"/>
  <c r="J5" i="31"/>
  <c r="J64" i="31" l="1"/>
  <c r="C36" i="33"/>
  <c r="G68" i="29" l="1"/>
  <c r="G67" i="29"/>
  <c r="G66" i="29"/>
  <c r="G65" i="29"/>
  <c r="G64" i="29"/>
  <c r="G61" i="29"/>
  <c r="G59" i="29"/>
  <c r="G58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<sst xmlns="http://schemas.openxmlformats.org/spreadsheetml/2006/main" count="266" uniqueCount="231">
  <si>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</si>
  <si>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</si>
  <si>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</si>
  <si>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</si>
  <si>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</si>
  <si>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</si>
  <si>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</si>
  <si>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</si>
  <si>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</si>
  <si>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</si>
  <si>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</si>
  <si>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</si>
  <si>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</si>
  <si>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</si>
  <si>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</si>
  <si>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</si>
  <si>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</si>
  <si>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</si>
  <si>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</si>
  <si>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</si>
  <si>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</si>
  <si>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</si>
  <si>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</si>
  <si>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</si>
  <si>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</si>
  <si>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</si>
  <si>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</si>
  <si>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</si>
  <si>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</si>
  <si>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</si>
  <si>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Kiszámlázott ÁFA és ÁFA visszatérítése</t>
  </si>
  <si>
    <t>Kamatbevételek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</si>
  <si>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</si>
  <si>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</si>
  <si>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</si>
  <si>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</si>
  <si>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</si>
  <si>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</si>
  <si>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</si>
  <si>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</si>
  <si>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</si>
  <si>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</si>
  <si>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</si>
  <si>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</si>
  <si>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</si>
  <si>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</si>
  <si>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</si>
  <si>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</si>
  <si>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</si>
  <si>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</si>
  <si>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</si>
  <si>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</si>
  <si>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</si>
  <si>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</si>
  <si>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</si>
  <si>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</si>
  <si>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</si>
  <si>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</si>
  <si>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</si>
  <si>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</si>
  <si>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</si>
  <si>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</si>
  <si>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</si>
  <si>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</si>
  <si>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</si>
  <si>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</si>
  <si>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</si>
  <si>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</si>
  <si>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</si>
  <si>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</si>
  <si>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</si>
  <si>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</si>
  <si>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</si>
  <si>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</si>
  <si>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</si>
  <si>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</si>
  <si>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</si>
  <si>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</si>
  <si>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</si>
  <si>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</si>
  <si>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</si>
  <si>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</si>
  <si>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</si>
  <si>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</si>
  <si>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</si>
  <si>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</si>
  <si>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</si>
  <si>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</si>
  <si>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</si>
  <si>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</si>
  <si>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</si>
  <si>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</si>
  <si>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</si>
  <si>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</si>
  <si>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</si>
  <si>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</si>
  <si>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</si>
  <si>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</si>
  <si>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</si>
  <si>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</si>
  <si>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</si>
  <si>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</si>
  <si>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</si>
  <si>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</si>
  <si>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</si>
  <si>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</si>
  <si>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</si>
  <si>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</si>
  <si>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</si>
  <si>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</si>
  <si>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</si>
  <si>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</si>
  <si>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</si>
  <si>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</si>
  <si>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</si>
  <si>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</si>
  <si>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</si>
  <si>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</si>
  <si>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</si>
  <si>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</si>
  <si>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</si>
  <si>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</si>
  <si>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</si>
  <si>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</si>
  <si>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</si>
  <si>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</si>
  <si>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</si>
  <si>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</si>
  <si>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Közfoglalkoztatás programok támogatása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</si>
  <si>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</si>
  <si>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</si>
  <si>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</si>
  <si>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</si>
  <si>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</si>
  <si>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</si>
  <si>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10. Belső finanszírozás  (-maradvány, értékpapír )</t>
  </si>
  <si>
    <t>9. Államháztartáson belüli megelőlegezés elszámolása</t>
  </si>
  <si>
    <t>Zöldterület-gazdálkodással kapcsolatos feladatok ellátása(=)</t>
  </si>
  <si>
    <t>Közutak fenntartásának támogatása(eév:=)</t>
  </si>
  <si>
    <t>Szociális bérlakások felújítása (foly)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</si>
  <si>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</si>
  <si>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</si>
  <si>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</si>
  <si>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Szociális tűzifa pályázati támogatás</t>
  </si>
  <si>
    <t>1. Intézményi gyermekétkeztetés</t>
  </si>
  <si>
    <t>2. Szünidei gyermekétkeztetés</t>
  </si>
  <si>
    <t>Települési önk. egyes köznevelési  feladatainak támogatása</t>
  </si>
  <si>
    <t>B115/   V.</t>
  </si>
  <si>
    <t>Közvilágítás fenntartásának támogatása(eév: "=)</t>
  </si>
  <si>
    <t>B116/VI.</t>
  </si>
  <si>
    <t>Fülöpszállás-Szabadszállás Balázsp. Bekötőút felújítás gépbeszerzéssel</t>
  </si>
  <si>
    <t>Szociális étkeztetés</t>
  </si>
  <si>
    <t>FÜLÖPSZÁLLÁS KÖZSÉGI NKORMÁNYZAT 2019. ÉVI KÖLTSÉGVETÉSI EGYSÉGENKÉNTI RÉSZLETEZŐ KÖLTSÉGVETÉSE</t>
  </si>
  <si>
    <t xml:space="preserve">2019.ei                                            (ezer Ft-ban)          </t>
  </si>
  <si>
    <t>Államháztartáson belülről származó támogatások előirányzatai 2019. költségvetési évre</t>
  </si>
  <si>
    <t xml:space="preserve">1.Önkormányzati hivatal működésének támogatása </t>
  </si>
  <si>
    <t xml:space="preserve">Működési célú központosított előirányzatok </t>
  </si>
  <si>
    <t>4 Településüzemeltetés feladatellátáshoz kapcsolódó kiegészítés</t>
  </si>
  <si>
    <t>Házi segítségnyújtás (gondozás/segítés)</t>
  </si>
  <si>
    <t xml:space="preserve">Család- és gyermekjólési szolgálat- működési eng. 70000 lakosig </t>
  </si>
  <si>
    <t xml:space="preserve">1.Települési önk. Szoc.feladatainak egyéb támogatása </t>
  </si>
  <si>
    <t xml:space="preserve">Tellepülési önkormányzatok kulturális feladatainak támogatása </t>
  </si>
  <si>
    <t xml:space="preserve">1.Óvodapedagógusok és segítők bértámogatása </t>
  </si>
  <si>
    <t xml:space="preserve">2.Óvodaműködtetés támogatás </t>
  </si>
  <si>
    <t>3 Egyéb önkormányzati feladatok támogatása(6.390900- beszámít:0)</t>
  </si>
  <si>
    <t>Köztemető fenntartással kapcsolatos feladatok támogatása</t>
  </si>
  <si>
    <t xml:space="preserve">Gyermekétkeztetés támogatása </t>
  </si>
  <si>
    <t xml:space="preserve">2019. </t>
  </si>
  <si>
    <t>Bevételek 2019. költségvetési évre mindösszesen:</t>
  </si>
  <si>
    <t>Új óvoda építése</t>
  </si>
  <si>
    <t>2019. .ei (ezer Ft-ban)</t>
  </si>
  <si>
    <t>2019.évi Felújítási kiadások részletezése</t>
  </si>
  <si>
    <t>2019.évi Önkormányzati beruházások feladatonként</t>
  </si>
  <si>
    <t>2019.évi Beruházási kiadások részletezése</t>
  </si>
  <si>
    <t xml:space="preserve">Szociális szolgáltató központ kialakítása (2019) </t>
  </si>
  <si>
    <t>2019. er./mód.ei (ezer Ft-ban)</t>
  </si>
  <si>
    <t>Szennyvízhálózat - felújítás</t>
  </si>
  <si>
    <t xml:space="preserve">Működési célú költségvetési kiegészítő támogatások </t>
  </si>
  <si>
    <t>Szociális szolgáltató központ kialakításához +pályázati forrás</t>
  </si>
  <si>
    <t>Új 3 csoportos óvoda építéséhez +pályázati forrás</t>
  </si>
  <si>
    <t>Beruházások</t>
  </si>
  <si>
    <t xml:space="preserve">Általános  tartalékok </t>
  </si>
  <si>
    <t>Céltartalék (szállítói finansz., Fszáll.+Szszállás útfelúj.elszámolás)</t>
  </si>
  <si>
    <t xml:space="preserve">Központi belterület csapadékvíz elvezetés kialakítása ( 2019) </t>
  </si>
  <si>
    <t>Ingatlan vásárlása (bölcsőde területéhez)</t>
  </si>
  <si>
    <t>Bölcsőde beruházás tárgyévi kiadása (engedélyezési, kiviteli tervek)</t>
  </si>
  <si>
    <t>Kurjantópusztai iskolaépület felújítása-közösségi tér és szálláshely kialakítás</t>
  </si>
  <si>
    <t>Közmunkaprogram beruházási c. kiadásai (gépbeszerzések, tárgyi eszközök)</t>
  </si>
  <si>
    <t>Közfoglalkoztatás progr. pályázat fejlesztési c.  támogatása</t>
  </si>
  <si>
    <t>Kiegyenlítő bérrendezési alap támogatása</t>
  </si>
  <si>
    <r>
      <rPr>
        <b/>
        <u/>
        <sz val="16"/>
        <rFont val="Times New Roman"/>
        <family val="1"/>
        <charset val="238"/>
      </rPr>
      <t xml:space="preserve">BEVÉTELEK </t>
    </r>
    <r>
      <rPr>
        <b/>
        <u/>
        <sz val="12"/>
        <rFont val="Times New Roman"/>
        <family val="1"/>
        <charset val="238"/>
      </rPr>
      <t>/ Működési bevételek</t>
    </r>
  </si>
  <si>
    <t>1. melléklet</t>
  </si>
  <si>
    <t>2. melléklet</t>
  </si>
  <si>
    <t>3. melléklet</t>
  </si>
  <si>
    <t>4. melléklet</t>
  </si>
  <si>
    <t>1.Könyvtári, közművelődési és múzeumi feladatok támogatása</t>
  </si>
  <si>
    <t>2. Települési önkormányzatok könyvtári célú érdekeltségnövelő támogatása</t>
  </si>
  <si>
    <t>5.  Polgármester személyi juttatására jogsz. különbözet</t>
  </si>
  <si>
    <t>3. Kulturális illetménypótlék</t>
  </si>
  <si>
    <t>6. Bérkompenzáció (2018. évről áthúzódó+ 2019.évi)</t>
  </si>
  <si>
    <t>7. Bérminimum, garantált bérminimum emelkedésének támogatása</t>
  </si>
  <si>
    <t>3. Bérminimum, garantált bérminimum emelkedésének támogatása</t>
  </si>
  <si>
    <t>4. Bérminimum, garantált bérminimum emelkedésének támogatása</t>
  </si>
  <si>
    <t>2.Egyes szociális és gyermekjóléti alapszolgáltatások általános feladatai</t>
  </si>
  <si>
    <t>3.Szoc. dolgozók  ágazati pótléka ()</t>
  </si>
  <si>
    <t>Diákmunka támogatása</t>
  </si>
  <si>
    <t>Államháztartáson belüli megelőlegezések (forgótőke)</t>
  </si>
  <si>
    <t>Közösségi rendervényre hangtechnikai eszközök+bútor  beszerzése támogatás (LEADER)</t>
  </si>
  <si>
    <t>Egészségház felújítása eszközbeszerzéssel (MFP-HOR) pály.támogatás</t>
  </si>
  <si>
    <t>Fülöpszállás (hrsz:1178/24) , Kossuth L utca parkoló és járda felújítása (LEADER)</t>
  </si>
  <si>
    <t>Nemzeti helyi identitást. erősítése (MFP-NHI/2019) műk..c. pály. támog. (dologi+bértám)</t>
  </si>
  <si>
    <t>Egyéb működési bevételek, visszatérítések</t>
  </si>
  <si>
    <t xml:space="preserve">Egészségház -eszközbeszerzés (MFP-HOR) </t>
  </si>
  <si>
    <t>Közösségi rendervényre hangtechnikai eszközök+bútor  beszerzése  (LEADER)</t>
  </si>
  <si>
    <t xml:space="preserve">Egészségház -ingatlan felújítása (MFP-HOR) </t>
  </si>
  <si>
    <t>Nemzeti helyi identitást. erősítése fejl.c. (NFP-NHI/2019)pály. támog (IKSZT felújítása)</t>
  </si>
  <si>
    <t xml:space="preserve">IKSZT - Közösségi ház ingatlan felújítása (MFP-NHI/2019) </t>
  </si>
  <si>
    <t>Szennyvízszivattyú - felújítás</t>
  </si>
  <si>
    <t>El.évben aktívált felhalm.kiadás teljesítése (száll.finansz)Balázspusztai bekötőút-Fszállás-Izsák</t>
  </si>
  <si>
    <t>El.évben aktívált felhalm.kiadás teljesítése (száll.finansz)Balázspusztai bekötőút-Fszállás-Szszállás</t>
  </si>
  <si>
    <t xml:space="preserve"> Kisértékű és egyéb tárgyi eszközök beszerzése (önkormányzat +intézmények+pályázatok)</t>
  </si>
  <si>
    <t>Szociális tűzifa pályázati támogatás 2019</t>
  </si>
  <si>
    <t>MVH támogatások</t>
  </si>
  <si>
    <t>Szolgálati lakások felújítására (MFP-SZL)</t>
  </si>
  <si>
    <t>Szolgálati lakások felújítása (MFP- SZL)</t>
  </si>
  <si>
    <t>5. melléklet</t>
  </si>
  <si>
    <t>1. melléklet a 5/2020.(III.11.) rendelethez/1. melléklet az 1/2019.(III.12.) rendelethez</t>
  </si>
  <si>
    <t>2.melléklet a 5/2020.(III.11.) rendelethez/2. melléklet az 1/2019.(III.12.) rendelethez</t>
  </si>
  <si>
    <t>3. melléklet a 5/2020.(III.11.) rendelethez/3. melléklet az 1/2019.(III.12.) rendelethez</t>
  </si>
  <si>
    <t>4. melléklet a 5/2020.(III.11.) rendelethez/4. melléklet az 1/2019.(III.12.) rendelethez</t>
  </si>
  <si>
    <t>5. melléklet a 5/2020.(III.11.) rendelethez/9. melléklet az 1/2019.(III.12.)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</si>
</sst>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Ft&quot;"/>
    <numFmt numFmtId="165" formatCode="#,##0.0"/>
  </numFmts>
  <fonts count="5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9" tint="-0.49998474074526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rgb="FFC00000"/>
      <name val="Arial CE"/>
      <charset val="238"/>
    </font>
    <font>
      <b/>
      <u/>
      <sz val="16"/>
      <name val="Times New Roman"/>
      <family val="1"/>
      <charset val="238"/>
    </font>
    <font>
      <b/>
      <sz val="11"/>
      <name val="Arial CE"/>
      <charset val="238"/>
    </font>
    <font>
      <sz val="12"/>
      <color rgb="FFC00000"/>
      <name val="Arial CE"/>
      <charset val="238"/>
    </font>
    <font>
      <sz val="8"/>
      <name val="Calibri"/>
      <family val="2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</font>
    <font>
      <b/>
      <sz val="12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2" fillId="0" borderId="0"/>
  </cellStyleXfs>
  <cellXfs count="256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/>
    <xf numFmtId="164" fontId="6" fillId="0" borderId="0" xfId="2" applyNumberFormat="1" applyFont="1"/>
    <xf numFmtId="0" fontId="4" fillId="0" borderId="0" xfId="2" applyFont="1" applyAlignment="1">
      <alignment horizontal="right"/>
    </xf>
    <xf numFmtId="164" fontId="1" fillId="0" borderId="0" xfId="2" applyNumberFormat="1"/>
    <xf numFmtId="0" fontId="1" fillId="0" borderId="0" xfId="2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 applyAlignment="1">
      <alignment shrinkToFit="1"/>
    </xf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9" fillId="0" borderId="0" xfId="2" applyFont="1"/>
    <xf numFmtId="3" fontId="0" fillId="0" borderId="0" xfId="0" applyNumberFormat="1"/>
    <xf numFmtId="0" fontId="17" fillId="0" borderId="2" xfId="2" applyFont="1" applyBorder="1" applyAlignment="1">
      <alignment vertical="center"/>
    </xf>
    <xf numFmtId="0" fontId="27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8" fillId="0" borderId="0" xfId="2" applyFont="1"/>
    <xf numFmtId="0" fontId="33" fillId="0" borderId="0" xfId="0" applyFont="1"/>
    <xf numFmtId="3" fontId="34" fillId="0" borderId="2" xfId="2" applyNumberFormat="1" applyFont="1" applyBorder="1" applyAlignment="1">
      <alignment horizontal="right" vertical="center" wrapText="1"/>
    </xf>
    <xf numFmtId="0" fontId="34" fillId="0" borderId="2" xfId="2" applyFont="1" applyBorder="1" applyAlignment="1">
      <alignment vertical="center"/>
    </xf>
    <xf numFmtId="164" fontId="23" fillId="2" borderId="0" xfId="2" applyNumberFormat="1" applyFont="1" applyFill="1"/>
    <xf numFmtId="0" fontId="1" fillId="7" borderId="0" xfId="2" applyFill="1" applyAlignment="1">
      <alignment horizontal="right"/>
    </xf>
    <xf numFmtId="0" fontId="1" fillId="7" borderId="0" xfId="2" applyFill="1"/>
    <xf numFmtId="164" fontId="4" fillId="7" borderId="0" xfId="2" applyNumberFormat="1" applyFont="1" applyFill="1"/>
    <xf numFmtId="164" fontId="23" fillId="7" borderId="0" xfId="2" applyNumberFormat="1" applyFont="1" applyFill="1"/>
    <xf numFmtId="164" fontId="9" fillId="0" borderId="0" xfId="2" applyNumberFormat="1" applyFont="1"/>
    <xf numFmtId="0" fontId="17" fillId="0" borderId="2" xfId="2" applyFont="1" applyBorder="1" applyAlignment="1">
      <alignment vertical="center" shrinkToFit="1"/>
    </xf>
    <xf numFmtId="0" fontId="1" fillId="2" borderId="0" xfId="2" applyFill="1"/>
    <xf numFmtId="0" fontId="36" fillId="0" borderId="0" xfId="0" applyFont="1" applyAlignment="1">
      <alignment horizontal="center" vertical="center" textRotation="90"/>
    </xf>
    <xf numFmtId="0" fontId="20" fillId="0" borderId="2" xfId="2" applyFont="1" applyBorder="1" applyAlignment="1">
      <alignment horizontal="lef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Alignment="1">
      <alignment shrinkToFit="1"/>
    </xf>
    <xf numFmtId="3" fontId="14" fillId="3" borderId="3" xfId="2" applyNumberFormat="1" applyFont="1" applyFill="1" applyBorder="1" applyAlignment="1">
      <alignment horizontal="right" vertical="center" wrapText="1"/>
    </xf>
    <xf numFmtId="3" fontId="43" fillId="0" borderId="2" xfId="2" applyNumberFormat="1" applyFont="1" applyBorder="1" applyAlignment="1">
      <alignment horizontal="right" vertical="center" wrapText="1"/>
    </xf>
    <xf numFmtId="3" fontId="43" fillId="0" borderId="3" xfId="2" applyNumberFormat="1" applyFont="1" applyBorder="1" applyAlignment="1">
      <alignment horizontal="right"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2" xfId="1" applyNumberFormat="1" applyFont="1" applyBorder="1" applyAlignment="1" applyProtection="1">
      <alignment horizontal="center" vertical="center" wrapText="1"/>
    </xf>
    <xf numFmtId="3" fontId="19" fillId="0" borderId="3" xfId="1" applyNumberFormat="1" applyFont="1" applyBorder="1" applyAlignment="1" applyProtection="1">
      <alignment horizontal="center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6" fillId="0" borderId="3" xfId="2" applyNumberFormat="1" applyFont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4" fillId="3" borderId="9" xfId="2" applyNumberFormat="1" applyFont="1" applyFill="1" applyBorder="1" applyAlignment="1">
      <alignment horizontal="right"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0" fontId="0" fillId="0" borderId="0" xfId="0" applyAlignment="1"/>
    <xf numFmtId="0" fontId="6" fillId="0" borderId="0" xfId="2" applyFont="1" applyAlignment="1">
      <alignment horizontal="right"/>
    </xf>
    <xf numFmtId="0" fontId="1" fillId="0" borderId="0" xfId="2"/>
    <xf numFmtId="3" fontId="14" fillId="3" borderId="15" xfId="2" applyNumberFormat="1" applyFont="1" applyFill="1" applyBorder="1" applyAlignment="1">
      <alignment horizontal="right" vertical="center" wrapText="1"/>
    </xf>
    <xf numFmtId="3" fontId="10" fillId="0" borderId="13" xfId="2" applyNumberFormat="1" applyFont="1" applyBorder="1" applyAlignment="1">
      <alignment horizontal="right" vertical="center" wrapText="1"/>
    </xf>
    <xf numFmtId="3" fontId="10" fillId="0" borderId="14" xfId="2" applyNumberFormat="1" applyFont="1" applyBorder="1" applyAlignment="1">
      <alignment horizontal="right" vertical="center" wrapText="1"/>
    </xf>
    <xf numFmtId="3" fontId="10" fillId="0" borderId="26" xfId="2" applyNumberFormat="1" applyFont="1" applyBorder="1" applyAlignment="1">
      <alignment horizontal="right" vertical="center" wrapText="1"/>
    </xf>
    <xf numFmtId="0" fontId="11" fillId="3" borderId="9" xfId="2" applyFont="1" applyFill="1" applyBorder="1" applyAlignment="1">
      <alignment vertical="center" wrapText="1"/>
    </xf>
    <xf numFmtId="3" fontId="11" fillId="3" borderId="9" xfId="2" applyNumberFormat="1" applyFont="1" applyFill="1" applyBorder="1" applyAlignment="1">
      <alignment horizontal="right" vertical="center" wrapText="1"/>
    </xf>
    <xf numFmtId="3" fontId="11" fillId="5" borderId="9" xfId="2" applyNumberFormat="1" applyFont="1" applyFill="1" applyBorder="1" applyAlignment="1">
      <alignment horizontal="right"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0" fontId="18" fillId="0" borderId="5" xfId="2" applyFont="1" applyBorder="1" applyAlignment="1">
      <alignment vertical="center" wrapText="1"/>
    </xf>
    <xf numFmtId="3" fontId="16" fillId="0" borderId="5" xfId="2" applyNumberFormat="1" applyFont="1" applyBorder="1" applyAlignment="1">
      <alignment horizontal="right" vertical="center" wrapText="1"/>
    </xf>
    <xf numFmtId="3" fontId="10" fillId="0" borderId="5" xfId="2" applyNumberFormat="1" applyFont="1" applyBorder="1" applyAlignment="1">
      <alignment horizontal="right" vertical="center" wrapText="1"/>
    </xf>
    <xf numFmtId="3" fontId="10" fillId="0" borderId="6" xfId="2" applyNumberFormat="1" applyFont="1" applyBorder="1" applyAlignment="1">
      <alignment horizontal="right" vertical="center" wrapText="1"/>
    </xf>
    <xf numFmtId="3" fontId="19" fillId="0" borderId="15" xfId="2" applyNumberFormat="1" applyFont="1" applyBorder="1" applyAlignment="1">
      <alignment horizontal="center" vertical="center" wrapText="1"/>
    </xf>
    <xf numFmtId="0" fontId="46" fillId="0" borderId="13" xfId="2" applyFont="1" applyBorder="1" applyAlignment="1">
      <alignment vertical="center" wrapText="1"/>
    </xf>
    <xf numFmtId="3" fontId="11" fillId="5" borderId="10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 shrinkToFit="1"/>
    </xf>
    <xf numFmtId="0" fontId="0" fillId="0" borderId="0" xfId="0" applyAlignment="1">
      <alignment horizontal="right"/>
    </xf>
    <xf numFmtId="0" fontId="35" fillId="0" borderId="0" xfId="0" applyFont="1" applyAlignment="1">
      <alignment horizontal="right"/>
    </xf>
    <xf numFmtId="0" fontId="1" fillId="0" borderId="0" xfId="2"/>
    <xf numFmtId="0" fontId="36" fillId="0" borderId="0" xfId="0" applyFont="1" applyAlignment="1">
      <alignment horizontal="center" vertical="center" textRotation="90"/>
    </xf>
    <xf numFmtId="0" fontId="23" fillId="0" borderId="0" xfId="2" applyFont="1" applyAlignment="1">
      <alignment horizontal="right"/>
    </xf>
    <xf numFmtId="164" fontId="6" fillId="7" borderId="0" xfId="2" applyNumberFormat="1" applyFont="1" applyFill="1"/>
    <xf numFmtId="0" fontId="48" fillId="0" borderId="0" xfId="2" applyFont="1" applyAlignment="1">
      <alignment shrinkToFit="1"/>
    </xf>
    <xf numFmtId="0" fontId="48" fillId="0" borderId="0" xfId="2" applyFont="1" applyAlignment="1"/>
    <xf numFmtId="164" fontId="8" fillId="0" borderId="0" xfId="2" applyNumberFormat="1" applyFont="1" applyAlignment="1">
      <alignment shrinkToFit="1"/>
    </xf>
    <xf numFmtId="0" fontId="1" fillId="0" borderId="0" xfId="2"/>
    <xf numFmtId="0" fontId="7" fillId="0" borderId="0" xfId="2" applyFont="1"/>
    <xf numFmtId="0" fontId="1" fillId="0" borderId="0" xfId="2" applyFont="1"/>
    <xf numFmtId="164" fontId="51" fillId="7" borderId="0" xfId="2" applyNumberFormat="1" applyFont="1" applyFill="1"/>
    <xf numFmtId="164" fontId="51" fillId="0" borderId="0" xfId="2" applyNumberFormat="1" applyFont="1"/>
    <xf numFmtId="0" fontId="1" fillId="7" borderId="0" xfId="2" applyFont="1" applyFill="1" applyAlignment="1">
      <alignment horizontal="right"/>
    </xf>
    <xf numFmtId="0" fontId="6" fillId="0" borderId="2" xfId="2" applyFont="1" applyBorder="1" applyAlignment="1">
      <alignment shrinkToFit="1"/>
    </xf>
    <xf numFmtId="0" fontId="6" fillId="0" borderId="2" xfId="2" applyFont="1" applyBorder="1" applyAlignment="1"/>
    <xf numFmtId="0" fontId="17" fillId="0" borderId="2" xfId="2" applyFont="1" applyBorder="1" applyAlignment="1">
      <alignment shrinkToFit="1"/>
    </xf>
    <xf numFmtId="0" fontId="17" fillId="0" borderId="2" xfId="2" applyFont="1" applyBorder="1" applyAlignment="1"/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" fillId="0" borderId="0" xfId="2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/>
    <xf numFmtId="164" fontId="45" fillId="0" borderId="0" xfId="2" applyNumberFormat="1" applyFont="1"/>
    <xf numFmtId="3" fontId="14" fillId="0" borderId="17" xfId="2" applyNumberFormat="1" applyFont="1" applyBorder="1" applyAlignment="1">
      <alignment horizontal="right" vertical="center" wrapText="1"/>
    </xf>
    <xf numFmtId="0" fontId="52" fillId="0" borderId="0" xfId="0" applyFont="1"/>
    <xf numFmtId="3" fontId="14" fillId="7" borderId="2" xfId="2" applyNumberFormat="1" applyFont="1" applyFill="1" applyBorder="1" applyAlignment="1">
      <alignment horizontal="right" vertical="center" wrapText="1"/>
    </xf>
    <xf numFmtId="164" fontId="47" fillId="0" borderId="0" xfId="2" applyNumberFormat="1" applyFont="1" applyAlignment="1">
      <alignment shrinkToFit="1"/>
    </xf>
    <xf numFmtId="0" fontId="1" fillId="7" borderId="0" xfId="2" applyFont="1" applyFill="1"/>
    <xf numFmtId="164" fontId="1" fillId="0" borderId="0" xfId="2" applyNumberFormat="1" applyFont="1"/>
    <xf numFmtId="0" fontId="5" fillId="0" borderId="0" xfId="2" applyFont="1" applyAlignment="1">
      <alignment shrinkToFit="1"/>
    </xf>
    <xf numFmtId="164" fontId="5" fillId="0" borderId="0" xfId="2" applyNumberFormat="1" applyFont="1" applyAlignment="1">
      <alignment shrinkToFit="1"/>
    </xf>
    <xf numFmtId="3" fontId="14" fillId="0" borderId="2" xfId="2" applyNumberFormat="1" applyFont="1" applyBorder="1" applyAlignment="1">
      <alignment vertical="center"/>
    </xf>
    <xf numFmtId="0" fontId="14" fillId="0" borderId="2" xfId="2" applyFont="1" applyBorder="1" applyAlignment="1">
      <alignment vertical="center" shrinkToFit="1"/>
    </xf>
    <xf numFmtId="3" fontId="44" fillId="0" borderId="2" xfId="2" applyNumberFormat="1" applyFont="1" applyBorder="1" applyAlignment="1">
      <alignment horizontal="right" vertical="center" wrapText="1"/>
    </xf>
    <xf numFmtId="3" fontId="44" fillId="0" borderId="2" xfId="2" applyNumberFormat="1" applyFont="1" applyBorder="1" applyAlignment="1">
      <alignment vertical="center"/>
    </xf>
    <xf numFmtId="3" fontId="14" fillId="4" borderId="9" xfId="2" applyNumberFormat="1" applyFont="1" applyFill="1" applyBorder="1" applyAlignment="1">
      <alignment horizontal="right" vertical="center" wrapText="1"/>
    </xf>
    <xf numFmtId="3" fontId="14" fillId="4" borderId="10" xfId="2" applyNumberFormat="1" applyFont="1" applyFill="1" applyBorder="1" applyAlignment="1">
      <alignment horizontal="right" vertical="center" wrapText="1"/>
    </xf>
    <xf numFmtId="0" fontId="31" fillId="0" borderId="2" xfId="0" applyFont="1" applyBorder="1"/>
    <xf numFmtId="0" fontId="39" fillId="0" borderId="2" xfId="0" applyFont="1" applyBorder="1"/>
    <xf numFmtId="3" fontId="41" fillId="0" borderId="2" xfId="0" applyNumberFormat="1" applyFont="1" applyBorder="1" applyAlignment="1">
      <alignment horizontal="right"/>
    </xf>
    <xf numFmtId="0" fontId="42" fillId="0" borderId="2" xfId="0" applyFont="1" applyBorder="1"/>
    <xf numFmtId="3" fontId="40" fillId="0" borderId="2" xfId="0" applyNumberFormat="1" applyFont="1" applyBorder="1" applyAlignment="1">
      <alignment horizontal="right"/>
    </xf>
    <xf numFmtId="0" fontId="38" fillId="0" borderId="2" xfId="0" applyFont="1" applyBorder="1"/>
    <xf numFmtId="3" fontId="53" fillId="0" borderId="2" xfId="0" applyNumberFormat="1" applyFont="1" applyBorder="1" applyAlignment="1">
      <alignment horizontal="right"/>
    </xf>
    <xf numFmtId="3" fontId="38" fillId="0" borderId="2" xfId="0" applyNumberFormat="1" applyFont="1" applyBorder="1" applyAlignment="1">
      <alignment horizontal="right"/>
    </xf>
    <xf numFmtId="0" fontId="40" fillId="0" borderId="2" xfId="0" applyFont="1" applyBorder="1"/>
    <xf numFmtId="3" fontId="50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3" fontId="54" fillId="0" borderId="3" xfId="0" applyNumberFormat="1" applyFont="1" applyBorder="1" applyAlignment="1">
      <alignment horizontal="left"/>
    </xf>
    <xf numFmtId="3" fontId="54" fillId="0" borderId="29" xfId="0" applyNumberFormat="1" applyFont="1" applyBorder="1" applyAlignment="1">
      <alignment horizontal="left"/>
    </xf>
    <xf numFmtId="3" fontId="40" fillId="7" borderId="2" xfId="0" applyNumberFormat="1" applyFont="1" applyFill="1" applyBorder="1" applyAlignment="1">
      <alignment horizontal="right"/>
    </xf>
    <xf numFmtId="3" fontId="38" fillId="7" borderId="2" xfId="0" applyNumberFormat="1" applyFont="1" applyFill="1" applyBorder="1" applyAlignment="1">
      <alignment horizontal="right"/>
    </xf>
    <xf numFmtId="0" fontId="38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28" fillId="0" borderId="0" xfId="0" applyFont="1" applyAlignment="1">
      <alignment horizontal="center" vertical="center" wrapText="1"/>
    </xf>
    <xf numFmtId="0" fontId="26" fillId="0" borderId="2" xfId="0" applyFont="1" applyBorder="1"/>
    <xf numFmtId="0" fontId="27" fillId="0" borderId="2" xfId="0" applyFont="1" applyBorder="1"/>
    <xf numFmtId="0" fontId="25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36" fillId="0" borderId="0" xfId="0" applyFont="1" applyAlignment="1">
      <alignment shrinkToFit="1"/>
    </xf>
    <xf numFmtId="0" fontId="4" fillId="2" borderId="0" xfId="2" applyFont="1" applyFill="1"/>
    <xf numFmtId="0" fontId="1" fillId="2" borderId="0" xfId="2" applyFill="1"/>
    <xf numFmtId="0" fontId="1" fillId="2" borderId="0" xfId="2" applyFont="1" applyFill="1"/>
    <xf numFmtId="0" fontId="35" fillId="0" borderId="0" xfId="0" applyFont="1" applyAlignment="1">
      <alignment horizontal="right"/>
    </xf>
    <xf numFmtId="0" fontId="6" fillId="0" borderId="0" xfId="2" applyFont="1"/>
    <xf numFmtId="0" fontId="2" fillId="0" borderId="0" xfId="2" applyFont="1"/>
    <xf numFmtId="0" fontId="4" fillId="0" borderId="0" xfId="2" applyFont="1"/>
    <xf numFmtId="0" fontId="1" fillId="0" borderId="0" xfId="2"/>
    <xf numFmtId="164" fontId="1" fillId="0" borderId="0" xfId="2" applyNumberFormat="1" applyAlignment="1">
      <alignment horizontal="center" vertical="center" textRotation="90"/>
    </xf>
    <xf numFmtId="0" fontId="36" fillId="0" borderId="0" xfId="0" applyFont="1" applyAlignment="1">
      <alignment horizontal="center" vertical="center" textRotation="90"/>
    </xf>
    <xf numFmtId="0" fontId="6" fillId="7" borderId="0" xfId="2" applyFont="1" applyFill="1" applyAlignment="1">
      <alignment shrinkToFit="1"/>
    </xf>
    <xf numFmtId="0" fontId="4" fillId="2" borderId="0" xfId="2" applyFont="1" applyFill="1" applyAlignment="1">
      <alignment wrapText="1"/>
    </xf>
    <xf numFmtId="0" fontId="1" fillId="2" borderId="0" xfId="2" applyFill="1" applyAlignment="1">
      <alignment wrapText="1"/>
    </xf>
    <xf numFmtId="0" fontId="5" fillId="0" borderId="0" xfId="2" applyFont="1"/>
    <xf numFmtId="0" fontId="45" fillId="0" borderId="0" xfId="2" applyFont="1" applyAlignment="1">
      <alignment shrinkToFit="1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30" fillId="0" borderId="0" xfId="2" applyFont="1" applyAlignment="1">
      <alignment horizontal="center" shrinkToFit="1"/>
    </xf>
    <xf numFmtId="0" fontId="8" fillId="0" borderId="0" xfId="2" applyFont="1"/>
    <xf numFmtId="0" fontId="3" fillId="0" borderId="0" xfId="2" applyFont="1" applyAlignment="1">
      <alignment horizontal="center"/>
    </xf>
    <xf numFmtId="0" fontId="16" fillId="0" borderId="3" xfId="2" applyFont="1" applyBorder="1" applyAlignment="1">
      <alignment horizontal="right" vertical="center" wrapText="1"/>
    </xf>
    <xf numFmtId="0" fontId="14" fillId="0" borderId="29" xfId="2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shrinkToFit="1"/>
    </xf>
    <xf numFmtId="0" fontId="11" fillId="0" borderId="28" xfId="2" applyFont="1" applyBorder="1"/>
    <xf numFmtId="0" fontId="6" fillId="0" borderId="28" xfId="2" applyFont="1" applyBorder="1"/>
    <xf numFmtId="0" fontId="16" fillId="0" borderId="3" xfId="2" applyFont="1" applyBorder="1" applyAlignment="1">
      <alignment vertical="center" wrapText="1"/>
    </xf>
    <xf numFmtId="0" fontId="14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79"/>
    </row>
    <row r="5" spans="1:17" x14ac:dyDescent="0.25">
      <c r="O5" s="216"/>
      <c r="P5" s="216"/>
      <c r="Q5" s="216"/>
    </row>
    <row r="6" spans="1:17" x14ac:dyDescent="0.25">
      <c r="O6" s="216" t="s">
        <v>191</v>
      </c>
      <c r="P6" s="216"/>
      <c r="Q6" s="216"/>
    </row>
    <row r="7" spans="1:17" x14ac:dyDescent="0.25">
      <c r="A7" s="217" t="s">
        <v>226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</row>
    <row r="8" spans="1:17" x14ac:dyDescent="0.25">
      <c r="B8" s="218" t="s">
        <v>142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</row>
    <row r="9" spans="1:17" x14ac:dyDescent="0.25"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</row>
    <row r="10" spans="1:17" ht="18.75" x14ac:dyDescent="0.25">
      <c r="H10" s="222">
        <v>2019</v>
      </c>
      <c r="I10" s="222"/>
      <c r="J10" s="222"/>
      <c r="K10" s="222"/>
    </row>
    <row r="11" spans="1:17" ht="24.95" customHeight="1" x14ac:dyDescent="0.3">
      <c r="B11" s="219" t="s">
        <v>85</v>
      </c>
      <c r="C11" s="219"/>
      <c r="D11" s="219"/>
      <c r="E11" s="219"/>
      <c r="F11" s="219"/>
      <c r="G11" s="220"/>
      <c r="H11" s="221" t="s">
        <v>86</v>
      </c>
      <c r="I11" s="221"/>
      <c r="J11" s="219" t="s">
        <v>59</v>
      </c>
      <c r="K11" s="220"/>
      <c r="L11" s="220"/>
      <c r="M11" s="220"/>
      <c r="N11" s="220"/>
      <c r="O11" s="220"/>
      <c r="P11" s="221" t="s">
        <v>86</v>
      </c>
      <c r="Q11" s="221"/>
    </row>
    <row r="12" spans="1:17" ht="24.95" customHeight="1" x14ac:dyDescent="0.25">
      <c r="B12" s="205" t="s">
        <v>97</v>
      </c>
      <c r="C12" s="205"/>
      <c r="D12" s="205"/>
      <c r="E12" s="205"/>
      <c r="F12" s="205"/>
      <c r="G12" s="205"/>
      <c r="H12" s="204">
        <v>194352</v>
      </c>
      <c r="I12" s="204"/>
      <c r="J12" s="205" t="s">
        <v>87</v>
      </c>
      <c r="K12" s="205"/>
      <c r="L12" s="205"/>
      <c r="M12" s="205"/>
      <c r="N12" s="205"/>
      <c r="O12" s="205"/>
      <c r="P12" s="213">
        <v>177273</v>
      </c>
      <c r="Q12" s="213"/>
    </row>
    <row r="13" spans="1:17" ht="24.95" customHeight="1" x14ac:dyDescent="0.25">
      <c r="B13" s="215" t="s">
        <v>98</v>
      </c>
      <c r="C13" s="215"/>
      <c r="D13" s="215"/>
      <c r="E13" s="215"/>
      <c r="F13" s="215"/>
      <c r="G13" s="215"/>
      <c r="H13" s="204">
        <v>63799</v>
      </c>
      <c r="I13" s="204"/>
      <c r="J13" s="215" t="s">
        <v>88</v>
      </c>
      <c r="K13" s="215"/>
      <c r="L13" s="215"/>
      <c r="M13" s="215"/>
      <c r="N13" s="215"/>
      <c r="O13" s="215"/>
      <c r="P13" s="214">
        <v>31811</v>
      </c>
      <c r="Q13" s="214"/>
    </row>
    <row r="14" spans="1:17" ht="24.95" customHeight="1" x14ac:dyDescent="0.25">
      <c r="B14" s="205" t="s">
        <v>99</v>
      </c>
      <c r="C14" s="205"/>
      <c r="D14" s="205"/>
      <c r="E14" s="205"/>
      <c r="F14" s="205"/>
      <c r="G14" s="205"/>
      <c r="H14" s="204">
        <v>35135</v>
      </c>
      <c r="I14" s="204"/>
      <c r="J14" s="205" t="s">
        <v>89</v>
      </c>
      <c r="K14" s="205"/>
      <c r="L14" s="205"/>
      <c r="M14" s="205"/>
      <c r="N14" s="205"/>
      <c r="O14" s="205"/>
      <c r="P14" s="213">
        <v>132413</v>
      </c>
      <c r="Q14" s="213"/>
    </row>
    <row r="15" spans="1:17" ht="24.95" customHeight="1" x14ac:dyDescent="0.25">
      <c r="B15" s="205" t="s">
        <v>100</v>
      </c>
      <c r="C15" s="205"/>
      <c r="D15" s="205"/>
      <c r="E15" s="205"/>
      <c r="F15" s="205"/>
      <c r="G15" s="205"/>
      <c r="H15" s="204">
        <v>31431</v>
      </c>
      <c r="I15" s="204"/>
      <c r="J15" s="205" t="s">
        <v>117</v>
      </c>
      <c r="K15" s="205"/>
      <c r="L15" s="205"/>
      <c r="M15" s="205"/>
      <c r="N15" s="205"/>
      <c r="O15" s="205"/>
      <c r="P15" s="214">
        <v>18527</v>
      </c>
      <c r="Q15" s="214"/>
    </row>
    <row r="16" spans="1:17" ht="24.95" customHeight="1" x14ac:dyDescent="0.25">
      <c r="B16" s="205" t="s">
        <v>101</v>
      </c>
      <c r="C16" s="205"/>
      <c r="D16" s="205"/>
      <c r="E16" s="205"/>
      <c r="F16" s="205"/>
      <c r="G16" s="205"/>
      <c r="H16" s="207">
        <v>0</v>
      </c>
      <c r="I16" s="207"/>
      <c r="J16" s="205" t="s">
        <v>90</v>
      </c>
      <c r="K16" s="205"/>
      <c r="L16" s="205"/>
      <c r="M16" s="205"/>
      <c r="N16" s="205"/>
      <c r="O16" s="205"/>
      <c r="P16" s="207">
        <v>36967</v>
      </c>
      <c r="Q16" s="207"/>
    </row>
    <row r="17" spans="2:20" ht="24.95" customHeight="1" x14ac:dyDescent="0.3">
      <c r="B17" s="200"/>
      <c r="C17" s="200"/>
      <c r="D17" s="200"/>
      <c r="E17" s="200"/>
      <c r="F17" s="200"/>
      <c r="G17" s="201"/>
      <c r="H17" s="207"/>
      <c r="I17" s="207"/>
      <c r="J17" s="210" t="s">
        <v>91</v>
      </c>
      <c r="K17" s="210"/>
      <c r="L17" s="210"/>
      <c r="M17" s="210"/>
      <c r="N17" s="210"/>
      <c r="O17" s="210"/>
      <c r="P17" s="211">
        <v>30263</v>
      </c>
      <c r="Q17" s="212"/>
    </row>
    <row r="18" spans="2:20" ht="24.95" customHeight="1" x14ac:dyDescent="0.25">
      <c r="B18" s="208" t="s">
        <v>102</v>
      </c>
      <c r="C18" s="208"/>
      <c r="D18" s="208"/>
      <c r="E18" s="208"/>
      <c r="F18" s="208"/>
      <c r="G18" s="208"/>
      <c r="H18" s="204">
        <f>SUM(H12:I17)</f>
        <v>324717</v>
      </c>
      <c r="I18" s="204"/>
      <c r="J18" s="208" t="s">
        <v>92</v>
      </c>
      <c r="K18" s="208"/>
      <c r="L18" s="208"/>
      <c r="M18" s="208"/>
      <c r="N18" s="208"/>
      <c r="O18" s="208"/>
      <c r="P18" s="204">
        <f>SUM(P12:Q16)</f>
        <v>396991</v>
      </c>
      <c r="Q18" s="204"/>
    </row>
    <row r="19" spans="2:20" ht="24.95" customHeight="1" x14ac:dyDescent="0.25">
      <c r="B19" s="205" t="s">
        <v>103</v>
      </c>
      <c r="C19" s="205"/>
      <c r="D19" s="205"/>
      <c r="E19" s="205"/>
      <c r="F19" s="205"/>
      <c r="G19" s="205"/>
      <c r="H19" s="204">
        <v>184807</v>
      </c>
      <c r="I19" s="204"/>
      <c r="J19" s="205" t="s">
        <v>93</v>
      </c>
      <c r="K19" s="205"/>
      <c r="L19" s="205"/>
      <c r="M19" s="205"/>
      <c r="N19" s="205"/>
      <c r="O19" s="205"/>
      <c r="P19" s="204">
        <v>287399</v>
      </c>
      <c r="Q19" s="204"/>
    </row>
    <row r="20" spans="2:20" ht="24.95" customHeight="1" x14ac:dyDescent="0.25">
      <c r="B20" s="205" t="s">
        <v>104</v>
      </c>
      <c r="C20" s="205"/>
      <c r="D20" s="205"/>
      <c r="E20" s="205"/>
      <c r="F20" s="205"/>
      <c r="G20" s="205"/>
      <c r="H20" s="207">
        <v>0</v>
      </c>
      <c r="I20" s="207"/>
      <c r="J20" s="205" t="s">
        <v>94</v>
      </c>
      <c r="K20" s="205"/>
      <c r="L20" s="205"/>
      <c r="M20" s="205"/>
      <c r="N20" s="205"/>
      <c r="O20" s="205"/>
      <c r="P20" s="204">
        <v>160749</v>
      </c>
      <c r="Q20" s="204"/>
    </row>
    <row r="21" spans="2:20" ht="24.95" customHeight="1" x14ac:dyDescent="0.25">
      <c r="B21" s="205" t="s">
        <v>105</v>
      </c>
      <c r="C21" s="205"/>
      <c r="D21" s="205"/>
      <c r="E21" s="205"/>
      <c r="F21" s="205"/>
      <c r="G21" s="205"/>
      <c r="H21" s="209">
        <v>0</v>
      </c>
      <c r="I21" s="209"/>
      <c r="J21" s="205" t="s">
        <v>95</v>
      </c>
      <c r="K21" s="205"/>
      <c r="L21" s="205"/>
      <c r="M21" s="205"/>
      <c r="N21" s="205"/>
      <c r="O21" s="205"/>
      <c r="P21" s="207">
        <v>0</v>
      </c>
      <c r="Q21" s="207"/>
    </row>
    <row r="22" spans="2:20" ht="24.95" customHeight="1" x14ac:dyDescent="0.25">
      <c r="B22" s="208" t="s">
        <v>106</v>
      </c>
      <c r="C22" s="208"/>
      <c r="D22" s="208"/>
      <c r="E22" s="208"/>
      <c r="F22" s="208"/>
      <c r="G22" s="208"/>
      <c r="H22" s="202">
        <f>SUM(H19:I21)</f>
        <v>184807</v>
      </c>
      <c r="I22" s="202"/>
      <c r="J22" s="208" t="s">
        <v>96</v>
      </c>
      <c r="K22" s="208"/>
      <c r="L22" s="208"/>
      <c r="M22" s="208"/>
      <c r="N22" s="208"/>
      <c r="O22" s="208"/>
      <c r="P22" s="204">
        <f>SUM(P19:Q21)</f>
        <v>448148</v>
      </c>
      <c r="Q22" s="204"/>
    </row>
    <row r="23" spans="2:20" ht="24.95" customHeight="1" x14ac:dyDescent="0.25">
      <c r="B23" s="205" t="s">
        <v>107</v>
      </c>
      <c r="C23" s="205"/>
      <c r="D23" s="205"/>
      <c r="E23" s="205"/>
      <c r="F23" s="205"/>
      <c r="G23" s="205"/>
      <c r="H23" s="209">
        <v>0</v>
      </c>
      <c r="I23" s="209"/>
      <c r="J23" s="205" t="s">
        <v>136</v>
      </c>
      <c r="K23" s="205"/>
      <c r="L23" s="205"/>
      <c r="M23" s="205"/>
      <c r="N23" s="205"/>
      <c r="O23" s="205"/>
      <c r="P23" s="207">
        <v>7057</v>
      </c>
      <c r="Q23" s="207"/>
      <c r="T23" s="187"/>
    </row>
    <row r="24" spans="2:20" ht="24.95" customHeight="1" x14ac:dyDescent="0.25">
      <c r="B24" s="205" t="s">
        <v>135</v>
      </c>
      <c r="C24" s="205"/>
      <c r="D24" s="205"/>
      <c r="E24" s="205"/>
      <c r="F24" s="205"/>
      <c r="G24" s="205"/>
      <c r="H24" s="206">
        <v>342672</v>
      </c>
      <c r="I24" s="206"/>
      <c r="J24" s="205" t="s">
        <v>141</v>
      </c>
      <c r="K24" s="205"/>
      <c r="L24" s="205"/>
      <c r="M24" s="205"/>
      <c r="N24" s="205"/>
      <c r="O24" s="205"/>
      <c r="P24" s="207">
        <v>0</v>
      </c>
      <c r="Q24" s="207"/>
    </row>
    <row r="25" spans="2:20" ht="24.95" customHeight="1" x14ac:dyDescent="0.25">
      <c r="B25" s="208" t="s">
        <v>108</v>
      </c>
      <c r="C25" s="208"/>
      <c r="D25" s="208"/>
      <c r="E25" s="208"/>
      <c r="F25" s="208"/>
      <c r="G25" s="208"/>
      <c r="H25" s="209">
        <f>SUM(H23:I24)</f>
        <v>342672</v>
      </c>
      <c r="I25" s="209"/>
      <c r="J25" s="208" t="s">
        <v>109</v>
      </c>
      <c r="K25" s="208"/>
      <c r="L25" s="208"/>
      <c r="M25" s="208"/>
      <c r="N25" s="208"/>
      <c r="O25" s="208"/>
      <c r="P25" s="202">
        <f>SUM(P23:Q24)</f>
        <v>7057</v>
      </c>
      <c r="Q25" s="202"/>
    </row>
    <row r="26" spans="2:20" ht="24.95" customHeight="1" x14ac:dyDescent="0.3">
      <c r="B26" s="200" t="s">
        <v>110</v>
      </c>
      <c r="C26" s="200"/>
      <c r="D26" s="200"/>
      <c r="E26" s="200"/>
      <c r="F26" s="200"/>
      <c r="G26" s="201"/>
      <c r="H26" s="202">
        <f>H18+H22+H25</f>
        <v>852196</v>
      </c>
      <c r="I26" s="202"/>
      <c r="J26" s="203" t="s">
        <v>111</v>
      </c>
      <c r="K26" s="203"/>
      <c r="L26" s="203"/>
      <c r="M26" s="203"/>
      <c r="N26" s="203"/>
      <c r="O26" s="203"/>
      <c r="P26" s="204">
        <f>P18+P22+P25</f>
        <v>852196</v>
      </c>
      <c r="Q26" s="204"/>
    </row>
    <row r="27" spans="2:20" ht="24.95" customHeight="1" x14ac:dyDescent="0.25"/>
    <row r="28" spans="2:20" ht="24.95" customHeight="1" x14ac:dyDescent="0.25"/>
    <row r="29" spans="2:20" ht="24.95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9">
    <mergeCell ref="O5:Q5"/>
    <mergeCell ref="A7:Q7"/>
    <mergeCell ref="B8:Q9"/>
    <mergeCell ref="B11:G11"/>
    <mergeCell ref="H11:I11"/>
    <mergeCell ref="J11:O11"/>
    <mergeCell ref="P11:Q11"/>
    <mergeCell ref="H10:K10"/>
    <mergeCell ref="O6:Q6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7" width="25.7109375" style="1" customWidth="1"/>
    <col min="8" max="16384" width="8.85546875" style="1"/>
  </cols>
  <sheetData>
    <row r="1" spans="2:18" ht="15" x14ac:dyDescent="0.25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2:18" ht="30.75" customHeight="1" x14ac:dyDescent="0.25">
      <c r="B2" s="217" t="s">
        <v>227</v>
      </c>
      <c r="C2" s="217"/>
      <c r="D2" s="217"/>
      <c r="E2" s="160"/>
      <c r="F2" s="160"/>
      <c r="G2" s="161" t="s">
        <v>192</v>
      </c>
    </row>
    <row r="3" spans="2:18" x14ac:dyDescent="0.2">
      <c r="B3" s="223" t="s">
        <v>152</v>
      </c>
      <c r="C3" s="223"/>
      <c r="D3" s="223"/>
      <c r="E3" s="223"/>
      <c r="F3" s="223"/>
      <c r="G3" s="223"/>
    </row>
    <row r="4" spans="2:18" x14ac:dyDescent="0.2">
      <c r="B4" s="223"/>
      <c r="C4" s="223"/>
      <c r="D4" s="223"/>
      <c r="E4" s="223"/>
      <c r="F4" s="223"/>
      <c r="G4" s="223"/>
    </row>
    <row r="5" spans="2:18" x14ac:dyDescent="0.2">
      <c r="B5" s="224"/>
      <c r="C5" s="224"/>
      <c r="D5" s="224"/>
      <c r="E5" s="224"/>
      <c r="F5" s="224"/>
      <c r="G5" s="224"/>
    </row>
    <row r="6" spans="2:18" ht="38.25" customHeight="1" x14ac:dyDescent="0.2">
      <c r="B6" s="14" t="s">
        <v>38</v>
      </c>
      <c r="C6" s="15" t="s">
        <v>39</v>
      </c>
      <c r="D6" s="15" t="s">
        <v>40</v>
      </c>
      <c r="E6" s="15" t="s">
        <v>41</v>
      </c>
      <c r="F6" s="16" t="s">
        <v>42</v>
      </c>
      <c r="G6" s="17" t="s">
        <v>43</v>
      </c>
    </row>
    <row r="7" spans="2:18" ht="35.25" customHeight="1" x14ac:dyDescent="0.2">
      <c r="B7" s="18"/>
      <c r="C7" s="19" t="s">
        <v>153</v>
      </c>
      <c r="D7" s="19" t="s">
        <v>153</v>
      </c>
      <c r="E7" s="19" t="s">
        <v>153</v>
      </c>
      <c r="F7" s="20" t="s">
        <v>153</v>
      </c>
      <c r="G7" s="21" t="s">
        <v>153</v>
      </c>
    </row>
    <row r="8" spans="2:18" ht="24.95" customHeight="1" x14ac:dyDescent="0.2">
      <c r="B8" s="18" t="s">
        <v>190</v>
      </c>
      <c r="C8" s="95"/>
      <c r="D8" s="95"/>
      <c r="E8" s="95"/>
      <c r="F8" s="96"/>
      <c r="G8" s="25"/>
    </row>
    <row r="9" spans="2:18" ht="24.95" customHeight="1" x14ac:dyDescent="0.2">
      <c r="B9" s="26" t="s">
        <v>44</v>
      </c>
      <c r="C9" s="188">
        <v>194352</v>
      </c>
      <c r="D9" s="27"/>
      <c r="E9" s="27"/>
      <c r="F9" s="118"/>
      <c r="G9" s="28">
        <f t="shared" ref="G9:G16" si="0">SUM(C9:F9)</f>
        <v>194352</v>
      </c>
    </row>
    <row r="10" spans="2:18" ht="24.95" customHeight="1" x14ac:dyDescent="0.2">
      <c r="B10" s="29" t="s">
        <v>45</v>
      </c>
      <c r="C10" s="27">
        <v>61993</v>
      </c>
      <c r="D10" s="117">
        <v>1806</v>
      </c>
      <c r="E10" s="117"/>
      <c r="F10" s="119"/>
      <c r="G10" s="30">
        <f t="shared" si="0"/>
        <v>63799</v>
      </c>
    </row>
    <row r="11" spans="2:18" ht="25.15" customHeight="1" x14ac:dyDescent="0.2">
      <c r="B11" s="26" t="s">
        <v>18</v>
      </c>
      <c r="C11" s="27">
        <v>35135</v>
      </c>
      <c r="D11" s="27"/>
      <c r="E11" s="23"/>
      <c r="F11" s="24"/>
      <c r="G11" s="28">
        <f t="shared" si="0"/>
        <v>35135</v>
      </c>
    </row>
    <row r="12" spans="2:18" ht="24.95" customHeight="1" x14ac:dyDescent="0.2">
      <c r="B12" s="31" t="s">
        <v>24</v>
      </c>
      <c r="C12" s="27">
        <v>17075</v>
      </c>
      <c r="D12" s="27">
        <v>13926</v>
      </c>
      <c r="E12" s="27"/>
      <c r="F12" s="118">
        <v>430</v>
      </c>
      <c r="G12" s="28">
        <f t="shared" si="0"/>
        <v>31431</v>
      </c>
    </row>
    <row r="13" spans="2:18" ht="24.95" customHeight="1" x14ac:dyDescent="0.2">
      <c r="B13" s="26" t="s">
        <v>46</v>
      </c>
      <c r="C13" s="27"/>
      <c r="D13" s="27"/>
      <c r="E13" s="27"/>
      <c r="F13" s="118"/>
      <c r="G13" s="28">
        <f t="shared" si="0"/>
        <v>0</v>
      </c>
    </row>
    <row r="14" spans="2:18" ht="24.95" customHeight="1" thickBot="1" x14ac:dyDescent="0.25">
      <c r="B14" s="32" t="s">
        <v>47</v>
      </c>
      <c r="C14" s="120">
        <f>SUM(C9:C13)</f>
        <v>308555</v>
      </c>
      <c r="D14" s="121">
        <f>SUM(D9:D13)</f>
        <v>15732</v>
      </c>
      <c r="E14" s="120">
        <f>SUM(E9:E13)</f>
        <v>0</v>
      </c>
      <c r="F14" s="122">
        <f>SUM(F9:F13)</f>
        <v>430</v>
      </c>
      <c r="G14" s="33">
        <f t="shared" si="0"/>
        <v>324717</v>
      </c>
    </row>
    <row r="15" spans="2:18" ht="24.95" customHeight="1" thickTop="1" thickBot="1" x14ac:dyDescent="0.25">
      <c r="B15" s="34" t="s">
        <v>48</v>
      </c>
      <c r="C15" s="123"/>
      <c r="D15" s="198">
        <v>68463</v>
      </c>
      <c r="E15" s="124">
        <v>56792</v>
      </c>
      <c r="F15" s="199">
        <v>5551</v>
      </c>
      <c r="G15" s="35">
        <f t="shared" si="0"/>
        <v>130806</v>
      </c>
    </row>
    <row r="16" spans="2:18" ht="24.95" customHeight="1" thickTop="1" thickBot="1" x14ac:dyDescent="0.25">
      <c r="B16" s="36" t="s">
        <v>49</v>
      </c>
      <c r="C16" s="123">
        <v>332388</v>
      </c>
      <c r="D16" s="123">
        <v>1855</v>
      </c>
      <c r="E16" s="123">
        <v>338</v>
      </c>
      <c r="F16" s="125">
        <v>34</v>
      </c>
      <c r="G16" s="126">
        <f t="shared" si="0"/>
        <v>334615</v>
      </c>
    </row>
    <row r="17" spans="2:7" ht="24.95" customHeight="1" thickTop="1" x14ac:dyDescent="0.2">
      <c r="B17" s="37" t="s">
        <v>50</v>
      </c>
      <c r="C17" s="127">
        <f>SUM(C14:C16)</f>
        <v>640943</v>
      </c>
      <c r="D17" s="128">
        <f>SUM(D14:D16)</f>
        <v>86050</v>
      </c>
      <c r="E17" s="128">
        <f>SUM(E14:E16)</f>
        <v>57130</v>
      </c>
      <c r="F17" s="129">
        <f>SUM(F14:F16)</f>
        <v>6015</v>
      </c>
      <c r="G17" s="38">
        <f>SUM(C17:F17)-G15</f>
        <v>659332</v>
      </c>
    </row>
    <row r="18" spans="2:7" ht="24.95" customHeight="1" x14ac:dyDescent="0.2">
      <c r="B18" s="31" t="s">
        <v>51</v>
      </c>
      <c r="C18" s="39">
        <v>0</v>
      </c>
      <c r="D18" s="40">
        <v>0</v>
      </c>
      <c r="E18" s="40">
        <v>0</v>
      </c>
      <c r="F18" s="130">
        <v>0</v>
      </c>
      <c r="G18" s="41">
        <f>SUM(C18:F18)</f>
        <v>0</v>
      </c>
    </row>
    <row r="19" spans="2:7" ht="24.95" customHeight="1" x14ac:dyDescent="0.2">
      <c r="B19" s="42" t="s">
        <v>52</v>
      </c>
      <c r="C19" s="131">
        <f>C17</f>
        <v>640943</v>
      </c>
      <c r="D19" s="132">
        <f>SUM(D17:D18)</f>
        <v>86050</v>
      </c>
      <c r="E19" s="132">
        <f>SUM(E17:E18)</f>
        <v>57130</v>
      </c>
      <c r="F19" s="133">
        <f>SUM(F17:F18)</f>
        <v>6015</v>
      </c>
      <c r="G19" s="43">
        <f>SUM(G17:G18)</f>
        <v>659332</v>
      </c>
    </row>
    <row r="20" spans="2:7" ht="24.95" customHeight="1" x14ac:dyDescent="0.2">
      <c r="B20" s="44" t="s">
        <v>53</v>
      </c>
      <c r="C20" s="131">
        <f>SUM(C19)</f>
        <v>640943</v>
      </c>
      <c r="D20" s="132">
        <f>SUM(D19)</f>
        <v>86050</v>
      </c>
      <c r="E20" s="132">
        <f>SUM(E19)</f>
        <v>57130</v>
      </c>
      <c r="F20" s="133">
        <f>SUM(F19)</f>
        <v>6015</v>
      </c>
      <c r="G20" s="43">
        <f>G19</f>
        <v>659332</v>
      </c>
    </row>
    <row r="21" spans="2:7" ht="33.75" customHeight="1" x14ac:dyDescent="0.2">
      <c r="B21" s="22" t="s">
        <v>54</v>
      </c>
      <c r="C21" s="23"/>
      <c r="D21" s="23"/>
      <c r="E21" s="23"/>
      <c r="F21" s="24"/>
      <c r="G21" s="25"/>
    </row>
    <row r="22" spans="2:7" ht="24.95" customHeight="1" x14ac:dyDescent="0.2">
      <c r="B22" s="31" t="s">
        <v>33</v>
      </c>
      <c r="C22" s="27">
        <v>184807</v>
      </c>
      <c r="D22" s="27"/>
      <c r="E22" s="27"/>
      <c r="F22" s="118"/>
      <c r="G22" s="28">
        <f>SUM(C22:F22)</f>
        <v>184807</v>
      </c>
    </row>
    <row r="23" spans="2:7" ht="24.95" customHeight="1" x14ac:dyDescent="0.2">
      <c r="B23" s="31" t="s">
        <v>55</v>
      </c>
      <c r="C23" s="27"/>
      <c r="D23" s="27"/>
      <c r="E23" s="27"/>
      <c r="F23" s="118"/>
      <c r="G23" s="25">
        <f>SUM(C23:F23)</f>
        <v>0</v>
      </c>
    </row>
    <row r="24" spans="2:7" ht="24.95" customHeight="1" x14ac:dyDescent="0.2">
      <c r="B24" s="31" t="s">
        <v>56</v>
      </c>
      <c r="C24" s="27"/>
      <c r="D24" s="27"/>
      <c r="E24" s="27"/>
      <c r="F24" s="118"/>
      <c r="G24" s="25">
        <f>SUM(C24:F24)</f>
        <v>0</v>
      </c>
    </row>
    <row r="25" spans="2:7" ht="24.95" customHeight="1" x14ac:dyDescent="0.2">
      <c r="B25" s="42" t="s">
        <v>57</v>
      </c>
      <c r="C25" s="131">
        <f>SUM(C22:C24)</f>
        <v>184807</v>
      </c>
      <c r="D25" s="131">
        <f>SUM(D22:D24)</f>
        <v>0</v>
      </c>
      <c r="E25" s="131">
        <f>SUM(E22:E24)</f>
        <v>0</v>
      </c>
      <c r="F25" s="134">
        <f>SUM(F22:F24)</f>
        <v>0</v>
      </c>
      <c r="G25" s="43">
        <f>SUM(G22:G24)</f>
        <v>184807</v>
      </c>
    </row>
    <row r="26" spans="2:7" ht="24.95" customHeight="1" x14ac:dyDescent="0.2">
      <c r="B26" s="31"/>
      <c r="C26" s="27">
        <v>0</v>
      </c>
      <c r="D26" s="27"/>
      <c r="E26" s="27"/>
      <c r="F26" s="118"/>
      <c r="G26" s="28">
        <f t="shared" ref="G26:G27" si="1">SUM(C26:F26)</f>
        <v>0</v>
      </c>
    </row>
    <row r="27" spans="2:7" ht="24.95" customHeight="1" x14ac:dyDescent="0.2">
      <c r="B27" s="31" t="s">
        <v>131</v>
      </c>
      <c r="C27" s="80">
        <v>8057</v>
      </c>
      <c r="D27" s="27"/>
      <c r="E27" s="27"/>
      <c r="F27" s="118"/>
      <c r="G27" s="28">
        <f t="shared" si="1"/>
        <v>8057</v>
      </c>
    </row>
    <row r="28" spans="2:7" ht="24.95" customHeight="1" x14ac:dyDescent="0.2">
      <c r="B28" s="31" t="s">
        <v>132</v>
      </c>
      <c r="C28" s="27">
        <v>0</v>
      </c>
      <c r="D28" s="27"/>
      <c r="E28" s="27"/>
      <c r="F28" s="118"/>
      <c r="G28" s="28">
        <f>SUM(C28:F28)</f>
        <v>0</v>
      </c>
    </row>
    <row r="29" spans="2:7" ht="24.95" customHeight="1" thickBot="1" x14ac:dyDescent="0.25">
      <c r="B29" s="32" t="s">
        <v>130</v>
      </c>
      <c r="C29" s="121">
        <f t="shared" ref="C29:F29" si="2">SUM(C26:C28)</f>
        <v>8057</v>
      </c>
      <c r="D29" s="121"/>
      <c r="E29" s="121">
        <f t="shared" si="2"/>
        <v>0</v>
      </c>
      <c r="F29" s="121">
        <f t="shared" si="2"/>
        <v>0</v>
      </c>
      <c r="G29" s="139">
        <f>SUM(C29:F29)</f>
        <v>8057</v>
      </c>
    </row>
    <row r="30" spans="2:7" ht="30" customHeight="1" thickTop="1" thickBot="1" x14ac:dyDescent="0.25">
      <c r="B30" s="143" t="s">
        <v>58</v>
      </c>
      <c r="C30" s="144">
        <f>SUM(C20+C25+C29)</f>
        <v>833807</v>
      </c>
      <c r="D30" s="145">
        <f>SUM(D20+D25+D29)</f>
        <v>86050</v>
      </c>
      <c r="E30" s="145">
        <f t="shared" ref="E30:G30" si="3">SUM(E20+E25+E29)</f>
        <v>57130</v>
      </c>
      <c r="F30" s="158">
        <f t="shared" si="3"/>
        <v>6015</v>
      </c>
      <c r="G30" s="126">
        <f t="shared" si="3"/>
        <v>852196</v>
      </c>
    </row>
    <row r="31" spans="2:7" ht="24.95" customHeight="1" thickTop="1" x14ac:dyDescent="0.2">
      <c r="B31" s="157" t="s">
        <v>59</v>
      </c>
      <c r="C31" s="140"/>
      <c r="D31" s="140"/>
      <c r="E31" s="140"/>
      <c r="F31" s="141"/>
      <c r="G31" s="142"/>
    </row>
    <row r="32" spans="2:7" ht="24.95" customHeight="1" x14ac:dyDescent="0.2">
      <c r="B32" s="22" t="s">
        <v>60</v>
      </c>
      <c r="C32" s="49"/>
      <c r="D32" s="49"/>
      <c r="E32" s="49"/>
      <c r="F32" s="135"/>
      <c r="G32" s="50"/>
    </row>
    <row r="33" spans="2:7" ht="24.95" customHeight="1" x14ac:dyDescent="0.2">
      <c r="B33" s="51" t="s">
        <v>61</v>
      </c>
      <c r="C33" s="45">
        <f>SUM(C34+C35)</f>
        <v>84657</v>
      </c>
      <c r="D33" s="45">
        <f>SUM(D34+D35)</f>
        <v>44293</v>
      </c>
      <c r="E33" s="45">
        <f>SUM(E34+E35)</f>
        <v>45045</v>
      </c>
      <c r="F33" s="94">
        <f>SUM(F34+F35)</f>
        <v>3278</v>
      </c>
      <c r="G33" s="46">
        <f>SUM(G34+G35)</f>
        <v>177273</v>
      </c>
    </row>
    <row r="34" spans="2:7" ht="24.95" customHeight="1" x14ac:dyDescent="0.2">
      <c r="B34" s="53" t="s">
        <v>62</v>
      </c>
      <c r="C34" s="27">
        <v>83650</v>
      </c>
      <c r="D34" s="23">
        <v>42895</v>
      </c>
      <c r="E34" s="27">
        <v>43885</v>
      </c>
      <c r="F34" s="118">
        <v>3188</v>
      </c>
      <c r="G34" s="25">
        <f>SUM(C34:F34)</f>
        <v>173618</v>
      </c>
    </row>
    <row r="35" spans="2:7" ht="24.95" customHeight="1" x14ac:dyDescent="0.2">
      <c r="B35" s="53" t="s">
        <v>63</v>
      </c>
      <c r="C35" s="27">
        <v>1007</v>
      </c>
      <c r="D35" s="23">
        <v>1398</v>
      </c>
      <c r="E35" s="23">
        <v>1160</v>
      </c>
      <c r="F35" s="24">
        <v>90</v>
      </c>
      <c r="G35" s="25">
        <f>SUM(C35:F35)</f>
        <v>3655</v>
      </c>
    </row>
    <row r="36" spans="2:7" ht="24.95" customHeight="1" x14ac:dyDescent="0.2">
      <c r="B36" s="51" t="s">
        <v>64</v>
      </c>
      <c r="C36" s="45">
        <f>SUM(C37+C38)</f>
        <v>13634</v>
      </c>
      <c r="D36" s="45">
        <f>SUM(D37+D38)</f>
        <v>8833</v>
      </c>
      <c r="E36" s="45">
        <f>SUM(E37+E38)</f>
        <v>8630</v>
      </c>
      <c r="F36" s="94">
        <f>SUM(F37+F38)</f>
        <v>714</v>
      </c>
      <c r="G36" s="46">
        <f>SUM(G37+G38)</f>
        <v>31811</v>
      </c>
    </row>
    <row r="37" spans="2:7" ht="24.95" customHeight="1" x14ac:dyDescent="0.2">
      <c r="B37" s="53" t="s">
        <v>65</v>
      </c>
      <c r="C37" s="27">
        <v>13287</v>
      </c>
      <c r="D37" s="23">
        <v>8111</v>
      </c>
      <c r="E37" s="27">
        <v>8229</v>
      </c>
      <c r="F37" s="24">
        <v>683</v>
      </c>
      <c r="G37" s="25">
        <f>SUM(C37:F37)</f>
        <v>30310</v>
      </c>
    </row>
    <row r="38" spans="2:7" ht="24.95" customHeight="1" x14ac:dyDescent="0.2">
      <c r="B38" s="53" t="s">
        <v>66</v>
      </c>
      <c r="C38" s="23">
        <v>347</v>
      </c>
      <c r="D38" s="23">
        <v>722</v>
      </c>
      <c r="E38" s="23">
        <v>401</v>
      </c>
      <c r="F38" s="24">
        <v>31</v>
      </c>
      <c r="G38" s="25">
        <f>SUM(C38:F38)</f>
        <v>1501</v>
      </c>
    </row>
    <row r="39" spans="2:7" ht="24.95" customHeight="1" x14ac:dyDescent="0.2">
      <c r="B39" s="51" t="s">
        <v>67</v>
      </c>
      <c r="C39" s="45">
        <f>SUM(C40+C41)</f>
        <v>95384</v>
      </c>
      <c r="D39" s="45">
        <f>SUM(D40+D41)</f>
        <v>32218</v>
      </c>
      <c r="E39" s="45">
        <f>SUM(E40+E41)</f>
        <v>3320</v>
      </c>
      <c r="F39" s="94">
        <f>SUM(F40+F41)</f>
        <v>1491</v>
      </c>
      <c r="G39" s="46">
        <f>SUM(G40+G41)</f>
        <v>132413</v>
      </c>
    </row>
    <row r="40" spans="2:7" ht="24.95" customHeight="1" x14ac:dyDescent="0.2">
      <c r="B40" s="53" t="s">
        <v>68</v>
      </c>
      <c r="C40" s="27">
        <v>95384</v>
      </c>
      <c r="D40" s="27">
        <v>32218</v>
      </c>
      <c r="E40" s="27">
        <v>3320</v>
      </c>
      <c r="F40" s="118">
        <v>1491</v>
      </c>
      <c r="G40" s="28">
        <f>SUM(C40:F40)</f>
        <v>132413</v>
      </c>
    </row>
    <row r="41" spans="2:7" ht="24.95" customHeight="1" x14ac:dyDescent="0.2">
      <c r="B41" s="53"/>
      <c r="C41" s="23"/>
      <c r="D41" s="23"/>
      <c r="E41" s="23"/>
      <c r="F41" s="24"/>
      <c r="G41" s="25"/>
    </row>
    <row r="42" spans="2:7" ht="16.5" customHeight="1" x14ac:dyDescent="0.2">
      <c r="B42" s="51" t="s">
        <v>140</v>
      </c>
      <c r="C42" s="45">
        <v>18527</v>
      </c>
      <c r="D42" s="45"/>
      <c r="E42" s="112"/>
      <c r="F42" s="113"/>
      <c r="G42" s="52">
        <f>SUM(C42:F42)</f>
        <v>18527</v>
      </c>
    </row>
    <row r="43" spans="2:7" ht="24.95" customHeight="1" x14ac:dyDescent="0.2">
      <c r="B43" s="51" t="s">
        <v>69</v>
      </c>
      <c r="C43" s="45">
        <v>6704</v>
      </c>
      <c r="D43" s="112"/>
      <c r="E43" s="112"/>
      <c r="F43" s="113"/>
      <c r="G43" s="52">
        <f>SUM(C43:F43)</f>
        <v>6704</v>
      </c>
    </row>
    <row r="44" spans="2:7" ht="24.95" customHeight="1" x14ac:dyDescent="0.2">
      <c r="B44" s="51" t="s">
        <v>70</v>
      </c>
      <c r="C44" s="45">
        <f>SUM(C45+C46)</f>
        <v>30263</v>
      </c>
      <c r="D44" s="112"/>
      <c r="E44" s="112"/>
      <c r="F44" s="113"/>
      <c r="G44" s="52">
        <f>SUM(G45+G46)</f>
        <v>30263</v>
      </c>
    </row>
    <row r="45" spans="2:7" ht="24.95" customHeight="1" x14ac:dyDescent="0.2">
      <c r="B45" s="53" t="s">
        <v>181</v>
      </c>
      <c r="C45" s="80">
        <v>30263</v>
      </c>
      <c r="D45" s="23"/>
      <c r="E45" s="23"/>
      <c r="F45" s="24"/>
      <c r="G45" s="25">
        <f t="shared" ref="G45:G51" si="4">SUM(C45:F45)</f>
        <v>30263</v>
      </c>
    </row>
    <row r="46" spans="2:7" ht="24.95" customHeight="1" x14ac:dyDescent="0.2">
      <c r="B46" s="53" t="s">
        <v>182</v>
      </c>
      <c r="C46" s="23"/>
      <c r="D46" s="23"/>
      <c r="E46" s="23"/>
      <c r="F46" s="24"/>
      <c r="G46" s="25">
        <f t="shared" si="4"/>
        <v>0</v>
      </c>
    </row>
    <row r="47" spans="2:7" ht="24.95" customHeight="1" thickBot="1" x14ac:dyDescent="0.25">
      <c r="B47" s="32" t="s">
        <v>71</v>
      </c>
      <c r="C47" s="97">
        <f>SUM(C33+C36+C39+C42+C43+C44)</f>
        <v>249169</v>
      </c>
      <c r="D47" s="97">
        <f>SUM(D33+D36+D39+D42+D43+D44)</f>
        <v>85344</v>
      </c>
      <c r="E47" s="97">
        <f>SUM(E33+E36+E39+E42+E43+E44)</f>
        <v>56995</v>
      </c>
      <c r="F47" s="98">
        <f>SUM(F33+F36+F39+F42+F43+F44)</f>
        <v>5483</v>
      </c>
      <c r="G47" s="54">
        <f t="shared" si="4"/>
        <v>396991</v>
      </c>
    </row>
    <row r="48" spans="2:7" ht="33" customHeight="1" thickTop="1" x14ac:dyDescent="0.2">
      <c r="B48" s="55" t="s">
        <v>72</v>
      </c>
      <c r="C48" s="186">
        <f>D15</f>
        <v>68463</v>
      </c>
      <c r="D48" s="99"/>
      <c r="E48" s="99"/>
      <c r="F48" s="100"/>
      <c r="G48" s="56">
        <f t="shared" si="4"/>
        <v>68463</v>
      </c>
    </row>
    <row r="49" spans="2:8" ht="24.95" customHeight="1" x14ac:dyDescent="0.2">
      <c r="B49" s="57" t="s">
        <v>73</v>
      </c>
      <c r="C49" s="101">
        <f>F15</f>
        <v>5551</v>
      </c>
      <c r="D49" s="102"/>
      <c r="E49" s="102"/>
      <c r="F49" s="103"/>
      <c r="G49" s="58">
        <f t="shared" si="4"/>
        <v>5551</v>
      </c>
    </row>
    <row r="50" spans="2:8" ht="24.95" customHeight="1" x14ac:dyDescent="0.2">
      <c r="B50" s="59" t="s">
        <v>74</v>
      </c>
      <c r="C50" s="23">
        <f>E15</f>
        <v>56792</v>
      </c>
      <c r="D50" s="104"/>
      <c r="E50" s="104"/>
      <c r="F50" s="105"/>
      <c r="G50" s="58">
        <f t="shared" si="4"/>
        <v>56792</v>
      </c>
    </row>
    <row r="51" spans="2:8" ht="24.95" customHeight="1" thickBot="1" x14ac:dyDescent="0.25">
      <c r="B51" s="60" t="s">
        <v>75</v>
      </c>
      <c r="C51" s="106">
        <f>SUM(C48:C50)</f>
        <v>130806</v>
      </c>
      <c r="D51" s="107">
        <f>SUM(D48:D50)</f>
        <v>0</v>
      </c>
      <c r="E51" s="107">
        <f>SUM(E48:E50)</f>
        <v>0</v>
      </c>
      <c r="F51" s="108">
        <f>SUM(F48:F50)</f>
        <v>0</v>
      </c>
      <c r="G51" s="92">
        <f t="shared" si="4"/>
        <v>130806</v>
      </c>
    </row>
    <row r="52" spans="2:8" ht="24.95" customHeight="1" thickTop="1" x14ac:dyDescent="0.2">
      <c r="B52" s="61" t="s">
        <v>76</v>
      </c>
      <c r="C52" s="109">
        <f>SUM(C47+C51)</f>
        <v>379975</v>
      </c>
      <c r="D52" s="110">
        <f>SUM(D47+D51)</f>
        <v>85344</v>
      </c>
      <c r="E52" s="110">
        <f>SUM(E47+E51)</f>
        <v>56995</v>
      </c>
      <c r="F52" s="111">
        <f>SUM(F47+F51)</f>
        <v>5483</v>
      </c>
      <c r="G52" s="62">
        <f>SUM(G47)</f>
        <v>396991</v>
      </c>
    </row>
    <row r="53" spans="2:8" ht="24.95" customHeight="1" x14ac:dyDescent="0.2">
      <c r="B53" s="22" t="s">
        <v>77</v>
      </c>
      <c r="C53" s="23"/>
      <c r="D53" s="23"/>
      <c r="E53" s="23"/>
      <c r="F53" s="24"/>
      <c r="G53" s="25"/>
    </row>
    <row r="54" spans="2:8" ht="24.95" customHeight="1" x14ac:dyDescent="0.2">
      <c r="B54" s="63" t="s">
        <v>180</v>
      </c>
      <c r="C54" s="45">
        <v>286026</v>
      </c>
      <c r="D54" s="45">
        <v>706</v>
      </c>
      <c r="E54" s="45">
        <v>135</v>
      </c>
      <c r="F54" s="94">
        <v>532</v>
      </c>
      <c r="G54" s="46">
        <f>SUM(C54:F54)</f>
        <v>287399</v>
      </c>
    </row>
    <row r="55" spans="2:8" ht="24.95" customHeight="1" x14ac:dyDescent="0.2">
      <c r="B55" s="63" t="s">
        <v>78</v>
      </c>
      <c r="C55" s="45">
        <v>160749</v>
      </c>
      <c r="D55" s="112"/>
      <c r="E55" s="112"/>
      <c r="F55" s="113"/>
      <c r="G55" s="43">
        <f>SUM(C55:F55)</f>
        <v>160749</v>
      </c>
    </row>
    <row r="56" spans="2:8" ht="24.95" customHeight="1" x14ac:dyDescent="0.2">
      <c r="B56" s="51" t="s">
        <v>79</v>
      </c>
      <c r="C56" s="112"/>
      <c r="D56" s="112"/>
      <c r="E56" s="112"/>
      <c r="F56" s="113"/>
      <c r="G56" s="64">
        <f t="shared" ref="G56:G61" si="5">SUM(C56:F56)</f>
        <v>0</v>
      </c>
    </row>
    <row r="57" spans="2:8" ht="24.95" customHeight="1" x14ac:dyDescent="0.2">
      <c r="B57" s="42" t="s">
        <v>80</v>
      </c>
      <c r="C57" s="65">
        <f>SUM(C54:C56)</f>
        <v>446775</v>
      </c>
      <c r="D57" s="65">
        <f>SUM(D54:D56)</f>
        <v>706</v>
      </c>
      <c r="E57" s="65">
        <f>SUM(E54:E56)</f>
        <v>135</v>
      </c>
      <c r="F57" s="65">
        <f>SUM(F54:F56)</f>
        <v>532</v>
      </c>
      <c r="G57" s="64">
        <f t="shared" si="5"/>
        <v>448148</v>
      </c>
    </row>
    <row r="58" spans="2:8" ht="30.75" customHeight="1" x14ac:dyDescent="0.2">
      <c r="B58" s="29" t="s">
        <v>133</v>
      </c>
      <c r="C58" s="117">
        <v>7057</v>
      </c>
      <c r="D58" s="101"/>
      <c r="E58" s="101"/>
      <c r="F58" s="114"/>
      <c r="G58" s="66">
        <f t="shared" si="5"/>
        <v>7057</v>
      </c>
    </row>
    <row r="59" spans="2:8" ht="20.100000000000001" customHeight="1" x14ac:dyDescent="0.2">
      <c r="B59" s="91"/>
      <c r="C59" s="115"/>
      <c r="D59" s="115"/>
      <c r="E59" s="115"/>
      <c r="F59" s="116"/>
      <c r="G59" s="66">
        <f t="shared" si="5"/>
        <v>0</v>
      </c>
    </row>
    <row r="60" spans="2:8" ht="13.5" customHeight="1" x14ac:dyDescent="0.2">
      <c r="B60" s="67" t="s">
        <v>134</v>
      </c>
      <c r="C60" s="65">
        <f>SUM(C58:C59)</f>
        <v>7057</v>
      </c>
      <c r="D60" s="65">
        <f t="shared" ref="D60:G60" si="6">SUM(D58:D59)</f>
        <v>0</v>
      </c>
      <c r="E60" s="65">
        <f t="shared" si="6"/>
        <v>0</v>
      </c>
      <c r="F60" s="65">
        <f t="shared" si="6"/>
        <v>0</v>
      </c>
      <c r="G60" s="65">
        <f t="shared" si="6"/>
        <v>7057</v>
      </c>
    </row>
    <row r="61" spans="2:8" ht="24.95" customHeight="1" thickBot="1" x14ac:dyDescent="0.25">
      <c r="B61" s="152"/>
      <c r="C61" s="153"/>
      <c r="D61" s="154"/>
      <c r="E61" s="154"/>
      <c r="F61" s="155"/>
      <c r="G61" s="156">
        <f t="shared" si="5"/>
        <v>0</v>
      </c>
      <c r="H61" s="9"/>
    </row>
    <row r="62" spans="2:8" ht="30" customHeight="1" thickTop="1" thickBot="1" x14ac:dyDescent="0.25">
      <c r="B62" s="143" t="s">
        <v>81</v>
      </c>
      <c r="C62" s="144">
        <f>C52+C57+C60</f>
        <v>833807</v>
      </c>
      <c r="D62" s="145">
        <f t="shared" ref="D62:G62" si="7">D52+D57+D60</f>
        <v>86050</v>
      </c>
      <c r="E62" s="145">
        <f t="shared" si="7"/>
        <v>57130</v>
      </c>
      <c r="F62" s="145">
        <f t="shared" si="7"/>
        <v>6015</v>
      </c>
      <c r="G62" s="144">
        <f t="shared" si="7"/>
        <v>852196</v>
      </c>
    </row>
    <row r="63" spans="2:8" ht="24.95" customHeight="1" thickTop="1" x14ac:dyDescent="0.2">
      <c r="B63" s="179"/>
      <c r="C63" s="179"/>
      <c r="D63" s="179"/>
      <c r="E63" s="179"/>
      <c r="F63" s="179"/>
      <c r="G63" s="180"/>
    </row>
    <row r="64" spans="2:8" ht="24.95" customHeight="1" x14ac:dyDescent="0.2">
      <c r="B64" s="68" t="s">
        <v>82</v>
      </c>
      <c r="C64" s="146">
        <v>10.5</v>
      </c>
      <c r="D64" s="146">
        <v>13</v>
      </c>
      <c r="E64" s="146">
        <v>13</v>
      </c>
      <c r="F64" s="147">
        <v>1</v>
      </c>
      <c r="G64" s="148">
        <f>SUM(C64:F64)</f>
        <v>37.5</v>
      </c>
    </row>
    <row r="65" spans="2:7" ht="24.95" customHeight="1" x14ac:dyDescent="0.2">
      <c r="B65" s="69" t="s">
        <v>83</v>
      </c>
      <c r="C65" s="149">
        <v>9.5</v>
      </c>
      <c r="D65" s="149">
        <v>8</v>
      </c>
      <c r="E65" s="149">
        <v>13</v>
      </c>
      <c r="F65" s="150">
        <v>1</v>
      </c>
      <c r="G65" s="151">
        <f>SUM(C65:F65)</f>
        <v>31.5</v>
      </c>
    </row>
    <row r="66" spans="2:7" ht="24.95" customHeight="1" x14ac:dyDescent="0.2">
      <c r="B66" s="68" t="s">
        <v>114</v>
      </c>
      <c r="C66" s="146">
        <v>11.5</v>
      </c>
      <c r="D66" s="146">
        <v>13</v>
      </c>
      <c r="E66" s="146">
        <v>13</v>
      </c>
      <c r="F66" s="147">
        <v>1</v>
      </c>
      <c r="G66" s="148">
        <f>SUM(C66:F66)</f>
        <v>38.5</v>
      </c>
    </row>
    <row r="67" spans="2:7" ht="24.95" customHeight="1" x14ac:dyDescent="0.2">
      <c r="B67" s="69" t="s">
        <v>83</v>
      </c>
      <c r="C67" s="149">
        <v>9.5</v>
      </c>
      <c r="D67" s="149">
        <v>8</v>
      </c>
      <c r="E67" s="149">
        <v>13</v>
      </c>
      <c r="F67" s="150">
        <v>1</v>
      </c>
      <c r="G67" s="151">
        <f>SUM(C67:F67)</f>
        <v>31.5</v>
      </c>
    </row>
    <row r="68" spans="2:7" ht="24.95" customHeight="1" x14ac:dyDescent="0.2">
      <c r="B68" s="68" t="s">
        <v>84</v>
      </c>
      <c r="C68" s="146">
        <v>55</v>
      </c>
      <c r="D68" s="146">
        <v>0</v>
      </c>
      <c r="E68" s="146">
        <v>0</v>
      </c>
      <c r="F68" s="147">
        <v>0</v>
      </c>
      <c r="G68" s="148">
        <f>SUM(C68:F68)</f>
        <v>55</v>
      </c>
    </row>
    <row r="69" spans="2:7" ht="24.95" customHeight="1" x14ac:dyDescent="0.2">
      <c r="B69" s="171"/>
      <c r="C69" s="171"/>
      <c r="D69" s="171"/>
      <c r="E69" s="171"/>
      <c r="F69" s="171"/>
      <c r="G69" s="171"/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</sheetData>
  <mergeCells count="2">
    <mergeCell ref="B3:G5"/>
    <mergeCell ref="B2:D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2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A2" sqref="A2:E2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7" ht="15.75" x14ac:dyDescent="0.25">
      <c r="L1" s="232" t="s">
        <v>193</v>
      </c>
      <c r="M1" s="232"/>
      <c r="N1" s="232"/>
      <c r="O1" s="138"/>
    </row>
    <row r="2" spans="1:17" ht="15" x14ac:dyDescent="0.25">
      <c r="A2" s="217" t="s">
        <v>228</v>
      </c>
      <c r="B2" s="217"/>
      <c r="C2" s="217"/>
      <c r="D2" s="217"/>
      <c r="E2" s="217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ht="25.15" customHeight="1" x14ac:dyDescent="0.3">
      <c r="B3" s="234" t="s">
        <v>154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N3" s="2">
        <f>SUM(M4:M48)</f>
        <v>194352551</v>
      </c>
    </row>
    <row r="4" spans="1:17" ht="25.15" customHeight="1" x14ac:dyDescent="0.25">
      <c r="B4" s="235" t="s">
        <v>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3">
        <f>SUM(L5:L45)</f>
        <v>194352551</v>
      </c>
    </row>
    <row r="5" spans="1:17" ht="25.15" customHeight="1" x14ac:dyDescent="0.25">
      <c r="A5" s="4" t="s">
        <v>1</v>
      </c>
      <c r="B5" s="229" t="s">
        <v>121</v>
      </c>
      <c r="C5" s="230"/>
      <c r="D5" s="230"/>
      <c r="E5" s="230"/>
      <c r="F5" s="230"/>
      <c r="G5" s="230"/>
      <c r="H5" s="230"/>
      <c r="I5" s="230"/>
      <c r="J5" s="230"/>
      <c r="K5" s="89"/>
      <c r="L5" s="82">
        <f>SUM(J6:J17)</f>
        <v>81884047</v>
      </c>
    </row>
    <row r="6" spans="1:17" ht="25.15" customHeight="1" x14ac:dyDescent="0.25">
      <c r="A6" s="1" t="s">
        <v>123</v>
      </c>
      <c r="B6" s="233" t="s">
        <v>155</v>
      </c>
      <c r="C6" s="233"/>
      <c r="D6" s="233"/>
      <c r="E6" s="233"/>
      <c r="F6" s="233"/>
      <c r="G6" s="233"/>
      <c r="H6" s="233"/>
      <c r="I6" s="233"/>
      <c r="J6" s="3">
        <v>30823400</v>
      </c>
      <c r="K6" s="237"/>
    </row>
    <row r="7" spans="1:17" ht="25.15" customHeight="1" x14ac:dyDescent="0.2">
      <c r="A7" s="1" t="s">
        <v>123</v>
      </c>
      <c r="B7" s="233" t="s">
        <v>3</v>
      </c>
      <c r="C7" s="233"/>
      <c r="D7" s="233"/>
      <c r="E7" s="233"/>
      <c r="F7" s="233"/>
      <c r="G7" s="233"/>
      <c r="H7" s="233"/>
      <c r="I7" s="233"/>
      <c r="J7" s="6">
        <f>SUM(I8:I12)</f>
        <v>27660896</v>
      </c>
      <c r="K7" s="238"/>
    </row>
    <row r="8" spans="1:17" ht="25.15" customHeight="1" x14ac:dyDescent="0.25">
      <c r="B8" s="7" t="s">
        <v>4</v>
      </c>
      <c r="C8" s="226" t="s">
        <v>137</v>
      </c>
      <c r="D8" s="226"/>
      <c r="E8" s="226"/>
      <c r="F8" s="226"/>
      <c r="G8" s="226"/>
      <c r="H8" s="226"/>
      <c r="I8" s="8">
        <v>5938490</v>
      </c>
      <c r="J8" s="72"/>
      <c r="K8" s="238"/>
    </row>
    <row r="9" spans="1:17" ht="25.15" customHeight="1" x14ac:dyDescent="0.25">
      <c r="B9" s="7" t="s">
        <v>5</v>
      </c>
      <c r="C9" s="225" t="s">
        <v>148</v>
      </c>
      <c r="D9" s="225"/>
      <c r="E9" s="225"/>
      <c r="F9" s="225"/>
      <c r="G9" s="225"/>
      <c r="H9" s="225"/>
      <c r="I9" s="8">
        <v>15616000</v>
      </c>
      <c r="J9" s="72"/>
      <c r="K9" s="238"/>
    </row>
    <row r="10" spans="1:17" ht="25.15" customHeight="1" x14ac:dyDescent="0.25">
      <c r="B10" s="7" t="s">
        <v>6</v>
      </c>
      <c r="C10" s="226" t="s">
        <v>165</v>
      </c>
      <c r="D10" s="226"/>
      <c r="E10" s="226"/>
      <c r="F10" s="226"/>
      <c r="G10" s="226"/>
      <c r="H10" s="226"/>
      <c r="I10" s="8">
        <v>1309896</v>
      </c>
      <c r="J10" s="72"/>
      <c r="K10" s="238"/>
    </row>
    <row r="11" spans="1:17" ht="25.15" customHeight="1" x14ac:dyDescent="0.25">
      <c r="B11" s="7" t="s">
        <v>7</v>
      </c>
      <c r="C11" s="225" t="s">
        <v>138</v>
      </c>
      <c r="D11" s="225"/>
      <c r="E11" s="225"/>
      <c r="F11" s="225"/>
      <c r="G11" s="225"/>
      <c r="H11" s="225"/>
      <c r="I11" s="8">
        <v>4796510</v>
      </c>
      <c r="J11" s="72"/>
      <c r="K11" s="238"/>
    </row>
    <row r="12" spans="1:17" ht="25.15" customHeight="1" x14ac:dyDescent="0.25">
      <c r="B12" s="7" t="s">
        <v>10</v>
      </c>
      <c r="C12" s="226" t="s">
        <v>156</v>
      </c>
      <c r="D12" s="226"/>
      <c r="E12" s="226"/>
      <c r="F12" s="226"/>
      <c r="G12" s="226"/>
      <c r="H12" s="226"/>
      <c r="I12" s="8"/>
      <c r="J12" s="173">
        <v>798150</v>
      </c>
      <c r="K12" s="238"/>
    </row>
    <row r="13" spans="1:17" ht="25.15" customHeight="1" x14ac:dyDescent="0.2">
      <c r="A13" s="1" t="s">
        <v>123</v>
      </c>
      <c r="B13" s="227" t="s">
        <v>164</v>
      </c>
      <c r="C13" s="227"/>
      <c r="D13" s="227"/>
      <c r="E13" s="227"/>
      <c r="F13" s="227"/>
      <c r="G13" s="227"/>
      <c r="H13" s="227"/>
      <c r="I13" s="227"/>
      <c r="J13" s="6">
        <v>6390900</v>
      </c>
      <c r="K13" s="238"/>
    </row>
    <row r="14" spans="1:17" ht="25.15" customHeight="1" x14ac:dyDescent="0.2">
      <c r="B14" s="227" t="s">
        <v>157</v>
      </c>
      <c r="C14" s="227"/>
      <c r="D14" s="227"/>
      <c r="E14" s="227"/>
      <c r="F14" s="227"/>
      <c r="G14" s="227"/>
      <c r="H14" s="227"/>
      <c r="I14" s="227"/>
      <c r="J14" s="6">
        <v>13358033</v>
      </c>
      <c r="K14" s="90"/>
    </row>
    <row r="15" spans="1:17" ht="25.15" customHeight="1" x14ac:dyDescent="0.2">
      <c r="A15" s="1" t="s">
        <v>123</v>
      </c>
      <c r="B15" s="233" t="s">
        <v>197</v>
      </c>
      <c r="C15" s="233"/>
      <c r="D15" s="233"/>
      <c r="E15" s="233"/>
      <c r="F15" s="233"/>
      <c r="G15" s="233"/>
      <c r="H15" s="233"/>
      <c r="I15" s="233"/>
      <c r="J15" s="6">
        <v>972400</v>
      </c>
      <c r="K15" s="90"/>
    </row>
    <row r="16" spans="1:17" s="162" customFormat="1" ht="25.15" customHeight="1" x14ac:dyDescent="0.2">
      <c r="A16" s="171"/>
      <c r="B16" s="233" t="s">
        <v>199</v>
      </c>
      <c r="C16" s="233"/>
      <c r="D16" s="233"/>
      <c r="E16" s="233"/>
      <c r="F16" s="233"/>
      <c r="G16" s="233"/>
      <c r="H16" s="233"/>
      <c r="I16" s="233"/>
      <c r="J16" s="172">
        <v>94268</v>
      </c>
      <c r="K16" s="163"/>
    </row>
    <row r="17" spans="1:12" s="162" customFormat="1" ht="25.15" customHeight="1" x14ac:dyDescent="0.2">
      <c r="A17" s="171"/>
      <c r="B17" s="233" t="s">
        <v>200</v>
      </c>
      <c r="C17" s="233"/>
      <c r="D17" s="233"/>
      <c r="E17" s="233"/>
      <c r="F17" s="233"/>
      <c r="G17" s="233"/>
      <c r="H17" s="233"/>
      <c r="I17" s="233"/>
      <c r="J17" s="172">
        <v>1786000</v>
      </c>
      <c r="K17" s="163"/>
    </row>
    <row r="18" spans="1:12" ht="25.15" customHeight="1" x14ac:dyDescent="0.25">
      <c r="A18" s="4" t="s">
        <v>8</v>
      </c>
      <c r="B18" s="229" t="s">
        <v>146</v>
      </c>
      <c r="C18" s="230"/>
      <c r="D18" s="230"/>
      <c r="E18" s="230"/>
      <c r="F18" s="230"/>
      <c r="G18" s="230"/>
      <c r="H18" s="230"/>
      <c r="I18" s="230"/>
      <c r="J18" s="230"/>
      <c r="K18" s="230"/>
      <c r="L18" s="5">
        <f>SUM(J19:J21)</f>
        <v>54739283</v>
      </c>
    </row>
    <row r="19" spans="1:12" ht="25.15" customHeight="1" x14ac:dyDescent="0.2">
      <c r="A19" s="1" t="s">
        <v>124</v>
      </c>
      <c r="B19" s="233" t="s">
        <v>162</v>
      </c>
      <c r="C19" s="233"/>
      <c r="D19" s="233"/>
      <c r="E19" s="233"/>
      <c r="F19" s="233"/>
      <c r="G19" s="233"/>
      <c r="H19" s="233"/>
      <c r="I19" s="233"/>
      <c r="J19" s="6">
        <v>46167083</v>
      </c>
    </row>
    <row r="20" spans="1:12" ht="25.15" customHeight="1" x14ac:dyDescent="0.2">
      <c r="A20" s="1" t="s">
        <v>124</v>
      </c>
      <c r="B20" s="233" t="s">
        <v>163</v>
      </c>
      <c r="C20" s="233"/>
      <c r="D20" s="233"/>
      <c r="E20" s="233"/>
      <c r="F20" s="233"/>
      <c r="G20" s="233"/>
      <c r="H20" s="233"/>
      <c r="I20" s="233"/>
      <c r="J20" s="6">
        <v>7597200</v>
      </c>
    </row>
    <row r="21" spans="1:12" ht="25.15" customHeight="1" x14ac:dyDescent="0.2">
      <c r="B21" s="233" t="s">
        <v>201</v>
      </c>
      <c r="C21" s="233"/>
      <c r="D21" s="233"/>
      <c r="E21" s="233"/>
      <c r="F21" s="233"/>
      <c r="G21" s="233"/>
      <c r="H21" s="233"/>
      <c r="I21" s="233"/>
      <c r="J21" s="172">
        <v>975000</v>
      </c>
    </row>
    <row r="22" spans="1:12" ht="35.1" customHeight="1" x14ac:dyDescent="0.25">
      <c r="A22" s="4" t="s">
        <v>9</v>
      </c>
      <c r="B22" s="240" t="s">
        <v>127</v>
      </c>
      <c r="C22" s="241"/>
      <c r="D22" s="241"/>
      <c r="E22" s="241"/>
      <c r="F22" s="241"/>
      <c r="G22" s="241"/>
      <c r="H22" s="241"/>
      <c r="I22" s="241"/>
      <c r="J22" s="241"/>
      <c r="K22" s="241"/>
      <c r="L22" s="5">
        <f>SUM(J23:J33)</f>
        <v>47224310</v>
      </c>
    </row>
    <row r="23" spans="1:12" ht="25.15" customHeight="1" x14ac:dyDescent="0.25">
      <c r="A23" s="1" t="s">
        <v>125</v>
      </c>
      <c r="B23" s="227" t="s">
        <v>160</v>
      </c>
      <c r="C23" s="227"/>
      <c r="D23" s="227"/>
      <c r="E23" s="227"/>
      <c r="F23" s="227"/>
      <c r="G23" s="227"/>
      <c r="H23" s="227"/>
      <c r="I23" s="227"/>
      <c r="J23" s="3">
        <v>18126000</v>
      </c>
      <c r="L23" s="77"/>
    </row>
    <row r="24" spans="1:12" ht="25.15" customHeight="1" x14ac:dyDescent="0.2">
      <c r="A24" s="1" t="s">
        <v>125</v>
      </c>
      <c r="B24" s="227" t="s">
        <v>203</v>
      </c>
      <c r="C24" s="227"/>
      <c r="D24" s="227"/>
      <c r="E24" s="227"/>
      <c r="F24" s="227"/>
      <c r="G24" s="227"/>
      <c r="H24" s="227"/>
      <c r="I24" s="227"/>
      <c r="J24" s="6">
        <f>SUM(I25:I28)</f>
        <v>27237896</v>
      </c>
    </row>
    <row r="25" spans="1:12" ht="25.15" customHeight="1" x14ac:dyDescent="0.25">
      <c r="B25" s="7" t="s">
        <v>4</v>
      </c>
      <c r="C25" s="226" t="s">
        <v>159</v>
      </c>
      <c r="D25" s="226"/>
      <c r="E25" s="226"/>
      <c r="F25" s="226"/>
      <c r="G25" s="226"/>
      <c r="H25" s="226"/>
      <c r="I25" s="87">
        <v>3400000</v>
      </c>
      <c r="J25" s="6"/>
    </row>
    <row r="26" spans="1:12" ht="25.15" customHeight="1" x14ac:dyDescent="0.25">
      <c r="B26" s="7" t="s">
        <v>5</v>
      </c>
      <c r="C26" s="225" t="s">
        <v>151</v>
      </c>
      <c r="D26" s="225"/>
      <c r="E26" s="225"/>
      <c r="F26" s="225"/>
      <c r="G26" s="225"/>
      <c r="H26" s="225"/>
      <c r="I26" s="87">
        <v>2325120</v>
      </c>
    </row>
    <row r="27" spans="1:12" ht="25.15" customHeight="1" x14ac:dyDescent="0.25">
      <c r="B27" s="7" t="s">
        <v>6</v>
      </c>
      <c r="C27" s="225" t="s">
        <v>158</v>
      </c>
      <c r="D27" s="225"/>
      <c r="E27" s="225"/>
      <c r="F27" s="225"/>
      <c r="G27" s="225"/>
      <c r="H27" s="225"/>
      <c r="I27" s="87">
        <v>1370000</v>
      </c>
    </row>
    <row r="28" spans="1:12" ht="25.15" customHeight="1" x14ac:dyDescent="0.25">
      <c r="B28" s="7" t="s">
        <v>7</v>
      </c>
      <c r="C28" s="226" t="s">
        <v>166</v>
      </c>
      <c r="D28" s="226"/>
      <c r="E28" s="226"/>
      <c r="F28" s="226"/>
      <c r="G28" s="226"/>
      <c r="H28" s="226"/>
      <c r="I28" s="87">
        <f>SUM(H29:H30)</f>
        <v>20142776</v>
      </c>
      <c r="J28" s="171"/>
      <c r="K28" s="171"/>
      <c r="L28" s="171"/>
    </row>
    <row r="29" spans="1:12" ht="25.15" customHeight="1" x14ac:dyDescent="0.25">
      <c r="B29" s="7"/>
      <c r="C29" s="226" t="s">
        <v>144</v>
      </c>
      <c r="D29" s="228"/>
      <c r="E29" s="228"/>
      <c r="F29" s="228"/>
      <c r="G29" s="228"/>
      <c r="H29" s="189">
        <v>19242176</v>
      </c>
      <c r="I29" s="87"/>
      <c r="J29" s="171"/>
      <c r="K29" s="171"/>
      <c r="L29" s="171"/>
    </row>
    <row r="30" spans="1:12" ht="25.15" customHeight="1" x14ac:dyDescent="0.25">
      <c r="B30" s="7"/>
      <c r="C30" s="226" t="s">
        <v>145</v>
      </c>
      <c r="D30" s="228"/>
      <c r="E30" s="228"/>
      <c r="F30" s="228"/>
      <c r="G30" s="228"/>
      <c r="H30" s="93">
        <v>900600</v>
      </c>
      <c r="I30" s="87"/>
      <c r="J30" s="171"/>
      <c r="K30" s="171"/>
      <c r="L30" s="171"/>
    </row>
    <row r="31" spans="1:12" ht="25.15" hidden="1" customHeight="1" x14ac:dyDescent="0.25">
      <c r="B31" s="7"/>
      <c r="C31" s="226"/>
      <c r="D31" s="228"/>
      <c r="E31" s="228"/>
      <c r="F31" s="228"/>
      <c r="G31" s="228"/>
      <c r="H31" s="182"/>
      <c r="I31" s="87"/>
      <c r="J31" s="171"/>
      <c r="K31" s="171"/>
      <c r="L31" s="171"/>
    </row>
    <row r="32" spans="1:12" ht="25.15" customHeight="1" x14ac:dyDescent="0.25">
      <c r="A32" s="1" t="s">
        <v>125</v>
      </c>
      <c r="B32" s="227" t="s">
        <v>204</v>
      </c>
      <c r="C32" s="227"/>
      <c r="D32" s="227"/>
      <c r="E32" s="227"/>
      <c r="F32" s="227"/>
      <c r="G32" s="227"/>
      <c r="H32" s="227"/>
      <c r="I32" s="227"/>
      <c r="J32" s="3">
        <v>226414</v>
      </c>
      <c r="K32" s="171"/>
      <c r="L32" s="171"/>
    </row>
    <row r="33" spans="1:13" ht="25.15" customHeight="1" x14ac:dyDescent="0.2">
      <c r="B33" s="233" t="s">
        <v>202</v>
      </c>
      <c r="C33" s="233"/>
      <c r="D33" s="233"/>
      <c r="E33" s="233"/>
      <c r="F33" s="233"/>
      <c r="G33" s="233"/>
      <c r="H33" s="233"/>
      <c r="I33" s="233"/>
      <c r="J33" s="172">
        <v>1634000</v>
      </c>
      <c r="K33" s="171"/>
      <c r="L33" s="171"/>
    </row>
    <row r="34" spans="1:13" ht="25.15" customHeight="1" x14ac:dyDescent="0.25">
      <c r="A34" s="4" t="s">
        <v>126</v>
      </c>
      <c r="B34" s="229" t="s">
        <v>161</v>
      </c>
      <c r="C34" s="231"/>
      <c r="D34" s="231"/>
      <c r="E34" s="231"/>
      <c r="F34" s="231"/>
      <c r="G34" s="231"/>
      <c r="H34" s="231"/>
      <c r="I34" s="231"/>
      <c r="J34" s="231"/>
      <c r="K34" s="231"/>
      <c r="L34" s="82">
        <f>SUM(J35:J38)</f>
        <v>3408611</v>
      </c>
    </row>
    <row r="35" spans="1:13" s="162" customFormat="1" ht="25.15" customHeight="1" x14ac:dyDescent="0.25">
      <c r="A35" s="83"/>
      <c r="B35" s="239" t="s">
        <v>195</v>
      </c>
      <c r="C35" s="239"/>
      <c r="D35" s="239"/>
      <c r="E35" s="239"/>
      <c r="F35" s="239"/>
      <c r="G35" s="239"/>
      <c r="H35" s="239"/>
      <c r="I35" s="239"/>
      <c r="J35" s="165">
        <v>2864070</v>
      </c>
      <c r="K35" s="190"/>
      <c r="L35" s="86"/>
    </row>
    <row r="36" spans="1:13" ht="25.15" customHeight="1" x14ac:dyDescent="0.25">
      <c r="A36" s="174"/>
      <c r="B36" s="227" t="s">
        <v>196</v>
      </c>
      <c r="C36" s="227"/>
      <c r="D36" s="227"/>
      <c r="E36" s="227"/>
      <c r="F36" s="227"/>
      <c r="G36" s="227"/>
      <c r="H36" s="227"/>
      <c r="I36" s="227"/>
      <c r="J36" s="6">
        <v>158000</v>
      </c>
      <c r="K36" s="190"/>
      <c r="L36" s="85"/>
    </row>
    <row r="37" spans="1:13" s="162" customFormat="1" ht="25.15" customHeight="1" x14ac:dyDescent="0.25">
      <c r="A37" s="174"/>
      <c r="B37" s="227" t="s">
        <v>198</v>
      </c>
      <c r="C37" s="227"/>
      <c r="D37" s="227"/>
      <c r="E37" s="227"/>
      <c r="F37" s="227"/>
      <c r="G37" s="227"/>
      <c r="H37" s="227"/>
      <c r="I37" s="227"/>
      <c r="J37" s="3">
        <v>289541</v>
      </c>
      <c r="K37" s="190"/>
      <c r="L37" s="85"/>
    </row>
    <row r="38" spans="1:13" s="162" customFormat="1" ht="25.15" customHeight="1" x14ac:dyDescent="0.25">
      <c r="A38" s="174"/>
      <c r="B38" s="233" t="s">
        <v>202</v>
      </c>
      <c r="C38" s="233"/>
      <c r="D38" s="233"/>
      <c r="E38" s="233"/>
      <c r="F38" s="233"/>
      <c r="G38" s="233"/>
      <c r="H38" s="233"/>
      <c r="I38" s="233"/>
      <c r="J38" s="172">
        <v>97000</v>
      </c>
      <c r="K38" s="190"/>
      <c r="L38" s="85"/>
      <c r="M38" s="8"/>
    </row>
    <row r="39" spans="1:13" ht="25.15" customHeight="1" x14ac:dyDescent="0.25">
      <c r="A39" s="4" t="s">
        <v>147</v>
      </c>
      <c r="B39" s="229" t="s">
        <v>122</v>
      </c>
      <c r="C39" s="231"/>
      <c r="D39" s="231"/>
      <c r="E39" s="231"/>
      <c r="F39" s="231"/>
      <c r="G39" s="231"/>
      <c r="H39" s="231"/>
      <c r="I39" s="231"/>
      <c r="J39" s="231"/>
      <c r="K39" s="231"/>
      <c r="L39" s="82">
        <f>SUM(I40:I43)</f>
        <v>6254350</v>
      </c>
    </row>
    <row r="40" spans="1:13" ht="25.15" customHeight="1" x14ac:dyDescent="0.25">
      <c r="A40" s="83"/>
      <c r="B40" s="164" t="s">
        <v>4</v>
      </c>
      <c r="C40" s="225" t="s">
        <v>189</v>
      </c>
      <c r="D40" s="225"/>
      <c r="E40" s="225"/>
      <c r="F40" s="225"/>
      <c r="G40" s="225"/>
      <c r="H40" s="225"/>
      <c r="I40" s="191">
        <v>2692000</v>
      </c>
      <c r="J40" s="190"/>
      <c r="K40" s="190"/>
      <c r="L40" s="86"/>
    </row>
    <row r="41" spans="1:13" ht="25.15" customHeight="1" x14ac:dyDescent="0.25">
      <c r="A41" s="83"/>
      <c r="B41" s="7" t="s">
        <v>5</v>
      </c>
      <c r="C41" s="225" t="s">
        <v>221</v>
      </c>
      <c r="D41" s="225"/>
      <c r="E41" s="225"/>
      <c r="F41" s="225"/>
      <c r="G41" s="225"/>
      <c r="H41" s="225"/>
      <c r="I41" s="191">
        <v>3562350</v>
      </c>
      <c r="J41" s="190"/>
      <c r="K41" s="190"/>
      <c r="L41" s="86"/>
    </row>
    <row r="42" spans="1:13" ht="25.15" customHeight="1" x14ac:dyDescent="0.25">
      <c r="A42" s="83"/>
      <c r="B42" s="7" t="s">
        <v>6</v>
      </c>
      <c r="C42" s="225" t="s">
        <v>143</v>
      </c>
      <c r="D42" s="225"/>
      <c r="E42" s="225"/>
      <c r="F42" s="225"/>
      <c r="G42" s="225"/>
      <c r="H42" s="225"/>
      <c r="I42" s="191">
        <v>0</v>
      </c>
      <c r="J42" s="190"/>
      <c r="K42" s="190"/>
      <c r="L42" s="86"/>
    </row>
    <row r="43" spans="1:13" ht="25.15" hidden="1" customHeight="1" x14ac:dyDescent="0.25">
      <c r="A43" s="83"/>
      <c r="B43" s="7"/>
      <c r="C43" s="225"/>
      <c r="D43" s="225"/>
      <c r="E43" s="225"/>
      <c r="F43" s="225"/>
      <c r="G43" s="225"/>
      <c r="H43" s="225"/>
      <c r="I43" s="8"/>
      <c r="J43" s="84"/>
      <c r="K43" s="84"/>
      <c r="L43" s="86"/>
    </row>
    <row r="44" spans="1:13" s="169" customFormat="1" ht="25.15" hidden="1" customHeight="1" x14ac:dyDescent="0.25">
      <c r="A44" s="83"/>
      <c r="B44" s="7"/>
      <c r="C44" s="170"/>
      <c r="D44" s="170"/>
      <c r="E44" s="170"/>
      <c r="F44" s="170"/>
      <c r="G44" s="170"/>
      <c r="H44" s="170"/>
      <c r="I44" s="8"/>
      <c r="J44" s="84"/>
      <c r="K44" s="84"/>
      <c r="L44" s="86"/>
    </row>
    <row r="45" spans="1:13" ht="25.15" customHeight="1" x14ac:dyDescent="0.25">
      <c r="A45" s="4" t="s">
        <v>149</v>
      </c>
      <c r="B45" s="229" t="s">
        <v>119</v>
      </c>
      <c r="C45" s="230"/>
      <c r="D45" s="230"/>
      <c r="E45" s="230"/>
      <c r="F45" s="230"/>
      <c r="G45" s="230"/>
      <c r="H45" s="230"/>
      <c r="I45" s="230"/>
      <c r="J45" s="230"/>
      <c r="K45" s="230"/>
      <c r="L45" s="82">
        <v>841950</v>
      </c>
    </row>
    <row r="46" spans="1:13" ht="25.35" hidden="1" customHeight="1" x14ac:dyDescent="0.25">
      <c r="B46" s="7" t="s">
        <v>4</v>
      </c>
      <c r="C46" s="225"/>
      <c r="D46" s="225"/>
      <c r="E46" s="225"/>
      <c r="F46" s="225"/>
      <c r="G46" s="225"/>
      <c r="H46" s="225"/>
      <c r="I46" s="8"/>
      <c r="J46" s="6"/>
    </row>
    <row r="47" spans="1:13" ht="25.35" hidden="1" customHeight="1" x14ac:dyDescent="0.25">
      <c r="B47" s="7" t="s">
        <v>5</v>
      </c>
      <c r="C47" s="225"/>
      <c r="D47" s="225"/>
      <c r="E47" s="225"/>
      <c r="F47" s="225"/>
      <c r="G47" s="225"/>
      <c r="H47" s="225"/>
      <c r="I47" s="8"/>
      <c r="J47" s="6"/>
    </row>
    <row r="48" spans="1:13" ht="25.35" hidden="1" customHeight="1" x14ac:dyDescent="0.25">
      <c r="B48" s="7" t="s">
        <v>6</v>
      </c>
      <c r="C48" s="225"/>
      <c r="D48" s="225"/>
      <c r="E48" s="225"/>
      <c r="F48" s="225"/>
      <c r="G48" s="225"/>
      <c r="H48" s="225"/>
      <c r="I48" s="8"/>
    </row>
    <row r="49" spans="2:16" ht="25.35" customHeight="1" thickBo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</sheetData>
  <mergeCells count="48">
    <mergeCell ref="B38:I38"/>
    <mergeCell ref="B35:I35"/>
    <mergeCell ref="B36:I36"/>
    <mergeCell ref="B37:I37"/>
    <mergeCell ref="B16:I16"/>
    <mergeCell ref="B17:I17"/>
    <mergeCell ref="B21:I21"/>
    <mergeCell ref="B33:I33"/>
    <mergeCell ref="B34:K34"/>
    <mergeCell ref="B18:K18"/>
    <mergeCell ref="B19:I19"/>
    <mergeCell ref="B20:I20"/>
    <mergeCell ref="B22:K22"/>
    <mergeCell ref="B23:I23"/>
    <mergeCell ref="B24:I24"/>
    <mergeCell ref="C25:H25"/>
    <mergeCell ref="A2:E2"/>
    <mergeCell ref="L1:N1"/>
    <mergeCell ref="B15:I15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B45:K45"/>
    <mergeCell ref="C46:H46"/>
    <mergeCell ref="C47:H47"/>
    <mergeCell ref="C48:H48"/>
    <mergeCell ref="B39:K39"/>
    <mergeCell ref="C40:H40"/>
    <mergeCell ref="C41:H41"/>
    <mergeCell ref="C42:H42"/>
    <mergeCell ref="C43:H43"/>
    <mergeCell ref="C26:H26"/>
    <mergeCell ref="C27:H27"/>
    <mergeCell ref="C28:H28"/>
    <mergeCell ref="B32:I32"/>
    <mergeCell ref="C29:G29"/>
    <mergeCell ref="C30:G30"/>
    <mergeCell ref="C31:G31"/>
  </mergeCells>
  <phoneticPr fontId="49" type="noConversion"/>
  <printOptions horizontalCentered="1" verticalCentered="1"/>
  <pageMargins left="0" right="0" top="0.98425196850393704" bottom="0.59055118110236227" header="0.51181102362204722" footer="0.1181102362204724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view="pageBreakPreview" zoomScale="60" zoomScaleNormal="100" workbookViewId="0">
      <selection activeCell="A2" sqref="A2:Q2"/>
    </sheetView>
  </sheetViews>
  <sheetFormatPr defaultColWidth="8.85546875" defaultRowHeight="12.75" x14ac:dyDescent="0.2"/>
  <cols>
    <col min="1" max="1" width="2.85546875" style="1" customWidth="1"/>
    <col min="2" max="2" width="4" style="1" customWidth="1"/>
    <col min="3" max="5" width="8.85546875" style="1" customWidth="1"/>
    <col min="6" max="6" width="11.85546875" style="1" customWidth="1"/>
    <col min="7" max="7" width="12" style="1" customWidth="1"/>
    <col min="8" max="8" width="34.28515625" style="1" customWidth="1"/>
    <col min="9" max="9" width="21.140625" style="1" customWidth="1"/>
    <col min="10" max="10" width="27.28515625" style="1" customWidth="1"/>
    <col min="11" max="11" width="1" style="1" customWidth="1"/>
    <col min="12" max="16384" width="8.85546875" style="1"/>
  </cols>
  <sheetData>
    <row r="1" spans="1:22" ht="15.75" x14ac:dyDescent="0.25">
      <c r="H1" s="232" t="s">
        <v>194</v>
      </c>
      <c r="I1" s="232"/>
      <c r="J1" s="232"/>
      <c r="K1" s="137"/>
    </row>
    <row r="2" spans="1:22" ht="15" x14ac:dyDescent="0.25">
      <c r="A2" s="217" t="s">
        <v>229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22" ht="26.25" x14ac:dyDescent="0.4">
      <c r="B3" s="246" t="s">
        <v>112</v>
      </c>
      <c r="C3" s="246"/>
      <c r="D3" s="246"/>
      <c r="E3" s="246"/>
      <c r="F3" s="246"/>
      <c r="G3" s="246"/>
      <c r="H3" s="246"/>
      <c r="I3" s="246"/>
      <c r="J3" s="246"/>
      <c r="K3" s="246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</row>
    <row r="4" spans="1:22" ht="25.5" customHeight="1" x14ac:dyDescent="0.3">
      <c r="B4" s="248" t="s">
        <v>167</v>
      </c>
      <c r="C4" s="248"/>
      <c r="D4" s="248"/>
      <c r="E4" s="248"/>
      <c r="F4" s="248"/>
      <c r="G4" s="248"/>
      <c r="H4" s="248"/>
      <c r="I4" s="248"/>
      <c r="J4" s="248"/>
      <c r="K4" s="248"/>
    </row>
    <row r="5" spans="1:22" ht="24.95" customHeight="1" x14ac:dyDescent="0.25">
      <c r="A5" s="11" t="s">
        <v>1</v>
      </c>
      <c r="B5" s="242" t="s">
        <v>12</v>
      </c>
      <c r="C5" s="242"/>
      <c r="D5" s="242"/>
      <c r="E5" s="242"/>
      <c r="F5" s="242"/>
      <c r="G5" s="242"/>
      <c r="H5" s="242"/>
      <c r="I5" s="242"/>
      <c r="J5" s="3">
        <f>SUM(I6:I11)</f>
        <v>194352551</v>
      </c>
    </row>
    <row r="6" spans="1:22" ht="24.95" customHeight="1" x14ac:dyDescent="0.25">
      <c r="B6" s="184">
        <v>1</v>
      </c>
      <c r="C6" s="227" t="s">
        <v>2</v>
      </c>
      <c r="D6" s="227"/>
      <c r="E6" s="227"/>
      <c r="F6" s="227"/>
      <c r="G6" s="227"/>
      <c r="H6" s="227"/>
      <c r="I6" s="3">
        <v>81884047</v>
      </c>
      <c r="J6" s="171"/>
    </row>
    <row r="7" spans="1:22" ht="24.95" customHeight="1" x14ac:dyDescent="0.2">
      <c r="B7" s="184">
        <v>2</v>
      </c>
      <c r="C7" s="227" t="s">
        <v>13</v>
      </c>
      <c r="D7" s="227"/>
      <c r="E7" s="227"/>
      <c r="F7" s="227"/>
      <c r="G7" s="227"/>
      <c r="H7" s="227"/>
      <c r="I7" s="6">
        <v>54739283</v>
      </c>
      <c r="J7" s="171"/>
    </row>
    <row r="8" spans="1:22" ht="24.95" customHeight="1" x14ac:dyDescent="0.25">
      <c r="B8" s="184">
        <v>3</v>
      </c>
      <c r="C8" s="227" t="s">
        <v>14</v>
      </c>
      <c r="D8" s="227"/>
      <c r="E8" s="227"/>
      <c r="F8" s="227"/>
      <c r="G8" s="227"/>
      <c r="H8" s="227"/>
      <c r="I8" s="3">
        <v>47224310</v>
      </c>
      <c r="J8" s="171"/>
    </row>
    <row r="9" spans="1:22" ht="24.95" customHeight="1" x14ac:dyDescent="0.25">
      <c r="B9" s="184">
        <v>4</v>
      </c>
      <c r="C9" s="227" t="s">
        <v>15</v>
      </c>
      <c r="D9" s="227"/>
      <c r="E9" s="227"/>
      <c r="F9" s="227"/>
      <c r="G9" s="227"/>
      <c r="H9" s="227"/>
      <c r="I9" s="3">
        <v>3408611</v>
      </c>
      <c r="J9" s="171"/>
    </row>
    <row r="10" spans="1:22" ht="24.95" customHeight="1" x14ac:dyDescent="0.2">
      <c r="B10" s="184">
        <v>5</v>
      </c>
      <c r="C10" s="227" t="s">
        <v>177</v>
      </c>
      <c r="D10" s="227"/>
      <c r="E10" s="227"/>
      <c r="F10" s="227"/>
      <c r="G10" s="227"/>
      <c r="H10" s="227"/>
      <c r="I10" s="6">
        <v>6254350</v>
      </c>
      <c r="J10" s="171"/>
    </row>
    <row r="11" spans="1:22" ht="24.95" customHeight="1" x14ac:dyDescent="0.2">
      <c r="B11" s="184">
        <v>6</v>
      </c>
      <c r="C11" s="227" t="s">
        <v>119</v>
      </c>
      <c r="D11" s="227"/>
      <c r="E11" s="227"/>
      <c r="F11" s="227"/>
      <c r="G11" s="227"/>
      <c r="H11" s="227"/>
      <c r="I11" s="6">
        <v>841950</v>
      </c>
      <c r="J11" s="171"/>
    </row>
    <row r="12" spans="1:22" s="162" customFormat="1" ht="24.95" customHeight="1" x14ac:dyDescent="0.25">
      <c r="B12" s="184"/>
      <c r="C12" s="192"/>
      <c r="D12" s="192"/>
      <c r="E12" s="192"/>
      <c r="F12" s="192"/>
      <c r="G12" s="192"/>
      <c r="H12" s="192"/>
      <c r="I12" s="6"/>
      <c r="J12" s="171"/>
    </row>
    <row r="13" spans="1:22" ht="24.95" customHeight="1" x14ac:dyDescent="0.25">
      <c r="A13" s="11" t="s">
        <v>8</v>
      </c>
      <c r="B13" s="242" t="s">
        <v>16</v>
      </c>
      <c r="C13" s="242"/>
      <c r="D13" s="242"/>
      <c r="E13" s="242"/>
      <c r="F13" s="242"/>
      <c r="G13" s="242"/>
      <c r="H13" s="242"/>
      <c r="I13" s="242"/>
      <c r="J13" s="3">
        <f>SUM(I14:I19)</f>
        <v>61993000</v>
      </c>
    </row>
    <row r="14" spans="1:22" ht="24.95" customHeight="1" x14ac:dyDescent="0.25">
      <c r="A14" s="171"/>
      <c r="B14" s="184">
        <v>1</v>
      </c>
      <c r="C14" s="227" t="s">
        <v>17</v>
      </c>
      <c r="D14" s="227"/>
      <c r="E14" s="227"/>
      <c r="F14" s="227"/>
      <c r="G14" s="227"/>
      <c r="H14" s="227"/>
      <c r="I14" s="3">
        <v>8931000</v>
      </c>
      <c r="J14" s="171"/>
    </row>
    <row r="15" spans="1:22" ht="24.95" customHeight="1" x14ac:dyDescent="0.25">
      <c r="A15" s="171"/>
      <c r="B15" s="184">
        <v>2</v>
      </c>
      <c r="C15" s="227" t="s">
        <v>128</v>
      </c>
      <c r="D15" s="227"/>
      <c r="E15" s="227"/>
      <c r="F15" s="227"/>
      <c r="G15" s="227"/>
      <c r="H15" s="227"/>
      <c r="I15" s="3">
        <v>37090000</v>
      </c>
      <c r="J15" s="171"/>
    </row>
    <row r="16" spans="1:22" ht="24.95" customHeight="1" x14ac:dyDescent="0.2">
      <c r="A16" s="171"/>
      <c r="B16" s="184">
        <v>3</v>
      </c>
      <c r="C16" s="227" t="s">
        <v>205</v>
      </c>
      <c r="D16" s="227"/>
      <c r="E16" s="227"/>
      <c r="F16" s="227"/>
      <c r="G16" s="227"/>
      <c r="H16" s="227"/>
      <c r="I16" s="6">
        <v>2952000</v>
      </c>
      <c r="J16" s="171"/>
    </row>
    <row r="17" spans="1:10" ht="24.95" customHeight="1" x14ac:dyDescent="0.25">
      <c r="A17" s="171"/>
      <c r="B17" s="184">
        <v>4</v>
      </c>
      <c r="C17" s="227" t="s">
        <v>210</v>
      </c>
      <c r="D17" s="227"/>
      <c r="E17" s="227"/>
      <c r="F17" s="227"/>
      <c r="G17" s="227"/>
      <c r="H17" s="227"/>
      <c r="I17" s="3">
        <v>12796000</v>
      </c>
      <c r="J17" s="171"/>
    </row>
    <row r="18" spans="1:10" ht="24.95" customHeight="1" x14ac:dyDescent="0.25">
      <c r="B18" s="184">
        <v>5</v>
      </c>
      <c r="C18" s="227" t="s">
        <v>222</v>
      </c>
      <c r="D18" s="227"/>
      <c r="E18" s="227"/>
      <c r="F18" s="227"/>
      <c r="G18" s="227"/>
      <c r="H18" s="227"/>
      <c r="I18" s="3">
        <v>224000</v>
      </c>
      <c r="J18" s="171"/>
    </row>
    <row r="19" spans="1:10" ht="24.95" customHeight="1" x14ac:dyDescent="0.2">
      <c r="B19" s="184">
        <v>6</v>
      </c>
      <c r="C19" s="227"/>
      <c r="D19" s="227"/>
      <c r="E19" s="227"/>
      <c r="F19" s="227"/>
      <c r="G19" s="227"/>
      <c r="H19" s="227"/>
      <c r="I19" s="6"/>
      <c r="J19" s="171"/>
    </row>
    <row r="20" spans="1:10" s="162" customFormat="1" ht="24.95" customHeight="1" x14ac:dyDescent="0.2">
      <c r="B20" s="184"/>
      <c r="C20" s="183"/>
      <c r="D20" s="183"/>
      <c r="E20" s="183"/>
      <c r="F20" s="183"/>
      <c r="G20" s="183"/>
      <c r="H20" s="183"/>
      <c r="I20" s="6"/>
      <c r="J20" s="171"/>
    </row>
    <row r="21" spans="1:10" s="162" customFormat="1" ht="24.95" customHeight="1" x14ac:dyDescent="0.2">
      <c r="B21" s="184"/>
      <c r="C21" s="183"/>
      <c r="D21" s="183"/>
      <c r="E21" s="183"/>
      <c r="F21" s="183"/>
      <c r="G21" s="183"/>
      <c r="H21" s="183"/>
      <c r="I21" s="6"/>
      <c r="J21" s="171"/>
    </row>
    <row r="22" spans="1:10" ht="24.95" customHeight="1" x14ac:dyDescent="0.25">
      <c r="A22" s="11" t="s">
        <v>9</v>
      </c>
      <c r="B22" s="242" t="s">
        <v>18</v>
      </c>
      <c r="C22" s="242"/>
      <c r="D22" s="242"/>
      <c r="E22" s="242"/>
      <c r="F22" s="242"/>
      <c r="G22" s="242"/>
      <c r="H22" s="242"/>
      <c r="I22" s="242"/>
      <c r="J22" s="3">
        <f>SUM(I23:I27)</f>
        <v>35135000</v>
      </c>
    </row>
    <row r="23" spans="1:10" ht="24.95" customHeight="1" x14ac:dyDescent="0.25">
      <c r="B23" s="184">
        <v>1</v>
      </c>
      <c r="C23" s="227" t="s">
        <v>19</v>
      </c>
      <c r="D23" s="227"/>
      <c r="E23" s="227"/>
      <c r="F23" s="227"/>
      <c r="G23" s="227"/>
      <c r="H23" s="227"/>
      <c r="I23" s="3">
        <v>5302000</v>
      </c>
      <c r="J23" s="171"/>
    </row>
    <row r="24" spans="1:10" ht="24.95" customHeight="1" x14ac:dyDescent="0.25">
      <c r="B24" s="184">
        <v>2</v>
      </c>
      <c r="C24" s="227" t="s">
        <v>20</v>
      </c>
      <c r="D24" s="227"/>
      <c r="E24" s="227"/>
      <c r="F24" s="227"/>
      <c r="G24" s="227"/>
      <c r="H24" s="227"/>
      <c r="I24" s="3">
        <v>29585000</v>
      </c>
      <c r="J24" s="171"/>
    </row>
    <row r="25" spans="1:10" ht="24.95" customHeight="1" x14ac:dyDescent="0.2">
      <c r="B25" s="184">
        <v>3</v>
      </c>
      <c r="C25" s="227" t="s">
        <v>21</v>
      </c>
      <c r="D25" s="227"/>
      <c r="E25" s="227"/>
      <c r="F25" s="227"/>
      <c r="G25" s="227"/>
      <c r="H25" s="227"/>
      <c r="I25" s="6">
        <v>100000</v>
      </c>
      <c r="J25" s="171"/>
    </row>
    <row r="26" spans="1:10" ht="24.95" customHeight="1" x14ac:dyDescent="0.25">
      <c r="B26" s="184">
        <v>4</v>
      </c>
      <c r="C26" s="227" t="s">
        <v>22</v>
      </c>
      <c r="D26" s="227"/>
      <c r="E26" s="227"/>
      <c r="F26" s="227"/>
      <c r="G26" s="227"/>
      <c r="H26" s="227"/>
      <c r="I26" s="3">
        <v>100000</v>
      </c>
      <c r="J26" s="171"/>
    </row>
    <row r="27" spans="1:10" ht="24.95" customHeight="1" x14ac:dyDescent="0.25">
      <c r="B27" s="184">
        <v>5</v>
      </c>
      <c r="C27" s="227" t="s">
        <v>23</v>
      </c>
      <c r="D27" s="227"/>
      <c r="E27" s="227"/>
      <c r="F27" s="227"/>
      <c r="G27" s="227"/>
      <c r="H27" s="227"/>
      <c r="I27" s="3">
        <v>48000</v>
      </c>
      <c r="J27" s="171"/>
    </row>
    <row r="28" spans="1:10" ht="24.95" customHeight="1" x14ac:dyDescent="0.25">
      <c r="A28" s="11" t="s">
        <v>11</v>
      </c>
      <c r="B28" s="242" t="s">
        <v>24</v>
      </c>
      <c r="C28" s="242"/>
      <c r="D28" s="242"/>
      <c r="E28" s="242"/>
      <c r="F28" s="242"/>
      <c r="G28" s="242"/>
      <c r="H28" s="242"/>
      <c r="I28" s="242"/>
      <c r="J28" s="3">
        <f>SUM(I29:I42)</f>
        <v>17075000</v>
      </c>
    </row>
    <row r="29" spans="1:10" ht="24.95" customHeight="1" x14ac:dyDescent="0.25">
      <c r="B29" s="184">
        <v>1</v>
      </c>
      <c r="C29" s="227" t="s">
        <v>25</v>
      </c>
      <c r="D29" s="227"/>
      <c r="E29" s="227"/>
      <c r="F29" s="227"/>
      <c r="G29" s="227"/>
      <c r="H29" s="227"/>
      <c r="I29" s="3">
        <v>72000</v>
      </c>
      <c r="J29" s="171"/>
    </row>
    <row r="30" spans="1:10" ht="24.95" customHeight="1" x14ac:dyDescent="0.25">
      <c r="B30" s="184">
        <v>2</v>
      </c>
      <c r="C30" s="227" t="s">
        <v>26</v>
      </c>
      <c r="D30" s="227"/>
      <c r="E30" s="227"/>
      <c r="F30" s="227"/>
      <c r="G30" s="227"/>
      <c r="H30" s="227"/>
      <c r="I30" s="3">
        <v>9050000</v>
      </c>
      <c r="J30" s="171"/>
    </row>
    <row r="31" spans="1:10" ht="24.95" customHeight="1" x14ac:dyDescent="0.25">
      <c r="B31" s="184">
        <v>3</v>
      </c>
      <c r="C31" s="227" t="s">
        <v>27</v>
      </c>
      <c r="D31" s="227"/>
      <c r="E31" s="227"/>
      <c r="F31" s="227"/>
      <c r="G31" s="227"/>
      <c r="H31" s="227"/>
      <c r="I31" s="3">
        <v>150000</v>
      </c>
      <c r="J31" s="171"/>
    </row>
    <row r="32" spans="1:10" ht="24.95" customHeight="1" x14ac:dyDescent="0.25">
      <c r="B32" s="184">
        <v>4</v>
      </c>
      <c r="C32" s="227" t="s">
        <v>28</v>
      </c>
      <c r="D32" s="227"/>
      <c r="E32" s="227"/>
      <c r="F32" s="227"/>
      <c r="G32" s="227"/>
      <c r="H32" s="227"/>
      <c r="I32" s="3">
        <v>0</v>
      </c>
      <c r="J32" s="171"/>
    </row>
    <row r="33" spans="1:10" ht="24.95" customHeight="1" x14ac:dyDescent="0.25">
      <c r="B33" s="184">
        <v>5</v>
      </c>
      <c r="C33" s="227" t="s">
        <v>29</v>
      </c>
      <c r="D33" s="227"/>
      <c r="E33" s="227"/>
      <c r="F33" s="227"/>
      <c r="G33" s="227"/>
      <c r="H33" s="227"/>
      <c r="I33" s="3">
        <f>SUM(H34:H37)</f>
        <v>4734000</v>
      </c>
      <c r="J33" s="171"/>
    </row>
    <row r="34" spans="1:10" ht="24.95" customHeight="1" x14ac:dyDescent="0.25">
      <c r="B34" s="184"/>
      <c r="C34" s="137" t="s">
        <v>4</v>
      </c>
      <c r="D34" s="227" t="s">
        <v>115</v>
      </c>
      <c r="E34" s="227"/>
      <c r="F34" s="227"/>
      <c r="G34" s="227"/>
      <c r="H34" s="193">
        <v>4534000</v>
      </c>
      <c r="I34" s="6"/>
      <c r="J34" s="171"/>
    </row>
    <row r="35" spans="1:10" ht="24.95" customHeight="1" x14ac:dyDescent="0.2">
      <c r="B35" s="184"/>
      <c r="C35" s="137" t="s">
        <v>5</v>
      </c>
      <c r="D35" s="227" t="s">
        <v>116</v>
      </c>
      <c r="E35" s="227"/>
      <c r="F35" s="227"/>
      <c r="G35" s="227"/>
      <c r="H35" s="13">
        <v>200000</v>
      </c>
      <c r="I35" s="6"/>
      <c r="J35" s="171"/>
    </row>
    <row r="36" spans="1:10" ht="24.95" hidden="1" customHeight="1" x14ac:dyDescent="0.2">
      <c r="B36" s="184"/>
      <c r="C36" s="137" t="s">
        <v>6</v>
      </c>
      <c r="D36" s="227"/>
      <c r="E36" s="227"/>
      <c r="F36" s="227"/>
      <c r="G36" s="227"/>
      <c r="H36" s="13"/>
      <c r="I36" s="6"/>
      <c r="J36" s="171"/>
    </row>
    <row r="37" spans="1:10" ht="24.95" hidden="1" customHeight="1" x14ac:dyDescent="0.2">
      <c r="B37" s="184"/>
      <c r="C37" s="137"/>
      <c r="D37" s="227"/>
      <c r="E37" s="227"/>
      <c r="F37" s="227"/>
      <c r="G37" s="227"/>
      <c r="H37" s="13"/>
      <c r="I37" s="6"/>
      <c r="J37" s="171"/>
    </row>
    <row r="38" spans="1:10" ht="24.95" customHeight="1" x14ac:dyDescent="0.25">
      <c r="B38" s="171">
        <v>6</v>
      </c>
      <c r="C38" s="227" t="s">
        <v>30</v>
      </c>
      <c r="D38" s="227"/>
      <c r="E38" s="227"/>
      <c r="F38" s="227"/>
      <c r="G38" s="227"/>
      <c r="H38" s="227"/>
      <c r="I38" s="3">
        <v>1843000</v>
      </c>
      <c r="J38" s="171"/>
    </row>
    <row r="39" spans="1:10" ht="24.95" customHeight="1" x14ac:dyDescent="0.25">
      <c r="B39" s="171">
        <v>7</v>
      </c>
      <c r="C39" s="227" t="s">
        <v>31</v>
      </c>
      <c r="D39" s="227"/>
      <c r="E39" s="227"/>
      <c r="F39" s="227"/>
      <c r="G39" s="227"/>
      <c r="H39" s="227"/>
      <c r="I39" s="3">
        <v>354000</v>
      </c>
      <c r="J39" s="171"/>
    </row>
    <row r="40" spans="1:10" ht="24.95" customHeight="1" x14ac:dyDescent="0.25">
      <c r="B40" s="171">
        <v>8</v>
      </c>
      <c r="C40" s="227" t="s">
        <v>211</v>
      </c>
      <c r="D40" s="227"/>
      <c r="E40" s="227"/>
      <c r="F40" s="227"/>
      <c r="G40" s="227"/>
      <c r="H40" s="227"/>
      <c r="I40" s="3">
        <v>872000</v>
      </c>
      <c r="J40" s="171"/>
    </row>
    <row r="41" spans="1:10" ht="24.95" hidden="1" customHeight="1" x14ac:dyDescent="0.2">
      <c r="B41" s="171"/>
      <c r="C41" s="227"/>
      <c r="D41" s="227"/>
      <c r="E41" s="227"/>
      <c r="F41" s="227"/>
      <c r="G41" s="227"/>
      <c r="H41" s="227"/>
      <c r="I41" s="6"/>
      <c r="J41" s="171"/>
    </row>
    <row r="42" spans="1:10" ht="24.95" hidden="1" customHeight="1" x14ac:dyDescent="0.2">
      <c r="B42" s="171"/>
      <c r="C42" s="171"/>
      <c r="D42" s="171"/>
      <c r="E42" s="171"/>
      <c r="F42" s="171"/>
      <c r="G42" s="171"/>
      <c r="H42" s="171"/>
      <c r="I42" s="6"/>
      <c r="J42" s="171"/>
    </row>
    <row r="43" spans="1:10" ht="24.95" customHeight="1" x14ac:dyDescent="0.25">
      <c r="A43" s="11" t="s">
        <v>32</v>
      </c>
      <c r="B43" s="242" t="s">
        <v>33</v>
      </c>
      <c r="C43" s="242"/>
      <c r="D43" s="242"/>
      <c r="E43" s="242"/>
      <c r="F43" s="242"/>
      <c r="G43" s="242"/>
      <c r="H43" s="242"/>
      <c r="I43" s="242"/>
      <c r="J43" s="3">
        <f>SUM(I44:I52)</f>
        <v>184807000</v>
      </c>
    </row>
    <row r="44" spans="1:10" ht="24.95" customHeight="1" x14ac:dyDescent="0.2">
      <c r="B44" s="184">
        <v>1</v>
      </c>
      <c r="C44" s="227" t="s">
        <v>150</v>
      </c>
      <c r="D44" s="227"/>
      <c r="E44" s="227"/>
      <c r="F44" s="227"/>
      <c r="G44" s="227"/>
      <c r="H44" s="227"/>
      <c r="I44" s="6">
        <v>99633000</v>
      </c>
      <c r="J44" s="171"/>
    </row>
    <row r="45" spans="1:10" ht="24.95" customHeight="1" x14ac:dyDescent="0.2">
      <c r="B45" s="184">
        <v>2</v>
      </c>
      <c r="C45" s="227" t="s">
        <v>178</v>
      </c>
      <c r="D45" s="227"/>
      <c r="E45" s="227"/>
      <c r="F45" s="227"/>
      <c r="G45" s="227"/>
      <c r="H45" s="227"/>
      <c r="I45" s="6">
        <v>5319000</v>
      </c>
      <c r="J45" s="171"/>
    </row>
    <row r="46" spans="1:10" ht="24.95" customHeight="1" x14ac:dyDescent="0.25">
      <c r="B46" s="184">
        <v>3</v>
      </c>
      <c r="C46" s="227" t="s">
        <v>179</v>
      </c>
      <c r="D46" s="227"/>
      <c r="E46" s="227"/>
      <c r="F46" s="227"/>
      <c r="G46" s="227"/>
      <c r="H46" s="227"/>
      <c r="I46" s="3">
        <v>20831000</v>
      </c>
      <c r="J46" s="171"/>
    </row>
    <row r="47" spans="1:10" ht="24.95" customHeight="1" x14ac:dyDescent="0.2">
      <c r="B47" s="184">
        <v>4</v>
      </c>
      <c r="C47" s="227" t="s">
        <v>188</v>
      </c>
      <c r="D47" s="227"/>
      <c r="E47" s="227"/>
      <c r="F47" s="227"/>
      <c r="G47" s="227"/>
      <c r="H47" s="227"/>
      <c r="I47" s="6">
        <v>3791000</v>
      </c>
      <c r="J47" s="171"/>
    </row>
    <row r="48" spans="1:10" ht="24.95" customHeight="1" x14ac:dyDescent="0.2">
      <c r="B48" s="184">
        <v>5</v>
      </c>
      <c r="C48" s="227" t="s">
        <v>207</v>
      </c>
      <c r="D48" s="227"/>
      <c r="E48" s="227"/>
      <c r="F48" s="227"/>
      <c r="G48" s="227"/>
      <c r="H48" s="227"/>
      <c r="I48" s="6">
        <v>2000000</v>
      </c>
      <c r="J48" s="171"/>
    </row>
    <row r="49" spans="1:11" s="162" customFormat="1" ht="24.95" customHeight="1" x14ac:dyDescent="0.25">
      <c r="B49" s="184">
        <v>6</v>
      </c>
      <c r="C49" s="227" t="s">
        <v>215</v>
      </c>
      <c r="D49" s="227"/>
      <c r="E49" s="227"/>
      <c r="F49" s="227"/>
      <c r="G49" s="227"/>
      <c r="H49" s="227"/>
      <c r="I49" s="3">
        <v>14927000</v>
      </c>
      <c r="J49" s="171"/>
    </row>
    <row r="50" spans="1:11" s="162" customFormat="1" ht="24.95" customHeight="1" x14ac:dyDescent="0.25">
      <c r="B50" s="184">
        <v>7</v>
      </c>
      <c r="C50" s="227" t="s">
        <v>208</v>
      </c>
      <c r="D50" s="227"/>
      <c r="E50" s="227"/>
      <c r="F50" s="227"/>
      <c r="G50" s="227"/>
      <c r="H50" s="227"/>
      <c r="I50" s="3">
        <v>10806000</v>
      </c>
      <c r="J50" s="171"/>
    </row>
    <row r="51" spans="1:11" s="162" customFormat="1" ht="24.95" customHeight="1" x14ac:dyDescent="0.2">
      <c r="B51" s="184">
        <v>8</v>
      </c>
      <c r="C51" s="227" t="s">
        <v>209</v>
      </c>
      <c r="D51" s="227"/>
      <c r="E51" s="227"/>
      <c r="F51" s="227"/>
      <c r="G51" s="227"/>
      <c r="H51" s="227"/>
      <c r="I51" s="6">
        <v>5000000</v>
      </c>
      <c r="J51" s="171"/>
    </row>
    <row r="52" spans="1:11" ht="24.95" customHeight="1" x14ac:dyDescent="0.2">
      <c r="B52" s="184">
        <v>9</v>
      </c>
      <c r="C52" s="227" t="s">
        <v>223</v>
      </c>
      <c r="D52" s="227"/>
      <c r="E52" s="227"/>
      <c r="F52" s="227"/>
      <c r="G52" s="227"/>
      <c r="H52" s="227"/>
      <c r="I52" s="6">
        <v>22500000</v>
      </c>
      <c r="J52" s="171"/>
    </row>
    <row r="53" spans="1:11" s="181" customFormat="1" ht="24.95" hidden="1" customHeight="1" x14ac:dyDescent="0.2">
      <c r="B53" s="184">
        <v>10</v>
      </c>
      <c r="C53" s="171"/>
      <c r="D53" s="171"/>
      <c r="E53" s="171"/>
      <c r="F53" s="171"/>
      <c r="G53" s="171"/>
      <c r="H53" s="171"/>
      <c r="I53" s="6"/>
      <c r="J53" s="171"/>
    </row>
    <row r="54" spans="1:11" ht="24.95" customHeight="1" x14ac:dyDescent="0.25">
      <c r="A54" s="11" t="s">
        <v>34</v>
      </c>
      <c r="B54" s="242" t="s">
        <v>35</v>
      </c>
      <c r="C54" s="242"/>
      <c r="D54" s="242"/>
      <c r="E54" s="242"/>
      <c r="F54" s="242"/>
      <c r="G54" s="242"/>
      <c r="H54" s="242"/>
      <c r="I54" s="242"/>
      <c r="J54" s="3">
        <f>SUM(I55:I57)</f>
        <v>0</v>
      </c>
    </row>
    <row r="55" spans="1:11" ht="24.95" hidden="1" customHeight="1" x14ac:dyDescent="0.2">
      <c r="B55" s="12">
        <v>1</v>
      </c>
      <c r="C55" s="227"/>
      <c r="D55" s="227"/>
      <c r="E55" s="227"/>
      <c r="F55" s="227"/>
      <c r="G55" s="227"/>
      <c r="H55" s="227"/>
      <c r="I55" s="6"/>
    </row>
    <row r="56" spans="1:11" ht="24.95" hidden="1" customHeight="1" x14ac:dyDescent="0.2">
      <c r="B56" s="12">
        <v>2</v>
      </c>
      <c r="C56" s="227"/>
      <c r="D56" s="227"/>
      <c r="E56" s="227"/>
      <c r="F56" s="227"/>
      <c r="G56" s="227"/>
      <c r="H56" s="227"/>
      <c r="I56" s="6"/>
    </row>
    <row r="57" spans="1:11" ht="24.95" hidden="1" customHeight="1" x14ac:dyDescent="0.2">
      <c r="B57" s="12">
        <v>3</v>
      </c>
      <c r="C57" s="227"/>
      <c r="D57" s="227"/>
      <c r="E57" s="227"/>
      <c r="F57" s="227"/>
      <c r="G57" s="227"/>
      <c r="H57" s="227"/>
      <c r="I57" s="6">
        <v>0</v>
      </c>
    </row>
    <row r="58" spans="1:11" ht="24.95" hidden="1" customHeight="1" x14ac:dyDescent="0.2"/>
    <row r="59" spans="1:11" ht="24.95" customHeight="1" x14ac:dyDescent="0.25">
      <c r="A59" s="11" t="s">
        <v>36</v>
      </c>
      <c r="B59" s="242" t="s">
        <v>37</v>
      </c>
      <c r="C59" s="242"/>
      <c r="D59" s="242"/>
      <c r="E59" s="242"/>
      <c r="F59" s="242"/>
      <c r="G59" s="242"/>
      <c r="H59" s="242"/>
      <c r="I59" s="242"/>
      <c r="J59" s="3">
        <f>SUM(I60:I63)</f>
        <v>340445024</v>
      </c>
    </row>
    <row r="60" spans="1:11" ht="24.95" customHeight="1" x14ac:dyDescent="0.2">
      <c r="B60" s="12">
        <v>1</v>
      </c>
      <c r="C60" s="227" t="s">
        <v>129</v>
      </c>
      <c r="D60" s="227"/>
      <c r="E60" s="227"/>
      <c r="F60" s="227"/>
      <c r="G60" s="227"/>
      <c r="H60" s="227"/>
      <c r="I60" s="6">
        <v>332388000</v>
      </c>
    </row>
    <row r="61" spans="1:11" ht="24.95" customHeight="1" x14ac:dyDescent="0.25">
      <c r="B61" s="12">
        <v>2</v>
      </c>
      <c r="C61" s="243" t="s">
        <v>206</v>
      </c>
      <c r="D61" s="243"/>
      <c r="E61" s="243"/>
      <c r="F61" s="243"/>
      <c r="G61" s="243"/>
      <c r="H61" s="243"/>
      <c r="I61" s="185">
        <v>8057024</v>
      </c>
    </row>
    <row r="62" spans="1:11" ht="24.95" hidden="1" customHeight="1" x14ac:dyDescent="0.2">
      <c r="B62" s="12">
        <v>3</v>
      </c>
      <c r="C62" s="227"/>
      <c r="D62" s="227"/>
      <c r="E62" s="227"/>
      <c r="F62" s="227"/>
      <c r="G62" s="227"/>
      <c r="H62" s="227"/>
      <c r="I62" s="6"/>
    </row>
    <row r="63" spans="1:11" ht="24.95" hidden="1" customHeight="1" x14ac:dyDescent="0.2">
      <c r="B63" s="12">
        <v>4</v>
      </c>
      <c r="I63" s="6">
        <v>0</v>
      </c>
    </row>
    <row r="64" spans="1:11" ht="24.95" customHeight="1" x14ac:dyDescent="0.35">
      <c r="A64" s="244" t="s">
        <v>168</v>
      </c>
      <c r="B64" s="245"/>
      <c r="C64" s="245"/>
      <c r="D64" s="245"/>
      <c r="E64" s="245"/>
      <c r="F64" s="245"/>
      <c r="G64" s="245"/>
      <c r="H64" s="245"/>
      <c r="I64" s="245"/>
      <c r="J64" s="168">
        <f>SUM(J5:J63)</f>
        <v>833807575</v>
      </c>
      <c r="K64" s="78"/>
    </row>
    <row r="65" spans="1:6" ht="24.95" customHeight="1" x14ac:dyDescent="0.2">
      <c r="A65" s="227" t="s">
        <v>118</v>
      </c>
      <c r="B65" s="227"/>
      <c r="C65" s="227"/>
      <c r="D65" s="227"/>
      <c r="E65" s="227"/>
      <c r="F65" s="227"/>
    </row>
    <row r="66" spans="1:6" ht="24.95" customHeight="1" x14ac:dyDescent="0.2"/>
    <row r="67" spans="1:6" ht="24.95" customHeight="1" x14ac:dyDescent="0.2"/>
    <row r="68" spans="1:6" ht="24.95" customHeight="1" x14ac:dyDescent="0.2"/>
    <row r="69" spans="1:6" ht="24.95" customHeight="1" x14ac:dyDescent="0.2"/>
    <row r="70" spans="1:6" ht="24.95" customHeight="1" x14ac:dyDescent="0.2"/>
    <row r="71" spans="1:6" ht="24.95" customHeight="1" x14ac:dyDescent="0.2"/>
    <row r="72" spans="1:6" ht="24.95" customHeight="1" x14ac:dyDescent="0.2"/>
    <row r="73" spans="1:6" ht="24.95" customHeight="1" x14ac:dyDescent="0.2"/>
    <row r="74" spans="1:6" ht="24.95" customHeight="1" x14ac:dyDescent="0.2"/>
  </sheetData>
  <mergeCells count="59">
    <mergeCell ref="C52:H52"/>
    <mergeCell ref="C49:H49"/>
    <mergeCell ref="C50:H50"/>
    <mergeCell ref="C51:H51"/>
    <mergeCell ref="H1:J1"/>
    <mergeCell ref="A2:Q2"/>
    <mergeCell ref="C6:H6"/>
    <mergeCell ref="B3:K3"/>
    <mergeCell ref="L3:V3"/>
    <mergeCell ref="B4:K4"/>
    <mergeCell ref="B5:I5"/>
    <mergeCell ref="C18:H18"/>
    <mergeCell ref="C7:H7"/>
    <mergeCell ref="C8:H8"/>
    <mergeCell ref="C9:H9"/>
    <mergeCell ref="C10:H10"/>
    <mergeCell ref="C11:H11"/>
    <mergeCell ref="B13:I13"/>
    <mergeCell ref="C14:H14"/>
    <mergeCell ref="C15:H15"/>
    <mergeCell ref="C16:H16"/>
    <mergeCell ref="C17:H17"/>
    <mergeCell ref="C32:H32"/>
    <mergeCell ref="C19:H19"/>
    <mergeCell ref="B22:I22"/>
    <mergeCell ref="C23:H23"/>
    <mergeCell ref="C24:H24"/>
    <mergeCell ref="C25:H25"/>
    <mergeCell ref="C26:H26"/>
    <mergeCell ref="C27:H27"/>
    <mergeCell ref="B28:I28"/>
    <mergeCell ref="C29:H29"/>
    <mergeCell ref="C30:H30"/>
    <mergeCell ref="C31:H31"/>
    <mergeCell ref="C44:H44"/>
    <mergeCell ref="C45:H45"/>
    <mergeCell ref="D35:G35"/>
    <mergeCell ref="C41:H41"/>
    <mergeCell ref="D36:G36"/>
    <mergeCell ref="D37:G37"/>
    <mergeCell ref="C38:H38"/>
    <mergeCell ref="C39:H39"/>
    <mergeCell ref="C40:H40"/>
    <mergeCell ref="C46:H46"/>
    <mergeCell ref="C33:H33"/>
    <mergeCell ref="D34:G34"/>
    <mergeCell ref="A65:F65"/>
    <mergeCell ref="C47:H47"/>
    <mergeCell ref="C48:H48"/>
    <mergeCell ref="B54:I54"/>
    <mergeCell ref="C55:H55"/>
    <mergeCell ref="C56:H56"/>
    <mergeCell ref="C57:H57"/>
    <mergeCell ref="B59:I59"/>
    <mergeCell ref="C60:H60"/>
    <mergeCell ref="C61:H61"/>
    <mergeCell ref="C62:H62"/>
    <mergeCell ref="A64:I64"/>
    <mergeCell ref="B43:I43"/>
  </mergeCells>
  <pageMargins left="0.75" right="0.75" top="1" bottom="1" header="0.5" footer="0.5"/>
  <pageSetup paperSize="9" scale="5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2" max="2" width="80" customWidth="1"/>
    <col min="3" max="3" width="46.42578125" customWidth="1"/>
  </cols>
  <sheetData>
    <row r="1" spans="1:18" ht="15.75" x14ac:dyDescent="0.25">
      <c r="C1" s="159" t="s">
        <v>225</v>
      </c>
    </row>
    <row r="2" spans="1:18" x14ac:dyDescent="0.25">
      <c r="B2" s="217" t="s">
        <v>230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18" ht="28.5" customHeight="1" x14ac:dyDescent="0.25">
      <c r="B3" s="251" t="s">
        <v>172</v>
      </c>
      <c r="C3" s="251"/>
    </row>
    <row r="4" spans="1:18" ht="18.75" x14ac:dyDescent="0.3">
      <c r="B4" s="252" t="s">
        <v>173</v>
      </c>
      <c r="C4" s="253"/>
    </row>
    <row r="5" spans="1:18" ht="15.75" x14ac:dyDescent="0.25">
      <c r="B5" s="254"/>
      <c r="C5" s="255"/>
    </row>
    <row r="6" spans="1:18" ht="15.75" x14ac:dyDescent="0.25">
      <c r="B6" s="70"/>
      <c r="C6" s="76" t="s">
        <v>175</v>
      </c>
    </row>
    <row r="7" spans="1:18" ht="24.95" customHeight="1" x14ac:dyDescent="0.25">
      <c r="A7">
        <v>1</v>
      </c>
      <c r="B7" s="88" t="s">
        <v>174</v>
      </c>
      <c r="C7" s="23">
        <v>49907</v>
      </c>
    </row>
    <row r="8" spans="1:18" ht="24.95" customHeight="1" x14ac:dyDescent="0.25">
      <c r="A8">
        <v>2</v>
      </c>
      <c r="B8" s="74" t="s">
        <v>220</v>
      </c>
      <c r="C8" s="194">
        <v>1523</v>
      </c>
    </row>
    <row r="9" spans="1:18" ht="24.95" customHeight="1" x14ac:dyDescent="0.25">
      <c r="A9">
        <v>3</v>
      </c>
      <c r="B9" s="74" t="s">
        <v>169</v>
      </c>
      <c r="C9" s="27">
        <v>112758</v>
      </c>
    </row>
    <row r="10" spans="1:18" ht="24.95" customHeight="1" x14ac:dyDescent="0.25">
      <c r="A10">
        <v>4</v>
      </c>
      <c r="B10" s="88" t="s">
        <v>183</v>
      </c>
      <c r="C10" s="23">
        <v>107579</v>
      </c>
    </row>
    <row r="11" spans="1:18" ht="24.95" customHeight="1" x14ac:dyDescent="0.25">
      <c r="A11">
        <v>5</v>
      </c>
      <c r="B11" s="88" t="s">
        <v>185</v>
      </c>
      <c r="C11" s="23">
        <v>5207</v>
      </c>
    </row>
    <row r="12" spans="1:18" ht="24.95" customHeight="1" x14ac:dyDescent="0.25">
      <c r="A12">
        <v>6</v>
      </c>
      <c r="B12" s="74" t="s">
        <v>184</v>
      </c>
      <c r="C12" s="23">
        <v>1500</v>
      </c>
    </row>
    <row r="13" spans="1:18" ht="24.95" customHeight="1" x14ac:dyDescent="0.25">
      <c r="A13">
        <v>7</v>
      </c>
      <c r="B13" s="88" t="s">
        <v>187</v>
      </c>
      <c r="C13" s="23">
        <v>3791</v>
      </c>
    </row>
    <row r="14" spans="1:18" ht="24.95" customHeight="1" x14ac:dyDescent="0.25">
      <c r="A14">
        <v>8</v>
      </c>
      <c r="B14" s="177" t="s">
        <v>213</v>
      </c>
      <c r="C14" s="177">
        <v>2106</v>
      </c>
      <c r="D14" s="166"/>
      <c r="E14" s="166"/>
      <c r="F14" s="166"/>
      <c r="G14" s="166"/>
    </row>
    <row r="15" spans="1:18" ht="24.95" customHeight="1" x14ac:dyDescent="0.25">
      <c r="A15">
        <v>9</v>
      </c>
      <c r="B15" s="178" t="s">
        <v>212</v>
      </c>
      <c r="C15" s="178">
        <v>3028</v>
      </c>
      <c r="D15" s="167"/>
      <c r="E15" s="167"/>
      <c r="F15" s="167"/>
      <c r="G15" s="167"/>
    </row>
    <row r="16" spans="1:18" ht="24.95" hidden="1" customHeight="1" x14ac:dyDescent="0.25">
      <c r="A16">
        <v>10</v>
      </c>
      <c r="B16" s="74"/>
      <c r="C16" s="23"/>
    </row>
    <row r="17" spans="1:7" ht="24.95" hidden="1" customHeight="1" x14ac:dyDescent="0.25">
      <c r="A17">
        <v>11</v>
      </c>
      <c r="B17" s="74"/>
      <c r="C17" s="23"/>
    </row>
    <row r="18" spans="1:7" ht="24.95" hidden="1" customHeight="1" x14ac:dyDescent="0.25">
      <c r="B18" s="74"/>
      <c r="C18" s="80"/>
    </row>
    <row r="19" spans="1:7" ht="24.95" hidden="1" customHeight="1" x14ac:dyDescent="0.25">
      <c r="B19" s="81"/>
      <c r="C19" s="27"/>
    </row>
    <row r="20" spans="1:7" ht="30" customHeight="1" x14ac:dyDescent="0.25">
      <c r="B20" s="47" t="s">
        <v>113</v>
      </c>
      <c r="C20" s="48">
        <f>SUM(C7:C19)</f>
        <v>287399</v>
      </c>
    </row>
    <row r="21" spans="1:7" ht="18.75" x14ac:dyDescent="0.3">
      <c r="B21" s="75"/>
      <c r="C21" s="75"/>
    </row>
    <row r="22" spans="1:7" ht="18.75" x14ac:dyDescent="0.3">
      <c r="B22" s="252" t="s">
        <v>171</v>
      </c>
      <c r="C22" s="253"/>
    </row>
    <row r="23" spans="1:7" ht="15.75" x14ac:dyDescent="0.25">
      <c r="B23" s="249" t="s">
        <v>170</v>
      </c>
      <c r="C23" s="250"/>
    </row>
    <row r="24" spans="1:7" ht="15.75" x14ac:dyDescent="0.25">
      <c r="A24">
        <v>1</v>
      </c>
      <c r="B24" s="74" t="s">
        <v>139</v>
      </c>
      <c r="C24" s="196">
        <v>888</v>
      </c>
    </row>
    <row r="25" spans="1:7" ht="15.75" x14ac:dyDescent="0.25">
      <c r="A25">
        <v>2</v>
      </c>
      <c r="B25" s="74" t="s">
        <v>186</v>
      </c>
      <c r="C25" s="23">
        <v>42500</v>
      </c>
    </row>
    <row r="26" spans="1:7" ht="15.75" x14ac:dyDescent="0.25">
      <c r="A26">
        <v>3</v>
      </c>
      <c r="B26" s="74" t="s">
        <v>176</v>
      </c>
      <c r="C26" s="71">
        <v>4000</v>
      </c>
    </row>
    <row r="27" spans="1:7" ht="15.75" x14ac:dyDescent="0.25">
      <c r="A27">
        <v>4</v>
      </c>
      <c r="B27" s="175" t="s">
        <v>209</v>
      </c>
      <c r="C27" s="71">
        <v>5339</v>
      </c>
      <c r="D27" s="166"/>
      <c r="E27" s="166"/>
      <c r="F27" s="166"/>
      <c r="G27" s="166"/>
    </row>
    <row r="28" spans="1:7" ht="15.75" x14ac:dyDescent="0.25">
      <c r="A28">
        <v>5</v>
      </c>
      <c r="B28" s="176" t="s">
        <v>214</v>
      </c>
      <c r="C28" s="71">
        <v>7778</v>
      </c>
      <c r="D28" s="166"/>
      <c r="E28" s="166"/>
      <c r="F28" s="166"/>
      <c r="G28" s="166"/>
    </row>
    <row r="29" spans="1:7" ht="15.75" x14ac:dyDescent="0.25">
      <c r="A29">
        <v>6</v>
      </c>
      <c r="B29" s="176" t="s">
        <v>216</v>
      </c>
      <c r="C29" s="71">
        <v>14927</v>
      </c>
      <c r="D29" s="166"/>
      <c r="E29" s="166"/>
      <c r="F29" s="166"/>
      <c r="G29" s="166"/>
    </row>
    <row r="30" spans="1:7" ht="15.75" x14ac:dyDescent="0.25">
      <c r="A30">
        <v>7</v>
      </c>
      <c r="B30" s="175" t="s">
        <v>217</v>
      </c>
      <c r="C30" s="197">
        <v>336</v>
      </c>
      <c r="D30" s="166"/>
      <c r="E30" s="166"/>
      <c r="F30" s="166"/>
      <c r="G30" s="166"/>
    </row>
    <row r="31" spans="1:7" ht="15.75" x14ac:dyDescent="0.25">
      <c r="A31">
        <v>8</v>
      </c>
      <c r="B31" s="88" t="s">
        <v>218</v>
      </c>
      <c r="C31" s="23">
        <v>3347</v>
      </c>
    </row>
    <row r="32" spans="1:7" ht="15.75" x14ac:dyDescent="0.25">
      <c r="A32">
        <v>9</v>
      </c>
      <c r="B32" s="88" t="s">
        <v>219</v>
      </c>
      <c r="C32" s="23">
        <v>59134</v>
      </c>
    </row>
    <row r="33" spans="1:3" ht="15.75" x14ac:dyDescent="0.25">
      <c r="A33">
        <v>10</v>
      </c>
      <c r="B33" s="195" t="s">
        <v>224</v>
      </c>
      <c r="C33" s="27">
        <v>22500</v>
      </c>
    </row>
    <row r="34" spans="1:3" ht="18.75" x14ac:dyDescent="0.25">
      <c r="B34" s="47" t="s">
        <v>120</v>
      </c>
      <c r="C34" s="48">
        <f>SUM(C24:C33)</f>
        <v>160749</v>
      </c>
    </row>
    <row r="36" spans="1:3" x14ac:dyDescent="0.25">
      <c r="C36" s="73">
        <f>C20+C34</f>
        <v>448148</v>
      </c>
    </row>
  </sheetData>
  <mergeCells count="6">
    <mergeCell ref="B2:R2"/>
    <mergeCell ref="B23:C23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1. Ktgv.mérlege</vt:lpstr>
      <vt:lpstr>2. Ktgv.egys.</vt:lpstr>
      <vt:lpstr>3.államházt.belüli tám.  </vt:lpstr>
      <vt:lpstr>4.önk.ktgv.várh.bevételek</vt:lpstr>
      <vt:lpstr>9.Beruházások feladatonként</vt:lpstr>
      <vt:lpstr>'2. Ktgv.egys.'!Nyomtatási_cím</vt:lpstr>
      <vt:lpstr>'2. Ktgv.egys.'!Nyomtatási_terület</vt:lpstr>
      <vt:lpstr>'4.önk.ktgv.várh.bevételek'!Nyomtatási_terület</vt:lpstr>
      <vt:lpstr>'9.Beruházások feladatonként'!Nyomtatási_terület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2020-03-18T10:10:37Z</dcterms:modified>
</cp:coreProperties>
</file>