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824" activeTab="3"/>
  </bookViews>
  <sheets>
    <sheet name="1-Mérleg" sheetId="1" r:id="rId1"/>
    <sheet name="1A-ÖNK elemi" sheetId="2" r:id="rId2"/>
    <sheet name="1-B ÁMK" sheetId="3" r:id="rId3"/>
    <sheet name="1-C kötelező feladatok (2)" sheetId="4" r:id="rId4"/>
    <sheet name="2- Bevételek " sheetId="5" r:id="rId5"/>
    <sheet name="2ATámogatások" sheetId="6" r:id="rId6"/>
    <sheet name="3-kiadás" sheetId="7" r:id="rId7"/>
    <sheet name="4-létszámok" sheetId="8" r:id="rId8"/>
    <sheet name="5-felhalmozás" sheetId="9" r:id="rId9"/>
    <sheet name="6-gördülő" sheetId="10" r:id="rId10"/>
    <sheet name="7-ei ütemterv" sheetId="11" r:id="rId11"/>
    <sheet name="8-kötvállalás" sheetId="12" r:id="rId12"/>
    <sheet name="9-közvetett támog" sheetId="13" r:id="rId13"/>
  </sheets>
  <definedNames>
    <definedName name="Excel_BuiltIn__FilterDatabase">'4-létszámok'!$A$4:$C$10</definedName>
    <definedName name="_xlnm.Print_Titles" localSheetId="3">'1-C kötelező feladatok (2)'!$1:$10</definedName>
    <definedName name="_xlnm.Print_Titles" localSheetId="4">'2- Bevételek '!$1:$7</definedName>
    <definedName name="_xlnm.Print_Titles" localSheetId="6">'3-kiadás'!$1:$7</definedName>
    <definedName name="_xlnm.Print_Titles" localSheetId="8">'5-felhalmozás'!$5:$7</definedName>
    <definedName name="_xlnm.Print_Area" localSheetId="1">'1A-ÖNK elemi'!$A$1:$H$35</definedName>
    <definedName name="_xlnm.Print_Area" localSheetId="2">'1-B ÁMK'!$A$1:$H$27</definedName>
    <definedName name="_xlnm.Print_Area" localSheetId="3">'1-C kötelező feladatok (2)'!$A$1:$K$332</definedName>
    <definedName name="_xlnm.Print_Area" localSheetId="6">'3-kiadás'!$A$1:$D$64</definedName>
    <definedName name="_xlnm.Print_Area" localSheetId="8">'5-felhalmozás'!$A$1:$D$17</definedName>
    <definedName name="_xlnm.Print_Area" localSheetId="9">'6-gördülő'!$A$1:$J$22</definedName>
    <definedName name="_xlnm.Print_Area" localSheetId="11">'8-kötvállalás'!$A$1:$L$14</definedName>
  </definedNames>
  <calcPr fullCalcOnLoad="1"/>
</workbook>
</file>

<file path=xl/sharedStrings.xml><?xml version="1.0" encoding="utf-8"?>
<sst xmlns="http://schemas.openxmlformats.org/spreadsheetml/2006/main" count="1164" uniqueCount="377">
  <si>
    <t>GYÖNGYÖSOROSZI ÖNKORMÁNYZATÁNAK 2014. ÉVI KÖLTSÉGVETÉSI MÉRLEGE</t>
  </si>
  <si>
    <t>adatok eFT-ban</t>
  </si>
  <si>
    <t>Ssz.</t>
  </si>
  <si>
    <t xml:space="preserve">Előző évi </t>
  </si>
  <si>
    <t xml:space="preserve">Tárgy évi </t>
  </si>
  <si>
    <t>BEVÉTELEK</t>
  </si>
  <si>
    <t>eredeti előirányzat</t>
  </si>
  <si>
    <t xml:space="preserve">KIADÁSOK </t>
  </si>
  <si>
    <t>Közhatalmi bevételek</t>
  </si>
  <si>
    <t>Személyi juttatások</t>
  </si>
  <si>
    <t>Intézményi működési bevételek</t>
  </si>
  <si>
    <t>Munkaadókat terhelő juttatás, Szociális hozzájáulási adó</t>
  </si>
  <si>
    <t>Központi költségvetéből kapottköltségvetési támogatás</t>
  </si>
  <si>
    <t>Dologi kiadások</t>
  </si>
  <si>
    <t>Támogatás értékű működési bevételek</t>
  </si>
  <si>
    <t>Ellátottak pénzbeli  juttatása</t>
  </si>
  <si>
    <t>Működési célra átvett pénzeszközök</t>
  </si>
  <si>
    <t>Működési célú pénzeszköz átadás</t>
  </si>
  <si>
    <t>I.</t>
  </si>
  <si>
    <t>Működési bevételek összesen (1+…+5)</t>
  </si>
  <si>
    <t>Egyéb működési célú támogatás</t>
  </si>
  <si>
    <t>II.</t>
  </si>
  <si>
    <t>Működési célú kiadások (1+…+6)</t>
  </si>
  <si>
    <t>III.</t>
  </si>
  <si>
    <t>Támogatási Kölcsönök visszatérülése és igénybevétele</t>
  </si>
  <si>
    <t xml:space="preserve">Felújítási kiadások </t>
  </si>
  <si>
    <t>Önk. működési jellegű költségvetési támogatása</t>
  </si>
  <si>
    <t>Beruházási kiadások</t>
  </si>
  <si>
    <t>Önk. felhalmozási jellegű költségvetési támog.</t>
  </si>
  <si>
    <t>Felhalmozási célú pénzeszközátadás</t>
  </si>
  <si>
    <t>IV.</t>
  </si>
  <si>
    <t>Önkormányzat költségvetési támogatás összesen (1+2)</t>
  </si>
  <si>
    <t>Felújítási, felhalmozási kiadások összesen (1+...+3)</t>
  </si>
  <si>
    <t>Kölcsönök nyújtása és visszatérülése</t>
  </si>
  <si>
    <t>Általános tartalék</t>
  </si>
  <si>
    <t>Céltartalék</t>
  </si>
  <si>
    <t>ebből nemzetiségi önkormányzat céltartaléka</t>
  </si>
  <si>
    <t>Értékpapír, üzletrészvásárlással összefüggő kiadások</t>
  </si>
  <si>
    <t>Hitelek kiadásai</t>
  </si>
  <si>
    <t>V.</t>
  </si>
  <si>
    <t>Folyó évi bevételek összesen (I+II+III+IV)</t>
  </si>
  <si>
    <t>Folyó évi kiadások összesen (I+II+1+...+4)</t>
  </si>
  <si>
    <t>VI.</t>
  </si>
  <si>
    <t>Költségvetési hiány</t>
  </si>
  <si>
    <t>Költségvetési többlet</t>
  </si>
  <si>
    <t>Költségvetéi hiány BELSŐ finanszírozása</t>
  </si>
  <si>
    <t>Pénzforgalom nélküli bevételek - működési</t>
  </si>
  <si>
    <t>ebből nemzetiségi önkormányzat pénzforgalom nélküli működési bevétele</t>
  </si>
  <si>
    <t>Pénzforgalom nélküli bevételek - felhalmozási</t>
  </si>
  <si>
    <t>VII.</t>
  </si>
  <si>
    <t>Belső finanszírozás összesen</t>
  </si>
  <si>
    <t>Költségvetéi hiány KÜLSŐ  finanszírozása</t>
  </si>
  <si>
    <t>Hitelek és kölcsönök bevételei - működési</t>
  </si>
  <si>
    <t>Hitelek és kölcsönök bevételei - felhalmozási</t>
  </si>
  <si>
    <t>Értékpapírok bevételei</t>
  </si>
  <si>
    <t>VIII.</t>
  </si>
  <si>
    <t>Külső finanszírozás összesen</t>
  </si>
  <si>
    <t>IX</t>
  </si>
  <si>
    <t>BEVÉTELEK MINDÖSSZESEN (V+VII+VIII)</t>
  </si>
  <si>
    <t>KIADÁSOK MINDÖSSZESEN (III+IV)</t>
  </si>
  <si>
    <t>GYÖNGYÖSOROSZI ÖNKORMÁNYZATÁNAK  2014. ÉVI ELEMI KÖLTSÉGVETÉSE</t>
  </si>
  <si>
    <t>adatok eFt-ban</t>
  </si>
  <si>
    <t>Irányító szerv által működésre adott támogatás</t>
  </si>
  <si>
    <t>Felhalmozási bevételek</t>
  </si>
  <si>
    <t>Működési célú kiadások (1+…+7)</t>
  </si>
  <si>
    <t>Irányító szerv által felhalmozási célra adott támogatás</t>
  </si>
  <si>
    <t>Felújítási, felhalmozási kiadások összesen (1+...+4)</t>
  </si>
  <si>
    <t>,,</t>
  </si>
  <si>
    <t>Általános Müvelődési Központ</t>
  </si>
  <si>
    <t>Előző évi módosított előirányzat</t>
  </si>
  <si>
    <t>Irányító szervtől kapott működési  támogatás</t>
  </si>
  <si>
    <t>Működési bevételek összesen (1+…+4)</t>
  </si>
  <si>
    <t>Irányító szervtől kapott felhalmozási támogatás</t>
  </si>
  <si>
    <t>III</t>
  </si>
  <si>
    <t>IV</t>
  </si>
  <si>
    <t>Folyó évi kiadások összesen (I+II+1+2)</t>
  </si>
  <si>
    <t>V</t>
  </si>
  <si>
    <t>VI</t>
  </si>
  <si>
    <t>VII</t>
  </si>
  <si>
    <t>GYÖNGYÖSOROSZI KÖZSÉGI ÖNKORMÁNYZAT IRÁNYÍTÁSA ALÁ TARTOZÓ KÖLTSÉGVETÉSI SZERVEK</t>
  </si>
  <si>
    <t xml:space="preserve"> 2014. ÉVI BEVÉTELEI ÉS KIADÁSAI</t>
  </si>
  <si>
    <t>AZ ÖNKORMÁNYZAT KÖTELEZŐ ÉSSZABADON VÁLLALT FELADATAINAK BONTÁSÁBAN</t>
  </si>
  <si>
    <t>Adatok EFt-ban</t>
  </si>
  <si>
    <t>Megnevezés</t>
  </si>
  <si>
    <t>Előző évi</t>
  </si>
  <si>
    <t>Tárgy évi</t>
  </si>
  <si>
    <t>BVÉTELEK</t>
  </si>
  <si>
    <t>KIADÁSOK</t>
  </si>
  <si>
    <t>I. KÖTELEZŐ FELADATOK</t>
  </si>
  <si>
    <t>TELEPÜLÉSÜZEMELTETÉS; HELYI KÖRNYEZET- ÉS TERMÉSZETVÉDELEM, VÍZGAZDÁLKODÁS, VÍZKÁRELHÁRÍTÁS</t>
  </si>
  <si>
    <t>Működési bevételek</t>
  </si>
  <si>
    <t>Működési kiadások</t>
  </si>
  <si>
    <t>ebből</t>
  </si>
  <si>
    <t>Munkaadót terhelő járulékok és szociális hozzájárulási adó</t>
  </si>
  <si>
    <t>Kötött felhasználású normatív támogatás</t>
  </si>
  <si>
    <t>Dologi  kiadások</t>
  </si>
  <si>
    <t xml:space="preserve">Központosított előirányzat </t>
  </si>
  <si>
    <t>Ellátottak pénzbeli juttatása</t>
  </si>
  <si>
    <t>Felujitási bevételek</t>
  </si>
  <si>
    <t>Kölcsönök nyújtása és törlesztése</t>
  </si>
  <si>
    <t>Költségvetési  hiány belső finanszírozás pénzmaradvány</t>
  </si>
  <si>
    <t>Költségvetési hiány külső finanszírozás</t>
  </si>
  <si>
    <t>Bevételek mindösszesen</t>
  </si>
  <si>
    <t>Kiadások mindösszesen</t>
  </si>
  <si>
    <t>Felhalmozási kiadások</t>
  </si>
  <si>
    <t>közvilágítás</t>
  </si>
  <si>
    <t>zöldterület kezelés</t>
  </si>
  <si>
    <t>EGÉSZSÉGÜGYI ALAPELLÁTÁS, AZ EGÉSZSÉGES ÉLETMÓD SEGÍTÉSÉT CÉLZÓ SZOLGÁLTATÁSOK</t>
  </si>
  <si>
    <t>háziorvosi alapellátás</t>
  </si>
  <si>
    <t>fogorvosi alapellátás</t>
  </si>
  <si>
    <t>családésnővédelmi egészségügyi gondozás</t>
  </si>
  <si>
    <t>ifjúsági és egészségügyi gondozás</t>
  </si>
  <si>
    <t xml:space="preserve">KÖRNYEZET-EGÉSZSÉGÜGY </t>
  </si>
  <si>
    <t>Állategészségügyi ellátás</t>
  </si>
  <si>
    <t>kiemelt állami és önkormányzati rendezvények</t>
  </si>
  <si>
    <t>szociális étkeztetés</t>
  </si>
  <si>
    <t>LAKÁS- ÉS HELYISÉGGAZDÁLKODÁS</t>
  </si>
  <si>
    <t>HELYI KÖZFOGLALKOZTATÁS</t>
  </si>
  <si>
    <r>
      <t xml:space="preserve">                                                       II.  </t>
    </r>
    <r>
      <rPr>
        <b/>
        <sz val="14"/>
        <rFont val="Times New Roman"/>
        <family val="1"/>
      </rPr>
      <t>Önként vállalt feladatok bevételei és kiadásai</t>
    </r>
  </si>
  <si>
    <t>SPORT, IFJÚSÁGI ÜGYEK; KÖZREMŰKÖDÉS A TELEPÜLÉS KÖZBIZTONSÁGÁNAK BIZTOSÍTÁSÁBAN</t>
  </si>
  <si>
    <t>civil szervzetek támogtása</t>
  </si>
  <si>
    <t>HULLADÉKGAZDÁLKODÁS</t>
  </si>
  <si>
    <t>ÖNKORMÁNYZATI IGAZGATÁSI FELADATOK; HONVÉDELEM, POLGÁRI VÉDELEM, KATASZTRÓFAVÉDELEM; HELYI ADÓVAL, GAZDASÁGSZERVEZÉSSEL ÉS A TURIZMUSSAL KAPCSOLATOS FELADATOK</t>
  </si>
  <si>
    <t>ÓVODAI ELLÁTÁS</t>
  </si>
  <si>
    <t>KULTURÁLIS SZOLGÁLTATÁS, NYILVÁNOS KÖNYVTÁRI ELLÁTÁS BIZTOSÍTÁSA;  A KULTURÁLIS ÖRÖKSÉG HELYI VÉDELME; A HELYI KÖZMŰVELŐDÉSI TEVÉKENYSÉG TÁMOGATÁSA</t>
  </si>
  <si>
    <t>közművelődési könyvtár állomány gyarapítás</t>
  </si>
  <si>
    <t xml:space="preserve">Felhalmozási kiadások </t>
  </si>
  <si>
    <t>GYÖNGYÖSOROSZI KÖZSÉGI ÖNKORMÁNYZAT ÉS IRÁNYÍTÁSA ALÁ TARTOZÓ KÖLTSÉGVETÉSI SZERVEK</t>
  </si>
  <si>
    <t xml:space="preserve">2014. ÉVI BEVÉTELEI </t>
  </si>
  <si>
    <t>Cím- rend</t>
  </si>
  <si>
    <t>1.</t>
  </si>
  <si>
    <t>Önkormányzat bevételei</t>
  </si>
  <si>
    <t>Közhatalmi bevétel</t>
  </si>
  <si>
    <t>helyi iparűzési adó</t>
  </si>
  <si>
    <t>magánszemélyek kommunális adója</t>
  </si>
  <si>
    <t>talajterhelés</t>
  </si>
  <si>
    <t>gépjáműadó</t>
  </si>
  <si>
    <t>pótlék,birság</t>
  </si>
  <si>
    <t>Saját bevétel</t>
  </si>
  <si>
    <t>Államháztartáson kívülről végleges működési pénzeszk.átvét.</t>
  </si>
  <si>
    <t>Egyéb szociális támogatás</t>
  </si>
  <si>
    <t>Egyéb központi támogatás</t>
  </si>
  <si>
    <t>Pénzmaradvány működési célra</t>
  </si>
  <si>
    <t>Működési bevételek összesen</t>
  </si>
  <si>
    <t>Államháztartáson kívülről végleges felhalm.pénzeszk.átvét.</t>
  </si>
  <si>
    <t>Felhalmozási célú támogatásértékű bevételek</t>
  </si>
  <si>
    <t>Hitel felvétel</t>
  </si>
  <si>
    <t>Pénzmaradvány felhalmozásra, felújításra</t>
  </si>
  <si>
    <t>Felhalmozási bevételek összesen</t>
  </si>
  <si>
    <t>Kölcsönök</t>
  </si>
  <si>
    <t>Kölcsönök  igénybevétele</t>
  </si>
  <si>
    <t>kölcsönök visszatérülése</t>
  </si>
  <si>
    <t>Kölcsönök összesen</t>
  </si>
  <si>
    <t>3.</t>
  </si>
  <si>
    <t>Általános Művelődési Központ</t>
  </si>
  <si>
    <t>Hozam és kamatbevételek</t>
  </si>
  <si>
    <t>Irányító (felügyeleti) szervtől kapott támogatás</t>
  </si>
  <si>
    <t>BEVÉTELEK MINDÖSSZESEN</t>
  </si>
  <si>
    <t>Irányító (felügyeleti) szervtől kapott  működési támogatás</t>
  </si>
  <si>
    <t>Irányító (felügyeleti) szervtől kapott  felhalmozási támogatás</t>
  </si>
  <si>
    <t>Sorszám</t>
  </si>
  <si>
    <t>A helyi önkormányzatok általános működésének és ágazati feladatainak támogatása</t>
  </si>
  <si>
    <t>Állami normatíva összege EFt-ban</t>
  </si>
  <si>
    <t>önkormányzati hivatal működésének támogatása</t>
  </si>
  <si>
    <t>a)</t>
  </si>
  <si>
    <t>zöldterület gazdálkodással kapcsoaltos feladatok támogatása</t>
  </si>
  <si>
    <t>b)</t>
  </si>
  <si>
    <t>közvilágítás fenntartásának támogatása</t>
  </si>
  <si>
    <t>c)</t>
  </si>
  <si>
    <t>köztemető fenntartással kapcsolatos feladatok támogatása</t>
  </si>
  <si>
    <t>d)</t>
  </si>
  <si>
    <t>közutak üzemeltetése</t>
  </si>
  <si>
    <t>egyébkötelező önkormányzati feladatok támogatása</t>
  </si>
  <si>
    <t>Óvodapedagógusok, és az óvodapedagógusok nevelő munkáját közvetlenül segítők bértámogatása</t>
  </si>
  <si>
    <t>óvodaműködtetési támogatás</t>
  </si>
  <si>
    <t>gyermekétkeztetés támogatása</t>
  </si>
  <si>
    <t>Hozzájárulás a pénzbeli és szociális ellátásokhoz</t>
  </si>
  <si>
    <t>Támogatás mindösszesen</t>
  </si>
  <si>
    <t>Szociális és gyermekjóléti feladatok tám.</t>
  </si>
  <si>
    <t>Könyvtár és közm.feladatok</t>
  </si>
  <si>
    <t>Külterülettel kapcs. Feladatok</t>
  </si>
  <si>
    <t>Összesen:</t>
  </si>
  <si>
    <t>GYÖNGYÖSOROSZI KÖZSÉGI ÖNKORMÁNYZAT ÉS IRÁNÍTÁSA ALÁ TARTOZÓ KÖLTSÉGVETÉSI SZERVEK</t>
  </si>
  <si>
    <t>2014. ÉVI KIADÁSAI ELŐIRÁNYZAT CSOPORTOK ÉS KIEMELT ELŐIRÁNYZATOK SZERINT</t>
  </si>
  <si>
    <t>adatok EFT-ban</t>
  </si>
  <si>
    <t>Önkormányzat kiadásai</t>
  </si>
  <si>
    <t>Irányítása (felügyelete) alá tartozó költségvetési szervnek adott támogatás</t>
  </si>
  <si>
    <t>Értékpapirokklal kapcs.kiadás</t>
  </si>
  <si>
    <t>Működési kiadások összesen</t>
  </si>
  <si>
    <t>Felújítás</t>
  </si>
  <si>
    <t>Fejlesztési célú  hitel törlesztés</t>
  </si>
  <si>
    <t>Felhalmozási kiadások összesen</t>
  </si>
  <si>
    <t>Támogatási kölcsönök nyújtása államháztartáson kívülre</t>
  </si>
  <si>
    <t>Támogatási kölcsönök nyújtása államháztartáson belülre</t>
  </si>
  <si>
    <t>Támogatási kölcsönök törlesztése államháztartáson belülre</t>
  </si>
  <si>
    <t>Támogatási kölcsönök nyújtása és törlesztése összesen</t>
  </si>
  <si>
    <t>céltartalék</t>
  </si>
  <si>
    <t>Tartalékok összesen</t>
  </si>
  <si>
    <t>Polgármesteri Hivatal  kiadásai</t>
  </si>
  <si>
    <t>Egyéb működési célú támogatás, előző évi pénzmaradvány átadás</t>
  </si>
  <si>
    <t>Fejlesztési célú támogatás, előző évi fejl.célú pm átadás</t>
  </si>
  <si>
    <t>Gyöngyösoroszi ÁMK kiadásai</t>
  </si>
  <si>
    <t>2.</t>
  </si>
  <si>
    <t>KIADÁSOK MINDÖSSZESEN</t>
  </si>
  <si>
    <t>Irányítása (felügyelete) alá tartozó költségvetési szervnek adott működési támogatás</t>
  </si>
  <si>
    <t>Irányítása (felügyelete) alá tartozó költségvetési szervnek adott felhalmozási támogatás</t>
  </si>
  <si>
    <t>GYÖNGYÖSOROSZI KÖZSÉGI ÖNKORMÁNYZAT INTÉZMÉNYEINEK</t>
  </si>
  <si>
    <t>2014. ÉVI LÉTSZÁM-ELŐIRÁNYZATAI</t>
  </si>
  <si>
    <t>adatok fő-ben</t>
  </si>
  <si>
    <t>Cím</t>
  </si>
  <si>
    <t>Intézmény neve</t>
  </si>
  <si>
    <t>Előző évi eredeti előirányzat</t>
  </si>
  <si>
    <t xml:space="preserve">Tárgy évi eredeti előirányzat </t>
  </si>
  <si>
    <t>teljes</t>
  </si>
  <si>
    <t>rész</t>
  </si>
  <si>
    <t>munkaidős létszám</t>
  </si>
  <si>
    <t>munkaidős létszám közfoglalkoztatott</t>
  </si>
  <si>
    <t>Önkormányzat</t>
  </si>
  <si>
    <t>ÖNKORMÁNYZAT MINDÖSSZESEN</t>
  </si>
  <si>
    <t xml:space="preserve">GYÖNGYÖSOROSZI KÖZSÉGI ÖNKORMÁNYZATA  2014. ÉVI </t>
  </si>
  <si>
    <t>FELHALMOZÁSI KIADÁSAI</t>
  </si>
  <si>
    <t>I.   FEJLESZTÉSI KIADÁSOK CÉLONKÉNT</t>
  </si>
  <si>
    <t>Polgármesteri Hivatal felújítása</t>
  </si>
  <si>
    <t>Járda felújítás</t>
  </si>
  <si>
    <t xml:space="preserve">Óvoda kisértékü tárgyí eszköz beszerzés </t>
  </si>
  <si>
    <t>Védőnő /vérnyomás mérő, sulymérleg/</t>
  </si>
  <si>
    <t>Házorvosi szolgálta / vérnyomásmérő, forgószék,EKG gép,nyomtató/</t>
  </si>
  <si>
    <t>Polgármesteri Hivatal  kisértékü tárgyi eszköz</t>
  </si>
  <si>
    <t>Civilszervezetek felujitási támogatása</t>
  </si>
  <si>
    <t>I. FEJLESZTÉSI KIADÁSOK ÖSSZESEN</t>
  </si>
  <si>
    <t>GYÖNGYÖSOROSZI KÖZSÉGI ÖNKORMÁNYZAT KÖLTSÉGVETÉSÉNEK 3 ÉVES PÉNZFORGALMI MÉRLEGE</t>
  </si>
  <si>
    <t>(gördülő tervezés)</t>
  </si>
  <si>
    <t>JÓÓÓÓÓÓ</t>
  </si>
  <si>
    <t>Tárgy évi eredeti előirányzat</t>
  </si>
  <si>
    <t>2015 évi terv</t>
  </si>
  <si>
    <t>2016 évi terv</t>
  </si>
  <si>
    <t>Munkaadókat terhelő járulékok szociális hozzájáulási adó</t>
  </si>
  <si>
    <t>Önkormányzatok működési jellegű költségvetési támogatása</t>
  </si>
  <si>
    <t>Felújítási kiadások összesen</t>
  </si>
  <si>
    <t>Önkormányzatok felhalmozási  jellegű költségvetési támogatása</t>
  </si>
  <si>
    <t xml:space="preserve">Felhalmozási kiadások összesen </t>
  </si>
  <si>
    <t>Értékpapírok kiadásai</t>
  </si>
  <si>
    <t>Támogatási kölcsönök visszatérülése</t>
  </si>
  <si>
    <t>Céltartalékok</t>
  </si>
  <si>
    <t>Folyó évi bevételek összesen (1+2+…+..+10)</t>
  </si>
  <si>
    <t>Folyó évi kiadások összesen (1+2+3+6+7+...+13)</t>
  </si>
  <si>
    <t>Működési hiány/hitel</t>
  </si>
  <si>
    <t>Hitelek és kölcsönök kiadásai (tőke)</t>
  </si>
  <si>
    <t>Felhalmozási hiány/hitel</t>
  </si>
  <si>
    <t>Pénzforgalom nélküli bevételek</t>
  </si>
  <si>
    <t>BEVÉTELEK ÖSSZESEN (11+12+13+14)</t>
  </si>
  <si>
    <t>KIADÁSOK ÖSSZESEN (14+15)</t>
  </si>
  <si>
    <t xml:space="preserve">GYÖNGYÖSOROSZI KÖZSÉGI   ÖNKORMÁNYZAT 2014. ÉVI </t>
  </si>
  <si>
    <t>ELŐIRÁNYZAT-FELHASZNÁLÁSI  ÜTEMTERVE</t>
  </si>
  <si>
    <t>ELŐIRÁNYZAT</t>
  </si>
  <si>
    <t>Mind-összesen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</si>
  <si>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</si>
  <si>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</si>
  <si>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</si>
  <si>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</si>
  <si>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</si>
  <si>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</si>
  <si>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</si>
  <si>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</si>
  <si>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</si>
  <si>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</si>
  <si>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</si>
  <si>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</si>
  <si>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</si>
  <si>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Hitelfelvétel</t>
  </si>
  <si>
    <t>Bírságok, hatósági igazgatási szolg.díja</t>
  </si>
  <si>
    <t>Felhalmozási és egyéb bevételek</t>
  </si>
  <si>
    <t>Helyi adó</t>
  </si>
  <si>
    <t>Üzemeltetési bevételek</t>
  </si>
  <si>
    <t>Normatív állami hozzájárulások</t>
  </si>
  <si>
    <t>Támogatásértékü mük.beveétel</t>
  </si>
  <si>
    <t>Pénzmaradvány igénybevétel</t>
  </si>
  <si>
    <t>Bevételek összesen</t>
  </si>
  <si>
    <t>KIADÁSI ELŐIRÁNYZATOK</t>
  </si>
  <si>
    <t>Járulékok</t>
  </si>
  <si>
    <t>Müködésicélu pénzeszköz átadások</t>
  </si>
  <si>
    <t>Ellátottak juttatásai</t>
  </si>
  <si>
    <t>Értékpapir ralkapcsolatos kiadások</t>
  </si>
  <si>
    <t xml:space="preserve">Általános és céltartalék </t>
  </si>
  <si>
    <t>Kiadás összesen</t>
  </si>
  <si>
    <t>Bevételek és kiadások havi különbözete</t>
  </si>
  <si>
    <t>GYÖNGYÖSOROSZI KÖZSÉGI  ÖNKORMÁNYZAT TÖBB ÉVRE VÁLLALT KÖTELEZETTSÉGEI</t>
  </si>
  <si>
    <t>ÉVENKÉNTI BONTÁSBAN</t>
  </si>
  <si>
    <t>Szerződés szerinti összeg</t>
  </si>
  <si>
    <t>Kötelezettség-vállalás éve</t>
  </si>
  <si>
    <t>Tárgy évi nyitó állomány</t>
  </si>
  <si>
    <t>Teljesítés</t>
  </si>
  <si>
    <t>Tárgy évi záró állomány</t>
  </si>
  <si>
    <t>Kötelezettségvállallás tervezett éves teljesítése évenkénti bontásban</t>
  </si>
  <si>
    <t>Tárgy év</t>
  </si>
  <si>
    <t>összesen</t>
  </si>
  <si>
    <t>I. Hitelek</t>
  </si>
  <si>
    <t>II. Lízingkötelezettségek és részletfizetések</t>
  </si>
  <si>
    <t>III. Egyéb kötelezettségvállalások</t>
  </si>
  <si>
    <t>Villamosenergia részvény</t>
  </si>
  <si>
    <t>Kötelezettségvállalások ÖSSZESEN</t>
  </si>
  <si>
    <t>IV. Készfizető kezességvállalások, garanciák</t>
  </si>
  <si>
    <t>Készfizető kezességvállalások, garanciák összesen</t>
  </si>
  <si>
    <t>KÖTELEZETTSÉGVÁLLALÁSOK MINDÖSSZESEN</t>
  </si>
  <si>
    <t>GYÖNGYÖSOROSZI KÖZSÉGI ÖNKORMÁNYZATA ÁLTAL NYÚJTOTT</t>
  </si>
  <si>
    <t>2014. ÉVBEN NYÚJTOTT KÖZVETETT TÁMOGATÁSOK</t>
  </si>
  <si>
    <t>Jogcím</t>
  </si>
  <si>
    <t>Mentesség</t>
  </si>
  <si>
    <t>Kedvezmény</t>
  </si>
  <si>
    <t>Közvetett támogatás összesen (EFt)</t>
  </si>
  <si>
    <t>jogcíme (jellege)</t>
  </si>
  <si>
    <t>mértéke (%)</t>
  </si>
  <si>
    <t>összege (EFt)</t>
  </si>
  <si>
    <t>ellátottak térítési díja, kártérítésének méltányossági alapon történő elengedése</t>
  </si>
  <si>
    <t>lakosság részére lakásépítéshez, lakásfelújíytáshoz nyújtott kölcsöne</t>
  </si>
  <si>
    <t>iparűzési adó</t>
  </si>
  <si>
    <t>gépjárműadó</t>
  </si>
  <si>
    <t>gépjármű adó tv 5. §</t>
  </si>
  <si>
    <t>gépjármű adó tv 8. §</t>
  </si>
  <si>
    <t>20-30</t>
  </si>
  <si>
    <t>helyiségek, eszközök hasznosítása</t>
  </si>
  <si>
    <t>ÖSSZESEN</t>
  </si>
  <si>
    <t>Felhalmozási bevétel</t>
  </si>
  <si>
    <t xml:space="preserve">                                                                ÁMK</t>
  </si>
  <si>
    <t>köztemető fenntartás és müködtetés</t>
  </si>
  <si>
    <t>közművelődések közösségi és társadalmi részvétel fejlesztése</t>
  </si>
  <si>
    <t>város-,községgazdálkodás,egyáb szolgáltatások</t>
  </si>
  <si>
    <t>egxéb szociális  pénzbeni ellátások támogatása</t>
  </si>
  <si>
    <t>lakó ingatlan bérbeadása</t>
  </si>
  <si>
    <t>Start munkaprogram téli közfoglakoztatás</t>
  </si>
  <si>
    <t>nem veszélyes hulladék vegyes be4gyüjtése,szállitása, átrakása</t>
  </si>
  <si>
    <t>önkormányzatok jogalkotó és általános igazgat.tevek.</t>
  </si>
  <si>
    <t>óvodai nevelés ellátás szakmai és müködtetési felad.</t>
  </si>
  <si>
    <t>Önkorm. Müködési támogatásai</t>
  </si>
  <si>
    <t>Ellátottak pénzbeni juttatása</t>
  </si>
  <si>
    <t>Egyéb müködési célu kiadás</t>
  </si>
  <si>
    <t>Felújitások</t>
  </si>
  <si>
    <t>Beruházások</t>
  </si>
  <si>
    <t>Egyéb felhalmozási célu kiadás</t>
  </si>
  <si>
    <t>Müködési célu átvett pe.</t>
  </si>
  <si>
    <t>Müködési célu tám. áll.bel.</t>
  </si>
  <si>
    <t>Felhalmozási célu tám.áll.bell.</t>
  </si>
  <si>
    <t>Müködési bevételek</t>
  </si>
  <si>
    <t>Felhalmozási célu átvett pe.</t>
  </si>
  <si>
    <t>Foglalkoztatottak sze. Jut.</t>
  </si>
  <si>
    <t xml:space="preserve">Munkaadót terhelő járulékok </t>
  </si>
  <si>
    <t>Közutak üzemeltetése</t>
  </si>
  <si>
    <t>Támogatási célu finansziroz.müveletek</t>
  </si>
  <si>
    <t>Önkormányzatok elszámolási központi költsg.vet. Szerv.</t>
  </si>
  <si>
    <t>Fejezeti és álltalános tartalékok</t>
  </si>
  <si>
    <t>Gyermek étkeztetés</t>
  </si>
  <si>
    <t>Összesen</t>
  </si>
  <si>
    <t>Egyéb működési célú kiadás</t>
  </si>
  <si>
    <t>Maradvány igénybevétele</t>
  </si>
  <si>
    <t>Önkormányzatok müködési támogatása</t>
  </si>
  <si>
    <t>Működési célru támogatás államháztartáson belülről</t>
  </si>
  <si>
    <t>gyermekétkeztetés</t>
  </si>
  <si>
    <t>önkormányzatok müködési támogatása</t>
  </si>
  <si>
    <t>Müködési célu támogatás államháztrtáson bel.</t>
  </si>
  <si>
    <t>Egyéb müködési kiadás</t>
  </si>
  <si>
    <t>Város és kg. Gazdálkodás / , buszmegálló/</t>
  </si>
  <si>
    <t>Egyéb felhalmozási célu kiadások</t>
  </si>
  <si>
    <t xml:space="preserve"> ÁMK kiadásai</t>
  </si>
  <si>
    <t>ÁMK</t>
  </si>
  <si>
    <t>1. melléklet a 3/2014. (II. 20.) önkormányzati rendelethez</t>
  </si>
  <si>
    <t>1/A. melléklet a 3/2014. (II. 20.) önkormányzati rendelethez</t>
  </si>
  <si>
    <t>1/B. melléklet a 3/2014. (II. 20.) önkormányzati rendelethez</t>
  </si>
  <si>
    <t>1/C. melléklet a 3/2014. (II. 20.) önkormányzati rendelethez</t>
  </si>
  <si>
    <t>2. melléklet a 3/2014. (II. 20.) önkormányzati rendelethez</t>
  </si>
  <si>
    <t>2/A. melléklet a 3/2014. (II. 20.) önkormányzati rendelethez</t>
  </si>
  <si>
    <t>3. melléklet a 3/2014. (II. 20.) önkormányzati rendelethez</t>
  </si>
  <si>
    <t>4. melléklet a 3/2014. (II. 20.) önkormányzati rendelethez</t>
  </si>
  <si>
    <t>5. melléklet a 3/2014. (II. 20.) önkormányzati rendelethez</t>
  </si>
  <si>
    <t>6. melléklet a 3/2014. (II. 20.) önkormányzati rendelethez</t>
  </si>
  <si>
    <t>7. melléklet a 3/2014. (II. 20.) önkormányzati rendelethez</t>
  </si>
  <si>
    <t>8. melléklet a 3/2014. (II. 20.) önkormányzati rendelethez</t>
  </si>
  <si>
    <t>9. melléklet a 3/2014. (II. 20.)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</si>
</sst>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"/>
  </numFmts>
  <fonts count="70">
    <font>
      <sz val="12"/>
      <name val="Times New Roman CE"/>
      <family val="1"/>
    </font>
    <font>
      <sz val="10"/>
      <name val="Arial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color indexed="18"/>
      <name val="Times New Roman"/>
      <family val="1"/>
    </font>
    <font>
      <sz val="14"/>
      <color indexed="17"/>
      <name val="Times New Roman"/>
      <family val="1"/>
    </font>
    <font>
      <b/>
      <sz val="14"/>
      <color indexed="1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2"/>
      <color indexed="10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sz val="11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11"/>
      <name val="Times New Roman CE"/>
      <family val="1"/>
    </font>
    <font>
      <b/>
      <sz val="14"/>
      <name val="Times New Roman CE"/>
      <family val="1"/>
    </font>
    <font>
      <sz val="12"/>
      <color indexed="10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sz val="8"/>
      <name val="Times New Roman CE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4"/>
      <color indexed="56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73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1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4" borderId="7" applyNumberFormat="0" applyFont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5" borderId="0" applyNumberFormat="0" applyBorder="0" applyAlignment="0" applyProtection="0"/>
    <xf numFmtId="0" fontId="60" fillId="6" borderId="0" applyNumberFormat="0" applyBorder="0" applyAlignment="0" applyProtection="0"/>
    <xf numFmtId="0" fontId="61" fillId="5" borderId="8" applyNumberFormat="0" applyAlignment="0" applyProtection="0"/>
    <xf numFmtId="3" fontId="0" fillId="0" borderId="0">
      <alignment vertical="center"/>
      <protection/>
    </xf>
    <xf numFmtId="0" fontId="62" fillId="0" borderId="0" applyNumberFormat="0" applyFill="0" applyBorder="0" applyAlignment="0" applyProtection="0"/>
    <xf numFmtId="3" fontId="2" fillId="0" borderId="0">
      <alignment vertical="center"/>
      <protection/>
    </xf>
    <xf numFmtId="3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3" fontId="0" fillId="0" borderId="0">
      <alignment vertical="center"/>
      <protection/>
    </xf>
    <xf numFmtId="0" fontId="0" fillId="0" borderId="0">
      <alignment vertical="center"/>
      <protection/>
    </xf>
    <xf numFmtId="3" fontId="0" fillId="0" borderId="0">
      <alignment vertical="center"/>
      <protection/>
    </xf>
    <xf numFmtId="0" fontId="6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16" borderId="0" applyNumberFormat="0" applyBorder="0" applyAlignment="0" applyProtection="0"/>
    <xf numFmtId="0" fontId="65" fillId="8" borderId="0" applyNumberFormat="0" applyBorder="0" applyAlignment="0" applyProtection="0"/>
    <xf numFmtId="0" fontId="0" fillId="0" borderId="0">
      <alignment vertical="center"/>
      <protection/>
    </xf>
    <xf numFmtId="0" fontId="66" fillId="5" borderId="1" applyNumberFormat="0" applyAlignment="0" applyProtection="0"/>
    <xf numFmtId="9" fontId="1" fillId="0" borderId="0" applyFill="0" applyBorder="0" applyAlignment="0" applyProtection="0"/>
  </cellStyleXfs>
  <cellXfs count="712">
    <xf numFmtId="3" fontId="0" fillId="0" borderId="0" xfId="0" applyAlignment="1">
      <alignment vertical="center"/>
    </xf>
    <xf numFmtId="3" fontId="6" fillId="0" borderId="10" xfId="53" applyNumberFormat="1" applyFont="1" applyFill="1" applyBorder="1" applyAlignment="1">
      <alignment vertical="center"/>
      <protection/>
    </xf>
    <xf numFmtId="3" fontId="6" fillId="0" borderId="11" xfId="53" applyNumberFormat="1" applyFont="1" applyFill="1" applyBorder="1" applyAlignment="1">
      <alignment vertical="center"/>
      <protection/>
    </xf>
    <xf numFmtId="3" fontId="5" fillId="0" borderId="12" xfId="53" applyFont="1" applyFill="1" applyBorder="1" applyAlignment="1">
      <alignment horizontal="center" vertical="center"/>
      <protection/>
    </xf>
    <xf numFmtId="3" fontId="5" fillId="0" borderId="13" xfId="53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vertical="center"/>
      <protection/>
    </xf>
    <xf numFmtId="3" fontId="5" fillId="0" borderId="14" xfId="53" applyFont="1" applyFill="1" applyBorder="1" applyAlignment="1">
      <alignment horizontal="center" vertical="center" wrapText="1"/>
      <protection/>
    </xf>
    <xf numFmtId="3" fontId="5" fillId="0" borderId="15" xfId="53" applyFont="1" applyFill="1" applyBorder="1" applyAlignment="1">
      <alignment vertical="center" wrapText="1"/>
      <protection/>
    </xf>
    <xf numFmtId="3" fontId="6" fillId="0" borderId="16" xfId="53" applyNumberFormat="1" applyFont="1" applyFill="1" applyBorder="1" applyAlignment="1">
      <alignment vertical="center"/>
      <protection/>
    </xf>
    <xf numFmtId="3" fontId="5" fillId="0" borderId="14" xfId="53" applyNumberFormat="1" applyFont="1" applyFill="1" applyBorder="1" applyAlignment="1">
      <alignment horizontal="center" vertical="center"/>
      <protection/>
    </xf>
    <xf numFmtId="3" fontId="6" fillId="0" borderId="17" xfId="53" applyNumberFormat="1" applyFont="1" applyFill="1" applyBorder="1" applyAlignment="1">
      <alignment vertical="center"/>
      <protection/>
    </xf>
    <xf numFmtId="3" fontId="6" fillId="0" borderId="18" xfId="53" applyNumberFormat="1" applyFont="1" applyFill="1" applyBorder="1" applyAlignment="1">
      <alignment vertical="center"/>
      <protection/>
    </xf>
    <xf numFmtId="3" fontId="10" fillId="0" borderId="19" xfId="53" applyFont="1" applyFill="1" applyBorder="1" applyAlignment="1">
      <alignment horizontal="center" vertical="center" wrapText="1"/>
      <protection/>
    </xf>
    <xf numFmtId="3" fontId="10" fillId="0" borderId="20" xfId="53" applyFont="1" applyFill="1" applyBorder="1" applyAlignment="1">
      <alignment vertical="center" wrapText="1"/>
      <protection/>
    </xf>
    <xf numFmtId="3" fontId="7" fillId="0" borderId="21" xfId="53" applyNumberFormat="1" applyFont="1" applyFill="1" applyBorder="1" applyAlignment="1">
      <alignment vertical="center"/>
      <protection/>
    </xf>
    <xf numFmtId="3" fontId="5" fillId="0" borderId="19" xfId="53" applyNumberFormat="1" applyFont="1" applyFill="1" applyBorder="1" applyAlignment="1">
      <alignment horizontal="center" vertical="center"/>
      <protection/>
    </xf>
    <xf numFmtId="3" fontId="5" fillId="0" borderId="22" xfId="53" applyFont="1" applyFill="1" applyBorder="1" applyAlignment="1">
      <alignment vertical="center" wrapText="1"/>
      <protection/>
    </xf>
    <xf numFmtId="3" fontId="6" fillId="0" borderId="23" xfId="53" applyNumberFormat="1" applyFont="1" applyFill="1" applyBorder="1" applyAlignment="1">
      <alignment vertical="center"/>
      <protection/>
    </xf>
    <xf numFmtId="3" fontId="7" fillId="0" borderId="24" xfId="53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3" fontId="10" fillId="0" borderId="25" xfId="53" applyFont="1" applyFill="1" applyBorder="1" applyAlignment="1">
      <alignment horizontal="center" vertical="center" wrapText="1"/>
      <protection/>
    </xf>
    <xf numFmtId="3" fontId="10" fillId="0" borderId="26" xfId="53" applyFont="1" applyFill="1" applyBorder="1" applyAlignment="1">
      <alignment vertical="center" wrapText="1"/>
      <protection/>
    </xf>
    <xf numFmtId="3" fontId="7" fillId="0" borderId="27" xfId="53" applyNumberFormat="1" applyFont="1" applyFill="1" applyBorder="1" applyAlignment="1">
      <alignment vertical="center"/>
      <protection/>
    </xf>
    <xf numFmtId="3" fontId="10" fillId="0" borderId="25" xfId="53" applyNumberFormat="1" applyFont="1" applyFill="1" applyBorder="1" applyAlignment="1">
      <alignment horizontal="center" vertical="center"/>
      <protection/>
    </xf>
    <xf numFmtId="3" fontId="7" fillId="0" borderId="28" xfId="53" applyNumberFormat="1" applyFont="1" applyFill="1" applyBorder="1" applyAlignment="1">
      <alignment vertical="center"/>
      <protection/>
    </xf>
    <xf numFmtId="3" fontId="7" fillId="0" borderId="29" xfId="53" applyNumberFormat="1" applyFont="1" applyFill="1" applyBorder="1" applyAlignment="1">
      <alignment vertical="center"/>
      <protection/>
    </xf>
    <xf numFmtId="3" fontId="5" fillId="0" borderId="12" xfId="53" applyNumberFormat="1" applyFont="1" applyFill="1" applyBorder="1" applyAlignment="1">
      <alignment horizontal="center" vertical="center"/>
      <protection/>
    </xf>
    <xf numFmtId="3" fontId="6" fillId="0" borderId="30" xfId="53" applyNumberFormat="1" applyFont="1" applyFill="1" applyBorder="1" applyAlignment="1">
      <alignment vertical="center"/>
      <protection/>
    </xf>
    <xf numFmtId="3" fontId="5" fillId="0" borderId="12" xfId="53" applyFont="1" applyFill="1" applyBorder="1" applyAlignment="1">
      <alignment horizontal="center" vertical="center" wrapText="1"/>
      <protection/>
    </xf>
    <xf numFmtId="3" fontId="6" fillId="0" borderId="31" xfId="53" applyNumberFormat="1" applyFont="1" applyFill="1" applyBorder="1" applyAlignment="1">
      <alignment vertical="center"/>
      <protection/>
    </xf>
    <xf numFmtId="3" fontId="7" fillId="0" borderId="32" xfId="53" applyNumberFormat="1" applyFont="1" applyFill="1" applyBorder="1" applyAlignment="1">
      <alignment vertical="center"/>
      <protection/>
    </xf>
    <xf numFmtId="3" fontId="10" fillId="0" borderId="33" xfId="53" applyNumberFormat="1" applyFont="1" applyFill="1" applyBorder="1" applyAlignment="1">
      <alignment horizontal="center" vertical="center"/>
      <protection/>
    </xf>
    <xf numFmtId="3" fontId="10" fillId="0" borderId="34" xfId="53" applyFont="1" applyFill="1" applyBorder="1" applyAlignment="1">
      <alignment vertical="center" wrapText="1"/>
      <protection/>
    </xf>
    <xf numFmtId="3" fontId="7" fillId="0" borderId="35" xfId="53" applyNumberFormat="1" applyFont="1" applyFill="1" applyBorder="1" applyAlignment="1">
      <alignment vertical="center"/>
      <protection/>
    </xf>
    <xf numFmtId="3" fontId="5" fillId="0" borderId="36" xfId="53" applyNumberFormat="1" applyFont="1" applyFill="1" applyBorder="1" applyAlignment="1">
      <alignment horizontal="center" vertical="center"/>
      <protection/>
    </xf>
    <xf numFmtId="3" fontId="5" fillId="0" borderId="37" xfId="53" applyFont="1" applyFill="1" applyBorder="1" applyAlignment="1">
      <alignment vertical="center" wrapText="1"/>
      <protection/>
    </xf>
    <xf numFmtId="3" fontId="6" fillId="0" borderId="38" xfId="53" applyNumberFormat="1" applyFont="1" applyFill="1" applyBorder="1" applyAlignment="1">
      <alignment vertical="center"/>
      <protection/>
    </xf>
    <xf numFmtId="3" fontId="14" fillId="0" borderId="15" xfId="53" applyFont="1" applyFill="1" applyBorder="1" applyAlignment="1">
      <alignment vertical="center" wrapText="1"/>
      <protection/>
    </xf>
    <xf numFmtId="3" fontId="7" fillId="0" borderId="17" xfId="53" applyNumberFormat="1" applyFont="1" applyFill="1" applyBorder="1" applyAlignment="1">
      <alignment vertical="center"/>
      <protection/>
    </xf>
    <xf numFmtId="3" fontId="10" fillId="0" borderId="39" xfId="53" applyFont="1" applyFill="1" applyBorder="1" applyAlignment="1">
      <alignment horizontal="center" vertical="center" wrapText="1"/>
      <protection/>
    </xf>
    <xf numFmtId="3" fontId="10" fillId="0" borderId="40" xfId="53" applyFont="1" applyFill="1" applyBorder="1" applyAlignment="1">
      <alignment vertical="center" wrapText="1"/>
      <protection/>
    </xf>
    <xf numFmtId="3" fontId="7" fillId="0" borderId="41" xfId="53" applyNumberFormat="1" applyFont="1" applyFill="1" applyBorder="1" applyAlignment="1">
      <alignment vertical="center"/>
      <protection/>
    </xf>
    <xf numFmtId="3" fontId="10" fillId="0" borderId="39" xfId="53" applyNumberFormat="1" applyFont="1" applyFill="1" applyBorder="1" applyAlignment="1">
      <alignment horizontal="center" vertical="center"/>
      <protection/>
    </xf>
    <xf numFmtId="3" fontId="7" fillId="0" borderId="42" xfId="53" applyNumberFormat="1" applyFont="1" applyFill="1" applyBorder="1" applyAlignment="1">
      <alignment vertical="center"/>
      <protection/>
    </xf>
    <xf numFmtId="3" fontId="7" fillId="0" borderId="43" xfId="53" applyNumberFormat="1" applyFont="1" applyFill="1" applyBorder="1" applyAlignment="1">
      <alignment vertical="center"/>
      <protection/>
    </xf>
    <xf numFmtId="3" fontId="10" fillId="0" borderId="44" xfId="53" applyFont="1" applyFill="1" applyBorder="1" applyAlignment="1">
      <alignment horizontal="center" vertical="center" wrapText="1"/>
      <protection/>
    </xf>
    <xf numFmtId="3" fontId="10" fillId="0" borderId="45" xfId="53" applyFont="1" applyFill="1" applyBorder="1" applyAlignment="1">
      <alignment horizontal="left" vertical="center" wrapText="1"/>
      <protection/>
    </xf>
    <xf numFmtId="3" fontId="7" fillId="0" borderId="46" xfId="53" applyNumberFormat="1" applyFont="1" applyFill="1" applyBorder="1" applyAlignment="1">
      <alignment vertical="center"/>
      <protection/>
    </xf>
    <xf numFmtId="3" fontId="10" fillId="0" borderId="44" xfId="53" applyNumberFormat="1" applyFont="1" applyFill="1" applyBorder="1" applyAlignment="1">
      <alignment horizontal="center" vertical="center"/>
      <protection/>
    </xf>
    <xf numFmtId="3" fontId="10" fillId="0" borderId="45" xfId="53" applyFont="1" applyFill="1" applyBorder="1" applyAlignment="1">
      <alignment vertical="center" wrapText="1"/>
      <protection/>
    </xf>
    <xf numFmtId="3" fontId="7" fillId="0" borderId="47" xfId="53" applyNumberFormat="1" applyFont="1" applyFill="1" applyBorder="1" applyAlignment="1">
      <alignment vertical="center"/>
      <protection/>
    </xf>
    <xf numFmtId="3" fontId="7" fillId="0" borderId="48" xfId="53" applyNumberFormat="1" applyFont="1" applyFill="1" applyBorder="1" applyAlignment="1">
      <alignment vertical="center"/>
      <protection/>
    </xf>
    <xf numFmtId="3" fontId="5" fillId="0" borderId="36" xfId="53" applyFont="1" applyFill="1" applyBorder="1" applyAlignment="1">
      <alignment horizontal="center" vertical="center" wrapText="1"/>
      <protection/>
    </xf>
    <xf numFmtId="3" fontId="5" fillId="0" borderId="49" xfId="53" applyFont="1" applyFill="1" applyBorder="1" applyAlignment="1">
      <alignment vertical="center" wrapText="1"/>
      <protection/>
    </xf>
    <xf numFmtId="3" fontId="6" fillId="0" borderId="50" xfId="53" applyNumberFormat="1" applyFont="1" applyFill="1" applyBorder="1" applyAlignment="1">
      <alignment vertical="center"/>
      <protection/>
    </xf>
    <xf numFmtId="3" fontId="6" fillId="0" borderId="51" xfId="53" applyNumberFormat="1" applyFont="1" applyFill="1" applyBorder="1" applyAlignment="1">
      <alignment vertical="center"/>
      <protection/>
    </xf>
    <xf numFmtId="49" fontId="14" fillId="0" borderId="40" xfId="53" applyNumberFormat="1" applyFont="1" applyFill="1" applyBorder="1" applyAlignment="1">
      <alignment vertical="center" wrapText="1"/>
      <protection/>
    </xf>
    <xf numFmtId="3" fontId="15" fillId="0" borderId="41" xfId="53" applyNumberFormat="1" applyFont="1" applyFill="1" applyBorder="1" applyAlignment="1">
      <alignment vertical="center"/>
      <protection/>
    </xf>
    <xf numFmtId="3" fontId="15" fillId="0" borderId="52" xfId="53" applyNumberFormat="1" applyFont="1" applyFill="1" applyBorder="1" applyAlignment="1">
      <alignment vertical="center"/>
      <protection/>
    </xf>
    <xf numFmtId="3" fontId="5" fillId="0" borderId="19" xfId="53" applyFont="1" applyFill="1" applyBorder="1" applyAlignment="1">
      <alignment horizontal="center" vertical="center" wrapText="1"/>
      <protection/>
    </xf>
    <xf numFmtId="3" fontId="5" fillId="0" borderId="20" xfId="53" applyFont="1" applyFill="1" applyBorder="1" applyAlignment="1">
      <alignment vertical="center" wrapText="1"/>
      <protection/>
    </xf>
    <xf numFmtId="3" fontId="6" fillId="0" borderId="21" xfId="53" applyNumberFormat="1" applyFont="1" applyFill="1" applyBorder="1" applyAlignment="1">
      <alignment vertical="center"/>
      <protection/>
    </xf>
    <xf numFmtId="3" fontId="6" fillId="0" borderId="53" xfId="53" applyNumberFormat="1" applyFont="1" applyFill="1" applyBorder="1" applyAlignment="1">
      <alignment vertical="center"/>
      <protection/>
    </xf>
    <xf numFmtId="3" fontId="10" fillId="0" borderId="54" xfId="53" applyFont="1" applyFill="1" applyBorder="1" applyAlignment="1">
      <alignment horizontal="center" vertical="center" wrapText="1"/>
      <protection/>
    </xf>
    <xf numFmtId="3" fontId="10" fillId="0" borderId="55" xfId="53" applyFont="1" applyFill="1" applyBorder="1" applyAlignment="1">
      <alignment vertical="center" wrapText="1"/>
      <protection/>
    </xf>
    <xf numFmtId="3" fontId="7" fillId="0" borderId="56" xfId="53" applyNumberFormat="1" applyFont="1" applyFill="1" applyBorder="1" applyAlignment="1">
      <alignment vertical="center"/>
      <protection/>
    </xf>
    <xf numFmtId="3" fontId="7" fillId="0" borderId="57" xfId="53" applyNumberFormat="1" applyFont="1" applyFill="1" applyBorder="1" applyAlignment="1">
      <alignment vertical="center"/>
      <protection/>
    </xf>
    <xf numFmtId="3" fontId="6" fillId="0" borderId="52" xfId="53" applyNumberFormat="1" applyFont="1" applyFill="1" applyBorder="1" applyAlignment="1">
      <alignment vertical="center"/>
      <protection/>
    </xf>
    <xf numFmtId="3" fontId="5" fillId="0" borderId="58" xfId="53" applyFont="1" applyFill="1" applyBorder="1" applyAlignment="1">
      <alignment vertical="center" wrapText="1"/>
      <protection/>
    </xf>
    <xf numFmtId="3" fontId="6" fillId="0" borderId="59" xfId="53" applyNumberFormat="1" applyFont="1" applyFill="1" applyBorder="1" applyAlignment="1">
      <alignment vertical="center"/>
      <protection/>
    </xf>
    <xf numFmtId="3" fontId="5" fillId="0" borderId="54" xfId="53" applyFont="1" applyFill="1" applyBorder="1" applyAlignment="1">
      <alignment horizontal="center" vertical="center" wrapText="1"/>
      <protection/>
    </xf>
    <xf numFmtId="3" fontId="5" fillId="0" borderId="55" xfId="53" applyFont="1" applyFill="1" applyBorder="1" applyAlignment="1">
      <alignment vertical="center" wrapText="1"/>
      <protection/>
    </xf>
    <xf numFmtId="3" fontId="6" fillId="0" borderId="56" xfId="53" applyNumberFormat="1" applyFont="1" applyFill="1" applyBorder="1" applyAlignment="1">
      <alignment vertical="center"/>
      <protection/>
    </xf>
    <xf numFmtId="3" fontId="7" fillId="0" borderId="60" xfId="53" applyNumberFormat="1" applyFont="1" applyFill="1" applyBorder="1" applyAlignment="1">
      <alignment vertical="center"/>
      <protection/>
    </xf>
    <xf numFmtId="3" fontId="7" fillId="0" borderId="61" xfId="53" applyNumberFormat="1" applyFont="1" applyFill="1" applyBorder="1" applyAlignment="1">
      <alignment vertical="center"/>
      <protection/>
    </xf>
    <xf numFmtId="3" fontId="6" fillId="0" borderId="62" xfId="53" applyNumberFormat="1" applyFont="1" applyFill="1" applyBorder="1" applyAlignment="1">
      <alignment vertical="center"/>
      <protection/>
    </xf>
    <xf numFmtId="3" fontId="6" fillId="0" borderId="63" xfId="60" applyNumberFormat="1" applyFont="1" applyFill="1" applyBorder="1" applyAlignment="1">
      <alignment vertical="center"/>
      <protection/>
    </xf>
    <xf numFmtId="3" fontId="17" fillId="0" borderId="16" xfId="53" applyNumberFormat="1" applyFont="1" applyFill="1" applyBorder="1" applyAlignment="1">
      <alignment vertical="center"/>
      <protection/>
    </xf>
    <xf numFmtId="3" fontId="16" fillId="0" borderId="63" xfId="60" applyNumberFormat="1" applyFont="1" applyFill="1" applyBorder="1" applyAlignment="1">
      <alignment vertical="center"/>
      <protection/>
    </xf>
    <xf numFmtId="3" fontId="7" fillId="0" borderId="64" xfId="53" applyNumberFormat="1" applyFont="1" applyFill="1" applyBorder="1" applyAlignment="1">
      <alignment vertical="center"/>
      <protection/>
    </xf>
    <xf numFmtId="3" fontId="7" fillId="0" borderId="0" xfId="53" applyNumberFormat="1" applyFont="1" applyFill="1" applyBorder="1" applyAlignment="1">
      <alignment vertical="center"/>
      <protection/>
    </xf>
    <xf numFmtId="3" fontId="6" fillId="0" borderId="65" xfId="53" applyNumberFormat="1" applyFont="1" applyFill="1" applyBorder="1" applyAlignment="1">
      <alignment vertical="center"/>
      <protection/>
    </xf>
    <xf numFmtId="3" fontId="6" fillId="0" borderId="31" xfId="60" applyNumberFormat="1" applyFont="1" applyFill="1" applyBorder="1" applyAlignment="1">
      <alignment vertical="center"/>
      <protection/>
    </xf>
    <xf numFmtId="3" fontId="7" fillId="0" borderId="66" xfId="53" applyNumberFormat="1" applyFont="1" applyFill="1" applyBorder="1" applyAlignment="1">
      <alignment vertical="center"/>
      <protection/>
    </xf>
    <xf numFmtId="3" fontId="7" fillId="0" borderId="67" xfId="53" applyNumberFormat="1" applyFont="1" applyFill="1" applyBorder="1" applyAlignment="1">
      <alignment vertical="center"/>
      <protection/>
    </xf>
    <xf numFmtId="3" fontId="16" fillId="0" borderId="68" xfId="60" applyNumberFormat="1" applyFont="1" applyFill="1" applyBorder="1" applyAlignment="1">
      <alignment vertical="center"/>
      <protection/>
    </xf>
    <xf numFmtId="3" fontId="7" fillId="0" borderId="69" xfId="53" applyNumberFormat="1" applyFont="1" applyFill="1" applyBorder="1" applyAlignment="1">
      <alignment vertical="center"/>
      <protection/>
    </xf>
    <xf numFmtId="3" fontId="17" fillId="0" borderId="63" xfId="60" applyNumberFormat="1" applyFont="1" applyFill="1" applyBorder="1" applyAlignment="1">
      <alignment vertical="center"/>
      <protection/>
    </xf>
    <xf numFmtId="3" fontId="5" fillId="0" borderId="70" xfId="53" applyNumberFormat="1" applyFont="1" applyFill="1" applyBorder="1" applyAlignment="1">
      <alignment horizontal="center" vertical="center"/>
      <protection/>
    </xf>
    <xf numFmtId="3" fontId="5" fillId="0" borderId="40" xfId="53" applyFont="1" applyFill="1" applyBorder="1" applyAlignment="1">
      <alignment vertical="center" wrapText="1"/>
      <protection/>
    </xf>
    <xf numFmtId="3" fontId="17" fillId="0" borderId="31" xfId="60" applyNumberFormat="1" applyFont="1" applyFill="1" applyBorder="1" applyAlignment="1">
      <alignment vertical="center"/>
      <protection/>
    </xf>
    <xf numFmtId="3" fontId="7" fillId="0" borderId="71" xfId="53" applyNumberFormat="1" applyFont="1" applyFill="1" applyBorder="1" applyAlignment="1">
      <alignment vertical="center"/>
      <protection/>
    </xf>
    <xf numFmtId="3" fontId="7" fillId="0" borderId="72" xfId="60" applyNumberFormat="1" applyFont="1" applyFill="1" applyBorder="1" applyAlignment="1">
      <alignment vertical="center"/>
      <protection/>
    </xf>
    <xf numFmtId="3" fontId="7" fillId="0" borderId="73" xfId="53" applyNumberFormat="1" applyFont="1" applyFill="1" applyBorder="1" applyAlignment="1">
      <alignment vertical="center"/>
      <protection/>
    </xf>
    <xf numFmtId="3" fontId="6" fillId="0" borderId="32" xfId="60" applyNumberFormat="1" applyFont="1" applyFill="1" applyBorder="1" applyAlignment="1">
      <alignment vertical="center"/>
      <protection/>
    </xf>
    <xf numFmtId="3" fontId="7" fillId="0" borderId="63" xfId="60" applyNumberFormat="1" applyFont="1" applyFill="1" applyBorder="1" applyAlignment="1">
      <alignment vertical="center"/>
      <protection/>
    </xf>
    <xf numFmtId="3" fontId="10" fillId="0" borderId="14" xfId="53" applyNumberFormat="1" applyFont="1" applyFill="1" applyBorder="1" applyAlignment="1">
      <alignment horizontal="center" vertical="center"/>
      <protection/>
    </xf>
    <xf numFmtId="3" fontId="7" fillId="0" borderId="52" xfId="53" applyNumberFormat="1" applyFont="1" applyFill="1" applyBorder="1" applyAlignment="1">
      <alignment vertical="center"/>
      <protection/>
    </xf>
    <xf numFmtId="3" fontId="10" fillId="0" borderId="33" xfId="53" applyFont="1" applyFill="1" applyBorder="1" applyAlignment="1">
      <alignment horizontal="center" vertical="center" wrapText="1"/>
      <protection/>
    </xf>
    <xf numFmtId="3" fontId="7" fillId="0" borderId="74" xfId="53" applyNumberFormat="1" applyFont="1" applyFill="1" applyBorder="1" applyAlignment="1">
      <alignment vertical="center"/>
      <protection/>
    </xf>
    <xf numFmtId="3" fontId="7" fillId="0" borderId="75" xfId="53" applyNumberFormat="1" applyFont="1" applyFill="1" applyBorder="1" applyAlignment="1">
      <alignment vertical="center"/>
      <protection/>
    </xf>
    <xf numFmtId="3" fontId="18" fillId="0" borderId="76" xfId="60" applyNumberFormat="1" applyFont="1" applyFill="1" applyBorder="1" applyAlignment="1">
      <alignment vertical="center"/>
      <protection/>
    </xf>
    <xf numFmtId="0" fontId="19" fillId="0" borderId="0" xfId="60" applyFont="1" applyFill="1" applyAlignment="1">
      <alignment vertical="center"/>
      <protection/>
    </xf>
    <xf numFmtId="3" fontId="7" fillId="0" borderId="77" xfId="53" applyNumberFormat="1" applyFont="1" applyFill="1" applyBorder="1" applyAlignment="1">
      <alignment vertical="center"/>
      <protection/>
    </xf>
    <xf numFmtId="3" fontId="17" fillId="0" borderId="78" xfId="60" applyNumberFormat="1" applyFont="1" applyFill="1" applyBorder="1" applyAlignment="1">
      <alignment vertical="center"/>
      <protection/>
    </xf>
    <xf numFmtId="3" fontId="6" fillId="0" borderId="69" xfId="53" applyNumberFormat="1" applyFont="1" applyFill="1" applyBorder="1" applyAlignment="1">
      <alignment vertical="center"/>
      <protection/>
    </xf>
    <xf numFmtId="3" fontId="5" fillId="0" borderId="79" xfId="53" applyFont="1" applyFill="1" applyBorder="1" applyAlignment="1">
      <alignment vertical="center" wrapText="1"/>
      <protection/>
    </xf>
    <xf numFmtId="3" fontId="7" fillId="0" borderId="80" xfId="53" applyNumberFormat="1" applyFont="1" applyFill="1" applyBorder="1" applyAlignment="1">
      <alignment vertical="center"/>
      <protection/>
    </xf>
    <xf numFmtId="3" fontId="10" fillId="0" borderId="81" xfId="53" applyFont="1" applyFill="1" applyBorder="1" applyAlignment="1">
      <alignment horizontal="center" vertical="center" wrapText="1"/>
      <protection/>
    </xf>
    <xf numFmtId="3" fontId="10" fillId="0" borderId="82" xfId="53" applyFont="1" applyFill="1" applyBorder="1" applyAlignment="1">
      <alignment vertical="center" wrapText="1"/>
      <protection/>
    </xf>
    <xf numFmtId="3" fontId="7" fillId="0" borderId="83" xfId="53" applyNumberFormat="1" applyFont="1" applyFill="1" applyBorder="1" applyAlignment="1">
      <alignment vertical="center"/>
      <protection/>
    </xf>
    <xf numFmtId="3" fontId="6" fillId="0" borderId="84" xfId="53" applyNumberFormat="1" applyFont="1" applyFill="1" applyBorder="1" applyAlignment="1">
      <alignment vertical="center"/>
      <protection/>
    </xf>
    <xf numFmtId="3" fontId="16" fillId="0" borderId="84" xfId="53" applyNumberFormat="1" applyFont="1" applyFill="1" applyBorder="1" applyAlignment="1">
      <alignment vertical="center"/>
      <protection/>
    </xf>
    <xf numFmtId="3" fontId="6" fillId="0" borderId="63" xfId="53" applyNumberFormat="1" applyFont="1" applyFill="1" applyBorder="1" applyAlignment="1">
      <alignment vertical="center"/>
      <protection/>
    </xf>
    <xf numFmtId="3" fontId="16" fillId="0" borderId="63" xfId="53" applyNumberFormat="1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/>
      <protection/>
    </xf>
    <xf numFmtId="0" fontId="19" fillId="0" borderId="85" xfId="60" applyFont="1" applyFill="1" applyBorder="1" applyAlignment="1">
      <alignment vertical="center"/>
      <protection/>
    </xf>
    <xf numFmtId="0" fontId="22" fillId="0" borderId="0" xfId="60" applyFont="1" applyFill="1" applyBorder="1" applyAlignment="1">
      <alignment vertical="center"/>
      <protection/>
    </xf>
    <xf numFmtId="3" fontId="5" fillId="0" borderId="25" xfId="53" applyFont="1" applyFill="1" applyBorder="1" applyAlignment="1">
      <alignment horizontal="center" vertical="center" wrapText="1"/>
      <protection/>
    </xf>
    <xf numFmtId="3" fontId="5" fillId="0" borderId="26" xfId="53" applyFont="1" applyFill="1" applyBorder="1" applyAlignment="1">
      <alignment vertical="center" wrapText="1"/>
      <protection/>
    </xf>
    <xf numFmtId="3" fontId="7" fillId="0" borderId="86" xfId="53" applyNumberFormat="1" applyFont="1" applyFill="1" applyBorder="1" applyAlignment="1">
      <alignment vertical="center"/>
      <protection/>
    </xf>
    <xf numFmtId="3" fontId="18" fillId="0" borderId="32" xfId="53" applyNumberFormat="1" applyFont="1" applyFill="1" applyBorder="1" applyAlignment="1">
      <alignment vertical="center"/>
      <protection/>
    </xf>
    <xf numFmtId="3" fontId="7" fillId="0" borderId="78" xfId="53" applyNumberFormat="1" applyFont="1" applyFill="1" applyBorder="1" applyAlignment="1">
      <alignment vertical="center"/>
      <protection/>
    </xf>
    <xf numFmtId="3" fontId="18" fillId="0" borderId="78" xfId="53" applyNumberFormat="1" applyFont="1" applyFill="1" applyBorder="1" applyAlignment="1">
      <alignment vertical="center"/>
      <protection/>
    </xf>
    <xf numFmtId="3" fontId="7" fillId="0" borderId="87" xfId="53" applyNumberFormat="1" applyFont="1" applyFill="1" applyBorder="1" applyAlignment="1">
      <alignment vertical="center"/>
      <protection/>
    </xf>
    <xf numFmtId="3" fontId="10" fillId="0" borderId="88" xfId="53" applyFont="1" applyFill="1" applyBorder="1" applyAlignment="1">
      <alignment vertical="center" wrapText="1"/>
      <protection/>
    </xf>
    <xf numFmtId="0" fontId="6" fillId="0" borderId="89" xfId="60" applyFont="1" applyFill="1" applyBorder="1" applyAlignment="1">
      <alignment vertical="center"/>
      <protection/>
    </xf>
    <xf numFmtId="3" fontId="6" fillId="0" borderId="90" xfId="53" applyNumberFormat="1" applyFont="1" applyFill="1" applyBorder="1" applyAlignment="1">
      <alignment vertical="center"/>
      <protection/>
    </xf>
    <xf numFmtId="3" fontId="6" fillId="0" borderId="35" xfId="53" applyNumberFormat="1" applyFont="1" applyFill="1" applyBorder="1" applyAlignment="1">
      <alignment vertical="center"/>
      <protection/>
    </xf>
    <xf numFmtId="3" fontId="6" fillId="0" borderId="64" xfId="53" applyNumberFormat="1" applyFont="1" applyFill="1" applyBorder="1" applyAlignment="1">
      <alignment vertical="center"/>
      <protection/>
    </xf>
    <xf numFmtId="3" fontId="7" fillId="0" borderId="91" xfId="53" applyNumberFormat="1" applyFont="1" applyFill="1" applyBorder="1" applyAlignment="1">
      <alignment vertical="center"/>
      <protection/>
    </xf>
    <xf numFmtId="3" fontId="5" fillId="0" borderId="0" xfId="0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3" fontId="6" fillId="0" borderId="0" xfId="0" applyFont="1" applyFill="1" applyBorder="1" applyAlignment="1">
      <alignment horizontal="right" vertical="center"/>
    </xf>
    <xf numFmtId="3" fontId="5" fillId="0" borderId="0" xfId="0" applyFont="1" applyFill="1" applyBorder="1" applyAlignment="1">
      <alignment horizontal="right" vertical="center"/>
    </xf>
    <xf numFmtId="3" fontId="7" fillId="0" borderId="0" xfId="0" applyFont="1" applyFill="1" applyBorder="1" applyAlignment="1">
      <alignment horizontal="right" vertical="center"/>
    </xf>
    <xf numFmtId="3" fontId="10" fillId="0" borderId="0" xfId="53" applyFont="1" applyFill="1" applyBorder="1" applyAlignment="1">
      <alignment horizontal="center" vertical="center"/>
      <protection/>
    </xf>
    <xf numFmtId="3" fontId="10" fillId="0" borderId="0" xfId="0" applyFont="1" applyFill="1" applyBorder="1" applyAlignment="1">
      <alignment horizontal="right" vertical="center"/>
    </xf>
    <xf numFmtId="3" fontId="23" fillId="0" borderId="0" xfId="0" applyFont="1" applyFill="1" applyBorder="1" applyAlignment="1">
      <alignment horizontal="center" vertical="center"/>
    </xf>
    <xf numFmtId="3" fontId="14" fillId="0" borderId="0" xfId="0" applyFont="1" applyFill="1" applyBorder="1" applyAlignment="1">
      <alignment vertical="center"/>
    </xf>
    <xf numFmtId="3" fontId="12" fillId="0" borderId="92" xfId="0" applyFont="1" applyFill="1" applyBorder="1" applyAlignment="1">
      <alignment vertical="center"/>
    </xf>
    <xf numFmtId="3" fontId="5" fillId="0" borderId="49" xfId="53" applyFont="1" applyFill="1" applyBorder="1" applyAlignment="1">
      <alignment horizontal="right" vertical="center"/>
      <protection/>
    </xf>
    <xf numFmtId="3" fontId="5" fillId="0" borderId="58" xfId="53" applyFont="1" applyFill="1" applyBorder="1" applyAlignment="1">
      <alignment horizontal="right" vertical="center"/>
      <protection/>
    </xf>
    <xf numFmtId="3" fontId="14" fillId="0" borderId="63" xfId="0" applyFont="1" applyFill="1" applyBorder="1" applyAlignment="1">
      <alignment horizontal="right" vertical="center"/>
    </xf>
    <xf numFmtId="3" fontId="5" fillId="0" borderId="63" xfId="0" applyFont="1" applyFill="1" applyBorder="1" applyAlignment="1">
      <alignment horizontal="right" vertical="center"/>
    </xf>
    <xf numFmtId="3" fontId="5" fillId="0" borderId="93" xfId="53" applyFont="1" applyFill="1" applyBorder="1" applyAlignment="1">
      <alignment horizontal="right" vertical="center"/>
      <protection/>
    </xf>
    <xf numFmtId="3" fontId="14" fillId="0" borderId="94" xfId="0" applyFont="1" applyFill="1" applyBorder="1" applyAlignment="1">
      <alignment horizontal="right" vertical="center"/>
    </xf>
    <xf numFmtId="3" fontId="5" fillId="0" borderId="17" xfId="53" applyFont="1" applyFill="1" applyBorder="1" applyAlignment="1">
      <alignment horizontal="right" vertical="center"/>
      <protection/>
    </xf>
    <xf numFmtId="3" fontId="5" fillId="0" borderId="23" xfId="53" applyFont="1" applyFill="1" applyBorder="1" applyAlignment="1">
      <alignment horizontal="right" vertical="center"/>
      <protection/>
    </xf>
    <xf numFmtId="3" fontId="10" fillId="0" borderId="95" xfId="53" applyFont="1" applyFill="1" applyBorder="1" applyAlignment="1">
      <alignment horizontal="right" vertical="center"/>
      <protection/>
    </xf>
    <xf numFmtId="3" fontId="10" fillId="0" borderId="32" xfId="0" applyFont="1" applyFill="1" applyBorder="1" applyAlignment="1">
      <alignment horizontal="right" vertical="center"/>
    </xf>
    <xf numFmtId="3" fontId="5" fillId="0" borderId="79" xfId="53" applyFont="1" applyFill="1" applyBorder="1" applyAlignment="1">
      <alignment horizontal="right" vertical="center"/>
      <protection/>
    </xf>
    <xf numFmtId="3" fontId="5" fillId="0" borderId="68" xfId="0" applyFont="1" applyFill="1" applyBorder="1" applyAlignment="1">
      <alignment horizontal="right" vertical="center"/>
    </xf>
    <xf numFmtId="3" fontId="5" fillId="0" borderId="94" xfId="0" applyFont="1" applyFill="1" applyBorder="1" applyAlignment="1">
      <alignment horizontal="right" vertical="center"/>
    </xf>
    <xf numFmtId="3" fontId="5" fillId="0" borderId="96" xfId="53" applyFont="1" applyFill="1" applyBorder="1" applyAlignment="1">
      <alignment horizontal="right" vertical="center"/>
      <protection/>
    </xf>
    <xf numFmtId="3" fontId="25" fillId="0" borderId="0" xfId="0" applyFont="1" applyFill="1" applyBorder="1" applyAlignment="1">
      <alignment vertical="center"/>
    </xf>
    <xf numFmtId="3" fontId="12" fillId="0" borderId="97" xfId="0" applyFont="1" applyFill="1" applyBorder="1" applyAlignment="1">
      <alignment vertical="center"/>
    </xf>
    <xf numFmtId="3" fontId="12" fillId="0" borderId="0" xfId="0" applyFont="1" applyFill="1" applyBorder="1" applyAlignment="1">
      <alignment vertical="center"/>
    </xf>
    <xf numFmtId="3" fontId="12" fillId="0" borderId="25" xfId="0" applyFont="1" applyFill="1" applyBorder="1" applyAlignment="1">
      <alignment vertical="center"/>
    </xf>
    <xf numFmtId="3" fontId="14" fillId="0" borderId="11" xfId="0" applyFont="1" applyFill="1" applyBorder="1" applyAlignment="1">
      <alignment vertical="center"/>
    </xf>
    <xf numFmtId="3" fontId="14" fillId="0" borderId="17" xfId="0" applyFont="1" applyFill="1" applyBorder="1" applyAlignment="1">
      <alignment vertical="center"/>
    </xf>
    <xf numFmtId="3" fontId="12" fillId="0" borderId="29" xfId="0" applyFont="1" applyFill="1" applyBorder="1" applyAlignment="1">
      <alignment vertical="center"/>
    </xf>
    <xf numFmtId="3" fontId="10" fillId="0" borderId="96" xfId="53" applyFont="1" applyFill="1" applyBorder="1" applyAlignment="1">
      <alignment horizontal="right" vertical="center"/>
      <protection/>
    </xf>
    <xf numFmtId="3" fontId="10" fillId="0" borderId="94" xfId="0" applyFont="1" applyFill="1" applyBorder="1" applyAlignment="1">
      <alignment horizontal="right" vertical="center"/>
    </xf>
    <xf numFmtId="3" fontId="14" fillId="0" borderId="54" xfId="0" applyFont="1" applyFill="1" applyBorder="1" applyAlignment="1">
      <alignment horizontal="center" vertical="center" textRotation="90" wrapText="1"/>
    </xf>
    <xf numFmtId="49" fontId="10" fillId="0" borderId="57" xfId="61" applyNumberFormat="1" applyFont="1" applyFill="1" applyBorder="1" applyAlignment="1">
      <alignment horizontal="left" vertical="center"/>
      <protection/>
    </xf>
    <xf numFmtId="49" fontId="10" fillId="0" borderId="98" xfId="61" applyNumberFormat="1" applyFont="1" applyFill="1" applyBorder="1" applyAlignment="1">
      <alignment horizontal="left" vertical="center"/>
      <protection/>
    </xf>
    <xf numFmtId="3" fontId="10" fillId="0" borderId="98" xfId="53" applyFont="1" applyFill="1" applyBorder="1" applyAlignment="1">
      <alignment horizontal="right" vertical="center"/>
      <protection/>
    </xf>
    <xf numFmtId="3" fontId="10" fillId="0" borderId="98" xfId="53" applyFont="1" applyFill="1" applyBorder="1" applyAlignment="1">
      <alignment horizontal="left" vertical="center"/>
      <protection/>
    </xf>
    <xf numFmtId="3" fontId="10" fillId="0" borderId="43" xfId="0" applyFont="1" applyFill="1" applyBorder="1" applyAlignment="1">
      <alignment horizontal="right" vertical="center"/>
    </xf>
    <xf numFmtId="3" fontId="10" fillId="0" borderId="62" xfId="53" applyFont="1" applyFill="1" applyBorder="1" applyAlignment="1">
      <alignment horizontal="right" vertical="center"/>
      <protection/>
    </xf>
    <xf numFmtId="49" fontId="10" fillId="0" borderId="0" xfId="61" applyNumberFormat="1" applyFont="1" applyFill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3" fontId="6" fillId="0" borderId="0" xfId="61" applyNumberFormat="1" applyFont="1" applyFill="1" applyAlignment="1">
      <alignment vertical="center"/>
      <protection/>
    </xf>
    <xf numFmtId="0" fontId="10" fillId="0" borderId="0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19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10" fillId="0" borderId="0" xfId="61" applyFont="1" applyFill="1" applyBorder="1" applyAlignment="1">
      <alignment vertical="center"/>
      <protection/>
    </xf>
    <xf numFmtId="0" fontId="27" fillId="0" borderId="0" xfId="61" applyFont="1" applyFill="1" applyBorder="1" applyAlignment="1">
      <alignment vertical="center"/>
      <protection/>
    </xf>
    <xf numFmtId="0" fontId="28" fillId="0" borderId="0" xfId="61" applyFont="1" applyFill="1" applyAlignment="1">
      <alignment horizontal="center" vertical="center"/>
      <protection/>
    </xf>
    <xf numFmtId="3" fontId="12" fillId="0" borderId="0" xfId="56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3" fontId="6" fillId="0" borderId="84" xfId="61" applyNumberFormat="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vertical="center"/>
      <protection/>
    </xf>
    <xf numFmtId="3" fontId="6" fillId="0" borderId="68" xfId="61" applyNumberFormat="1" applyFont="1" applyFill="1" applyBorder="1" applyAlignment="1">
      <alignment vertical="center"/>
      <protection/>
    </xf>
    <xf numFmtId="49" fontId="10" fillId="0" borderId="75" xfId="61" applyNumberFormat="1" applyFont="1" applyFill="1" applyBorder="1" applyAlignment="1">
      <alignment vertical="center" textRotation="90" wrapText="1"/>
      <protection/>
    </xf>
    <xf numFmtId="0" fontId="5" fillId="0" borderId="59" xfId="61" applyFont="1" applyFill="1" applyBorder="1" applyAlignment="1">
      <alignment vertical="center"/>
      <protection/>
    </xf>
    <xf numFmtId="3" fontId="6" fillId="0" borderId="63" xfId="61" applyNumberFormat="1" applyFont="1" applyFill="1" applyBorder="1" applyAlignment="1">
      <alignment vertical="center"/>
      <protection/>
    </xf>
    <xf numFmtId="3" fontId="5" fillId="0" borderId="17" xfId="56" applyFont="1" applyFill="1" applyBorder="1" applyAlignment="1">
      <alignment vertical="center" wrapText="1"/>
      <protection/>
    </xf>
    <xf numFmtId="3" fontId="17" fillId="0" borderId="63" xfId="61" applyNumberFormat="1" applyFont="1" applyFill="1" applyBorder="1" applyAlignment="1">
      <alignment vertical="center"/>
      <protection/>
    </xf>
    <xf numFmtId="0" fontId="10" fillId="0" borderId="17" xfId="61" applyFont="1" applyFill="1" applyBorder="1" applyAlignment="1">
      <alignment vertical="center"/>
      <protection/>
    </xf>
    <xf numFmtId="3" fontId="7" fillId="0" borderId="63" xfId="61" applyNumberFormat="1" applyFont="1" applyFill="1" applyBorder="1" applyAlignment="1">
      <alignment vertical="center"/>
      <protection/>
    </xf>
    <xf numFmtId="3" fontId="7" fillId="0" borderId="94" xfId="61" applyNumberFormat="1" applyFont="1" applyFill="1" applyBorder="1" applyAlignment="1">
      <alignment vertical="center"/>
      <protection/>
    </xf>
    <xf numFmtId="3" fontId="5" fillId="0" borderId="59" xfId="61" applyNumberFormat="1" applyFont="1" applyFill="1" applyBorder="1" applyAlignment="1">
      <alignment vertical="center"/>
      <protection/>
    </xf>
    <xf numFmtId="0" fontId="10" fillId="0" borderId="59" xfId="61" applyFont="1" applyFill="1" applyBorder="1" applyAlignment="1">
      <alignment vertical="center"/>
      <protection/>
    </xf>
    <xf numFmtId="3" fontId="10" fillId="0" borderId="59" xfId="61" applyNumberFormat="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3" fontId="6" fillId="0" borderId="94" xfId="61" applyNumberFormat="1" applyFont="1" applyFill="1" applyBorder="1" applyAlignment="1">
      <alignment vertical="center"/>
      <protection/>
    </xf>
    <xf numFmtId="3" fontId="7" fillId="0" borderId="32" xfId="61" applyNumberFormat="1" applyFont="1" applyFill="1" applyBorder="1" applyAlignment="1">
      <alignment vertical="center"/>
      <protection/>
    </xf>
    <xf numFmtId="3" fontId="7" fillId="0" borderId="30" xfId="61" applyNumberFormat="1" applyFont="1" applyFill="1" applyBorder="1" applyAlignment="1">
      <alignment vertical="center"/>
      <protection/>
    </xf>
    <xf numFmtId="0" fontId="10" fillId="0" borderId="99" xfId="61" applyFont="1" applyFill="1" applyBorder="1" applyAlignment="1">
      <alignment vertical="center"/>
      <protection/>
    </xf>
    <xf numFmtId="0" fontId="7" fillId="0" borderId="78" xfId="61" applyFont="1" applyFill="1" applyBorder="1" applyAlignment="1">
      <alignment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0" fontId="5" fillId="0" borderId="100" xfId="63" applyFont="1" applyFill="1" applyBorder="1" applyAlignment="1">
      <alignment horizontal="center" vertical="center"/>
      <protection/>
    </xf>
    <xf numFmtId="0" fontId="5" fillId="0" borderId="52" xfId="63" applyFont="1" applyFill="1" applyBorder="1" applyAlignment="1">
      <alignment horizontal="left" vertical="center"/>
      <protection/>
    </xf>
    <xf numFmtId="0" fontId="5" fillId="0" borderId="52" xfId="63" applyFont="1" applyFill="1" applyBorder="1" applyAlignment="1">
      <alignment horizontal="left" vertical="center" wrapText="1"/>
      <protection/>
    </xf>
    <xf numFmtId="3" fontId="7" fillId="0" borderId="0" xfId="61" applyNumberFormat="1" applyFont="1" applyFill="1" applyAlignment="1">
      <alignment vertical="center"/>
      <protection/>
    </xf>
    <xf numFmtId="0" fontId="13" fillId="0" borderId="0" xfId="61" applyFont="1" applyFill="1" applyAlignment="1">
      <alignment horizontal="center" vertical="center"/>
      <protection/>
    </xf>
    <xf numFmtId="3" fontId="5" fillId="0" borderId="11" xfId="56" applyFont="1" applyFill="1" applyBorder="1" applyAlignment="1">
      <alignment vertical="center" wrapText="1"/>
      <protection/>
    </xf>
    <xf numFmtId="3" fontId="6" fillId="0" borderId="43" xfId="61" applyNumberFormat="1" applyFont="1" applyFill="1" applyBorder="1" applyAlignment="1">
      <alignment vertical="center"/>
      <protection/>
    </xf>
    <xf numFmtId="0" fontId="10" fillId="0" borderId="23" xfId="61" applyFont="1" applyFill="1" applyBorder="1" applyAlignment="1">
      <alignment vertical="center"/>
      <protection/>
    </xf>
    <xf numFmtId="3" fontId="5" fillId="0" borderId="23" xfId="56" applyFont="1" applyFill="1" applyBorder="1" applyAlignment="1">
      <alignment vertical="center" wrapText="1"/>
      <protection/>
    </xf>
    <xf numFmtId="3" fontId="6" fillId="0" borderId="11" xfId="61" applyNumberFormat="1" applyFont="1" applyFill="1" applyBorder="1" applyAlignment="1">
      <alignment vertical="center"/>
      <protection/>
    </xf>
    <xf numFmtId="3" fontId="6" fillId="0" borderId="17" xfId="61" applyNumberFormat="1" applyFont="1" applyFill="1" applyBorder="1" applyAlignment="1">
      <alignment vertical="center"/>
      <protection/>
    </xf>
    <xf numFmtId="3" fontId="7" fillId="0" borderId="17" xfId="61" applyNumberFormat="1" applyFont="1" applyFill="1" applyBorder="1" applyAlignment="1">
      <alignment vertical="center"/>
      <protection/>
    </xf>
    <xf numFmtId="3" fontId="7" fillId="0" borderId="23" xfId="61" applyNumberFormat="1" applyFont="1" applyFill="1" applyBorder="1" applyAlignment="1">
      <alignment vertical="center"/>
      <protection/>
    </xf>
    <xf numFmtId="3" fontId="7" fillId="0" borderId="29" xfId="61" applyNumberFormat="1" applyFont="1" applyFill="1" applyBorder="1" applyAlignment="1">
      <alignment vertical="center"/>
      <protection/>
    </xf>
    <xf numFmtId="3" fontId="6" fillId="0" borderId="18" xfId="61" applyNumberFormat="1" applyFont="1" applyFill="1" applyBorder="1" applyAlignment="1">
      <alignment vertical="center"/>
      <protection/>
    </xf>
    <xf numFmtId="3" fontId="6" fillId="0" borderId="101" xfId="61" applyNumberFormat="1" applyFont="1" applyFill="1" applyBorder="1" applyAlignment="1">
      <alignment vertical="center"/>
      <protection/>
    </xf>
    <xf numFmtId="3" fontId="7" fillId="0" borderId="101" xfId="61" applyNumberFormat="1" applyFont="1" applyFill="1" applyBorder="1" applyAlignment="1">
      <alignment vertical="center"/>
      <protection/>
    </xf>
    <xf numFmtId="3" fontId="7" fillId="0" borderId="102" xfId="61" applyNumberFormat="1" applyFont="1" applyFill="1" applyBorder="1" applyAlignment="1">
      <alignment vertical="center"/>
      <protection/>
    </xf>
    <xf numFmtId="3" fontId="7" fillId="0" borderId="28" xfId="61" applyNumberFormat="1" applyFont="1" applyFill="1" applyBorder="1" applyAlignment="1">
      <alignment vertical="center"/>
      <protection/>
    </xf>
    <xf numFmtId="3" fontId="7" fillId="0" borderId="103" xfId="61" applyNumberFormat="1" applyFont="1" applyFill="1" applyBorder="1" applyAlignment="1">
      <alignment vertical="center"/>
      <protection/>
    </xf>
    <xf numFmtId="0" fontId="10" fillId="0" borderId="11" xfId="61" applyFont="1" applyFill="1" applyBorder="1" applyAlignment="1">
      <alignment vertical="center" wrapText="1"/>
      <protection/>
    </xf>
    <xf numFmtId="3" fontId="7" fillId="0" borderId="101" xfId="61" applyNumberFormat="1" applyFont="1" applyFill="1" applyBorder="1" applyAlignment="1">
      <alignment vertical="center" wrapText="1"/>
      <protection/>
    </xf>
    <xf numFmtId="0" fontId="10" fillId="0" borderId="99" xfId="61" applyFont="1" applyFill="1" applyBorder="1" applyAlignment="1">
      <alignment vertical="center" wrapText="1"/>
      <protection/>
    </xf>
    <xf numFmtId="3" fontId="7" fillId="0" borderId="104" xfId="61" applyNumberFormat="1" applyFont="1" applyFill="1" applyBorder="1" applyAlignment="1">
      <alignment vertical="center" wrapText="1"/>
      <protection/>
    </xf>
    <xf numFmtId="0" fontId="5" fillId="0" borderId="0" xfId="57" applyFont="1" applyFill="1" applyBorder="1">
      <alignment/>
      <protection/>
    </xf>
    <xf numFmtId="0" fontId="31" fillId="0" borderId="0" xfId="57" applyFont="1" applyFill="1" applyBorder="1">
      <alignment/>
      <protection/>
    </xf>
    <xf numFmtId="3" fontId="10" fillId="0" borderId="87" xfId="57" applyNumberFormat="1" applyFont="1" applyFill="1" applyBorder="1" applyAlignment="1">
      <alignment vertical="center"/>
      <protection/>
    </xf>
    <xf numFmtId="3" fontId="10" fillId="0" borderId="88" xfId="57" applyNumberFormat="1" applyFont="1" applyFill="1" applyBorder="1" applyAlignment="1">
      <alignment vertical="center"/>
      <protection/>
    </xf>
    <xf numFmtId="3" fontId="10" fillId="0" borderId="89" xfId="57" applyNumberFormat="1" applyFont="1" applyFill="1" applyBorder="1" applyAlignment="1">
      <alignment vertical="center"/>
      <protection/>
    </xf>
    <xf numFmtId="3" fontId="5" fillId="0" borderId="87" xfId="57" applyNumberFormat="1" applyFont="1" applyFill="1" applyBorder="1" applyAlignment="1">
      <alignment vertical="center"/>
      <protection/>
    </xf>
    <xf numFmtId="3" fontId="5" fillId="0" borderId="88" xfId="57" applyNumberFormat="1" applyFont="1" applyFill="1" applyBorder="1" applyAlignment="1">
      <alignment vertical="center"/>
      <protection/>
    </xf>
    <xf numFmtId="3" fontId="5" fillId="0" borderId="89" xfId="57" applyNumberFormat="1" applyFont="1" applyFill="1" applyBorder="1" applyAlignment="1">
      <alignment vertical="center"/>
      <protection/>
    </xf>
    <xf numFmtId="3" fontId="5" fillId="0" borderId="17" xfId="53" applyNumberFormat="1" applyFont="1" applyFill="1" applyBorder="1" applyAlignment="1">
      <alignment vertical="center"/>
      <protection/>
    </xf>
    <xf numFmtId="3" fontId="10" fillId="0" borderId="17" xfId="53" applyNumberFormat="1" applyFont="1" applyFill="1" applyBorder="1" applyAlignment="1">
      <alignment vertical="center"/>
      <protection/>
    </xf>
    <xf numFmtId="3" fontId="37" fillId="0" borderId="17" xfId="53" applyFont="1" applyFill="1" applyBorder="1" applyAlignment="1">
      <alignment vertical="center"/>
      <protection/>
    </xf>
    <xf numFmtId="3" fontId="38" fillId="0" borderId="17" xfId="53" applyFont="1" applyFill="1" applyBorder="1" applyAlignment="1">
      <alignment vertical="center"/>
      <protection/>
    </xf>
    <xf numFmtId="0" fontId="39" fillId="0" borderId="105" xfId="58" applyFont="1" applyFill="1" applyBorder="1" applyAlignment="1">
      <alignment vertical="center"/>
      <protection/>
    </xf>
    <xf numFmtId="0" fontId="39" fillId="0" borderId="11" xfId="58" applyFont="1" applyFill="1" applyBorder="1" applyAlignment="1">
      <alignment vertical="center" wrapText="1"/>
      <protection/>
    </xf>
    <xf numFmtId="0" fontId="39" fillId="0" borderId="68" xfId="58" applyFont="1" applyFill="1" applyBorder="1" applyAlignment="1">
      <alignment vertical="center" wrapText="1"/>
      <protection/>
    </xf>
    <xf numFmtId="0" fontId="39" fillId="0" borderId="106" xfId="58" applyFont="1" applyFill="1" applyBorder="1" applyAlignment="1">
      <alignment vertical="center"/>
      <protection/>
    </xf>
    <xf numFmtId="0" fontId="39" fillId="0" borderId="17" xfId="58" applyFont="1" applyFill="1" applyBorder="1" applyAlignment="1">
      <alignment vertical="center" wrapText="1"/>
      <protection/>
    </xf>
    <xf numFmtId="0" fontId="47" fillId="0" borderId="17" xfId="58" applyFont="1" applyFill="1" applyBorder="1" applyAlignment="1">
      <alignment vertical="center" wrapText="1"/>
      <protection/>
    </xf>
    <xf numFmtId="3" fontId="47" fillId="0" borderId="101" xfId="58" applyNumberFormat="1" applyFont="1" applyFill="1" applyBorder="1" applyAlignment="1">
      <alignment vertical="center" wrapText="1"/>
      <protection/>
    </xf>
    <xf numFmtId="3" fontId="48" fillId="0" borderId="17" xfId="58" applyNumberFormat="1" applyFont="1" applyFill="1" applyBorder="1" applyAlignment="1">
      <alignment vertical="center" wrapText="1"/>
      <protection/>
    </xf>
    <xf numFmtId="3" fontId="48" fillId="0" borderId="17" xfId="58" applyNumberFormat="1" applyFont="1" applyFill="1" applyBorder="1" applyAlignment="1">
      <alignment horizontal="right" vertical="center" wrapText="1"/>
      <protection/>
    </xf>
    <xf numFmtId="0" fontId="48" fillId="0" borderId="23" xfId="58" applyFont="1" applyFill="1" applyBorder="1" applyAlignment="1">
      <alignment vertical="center" wrapText="1"/>
      <protection/>
    </xf>
    <xf numFmtId="3" fontId="48" fillId="0" borderId="102" xfId="58" applyNumberFormat="1" applyFont="1" applyFill="1" applyBorder="1" applyAlignment="1">
      <alignment vertical="center" wrapText="1"/>
      <protection/>
    </xf>
    <xf numFmtId="0" fontId="0" fillId="0" borderId="0" xfId="58" applyFont="1" applyFill="1" applyAlignment="1">
      <alignment vertical="center" wrapText="1"/>
      <protection/>
    </xf>
    <xf numFmtId="0" fontId="39" fillId="0" borderId="85" xfId="58" applyFont="1" applyFill="1" applyBorder="1" applyAlignment="1">
      <alignment vertical="center" wrapText="1"/>
      <protection/>
    </xf>
    <xf numFmtId="0" fontId="47" fillId="0" borderId="11" xfId="58" applyFont="1" applyFill="1" applyBorder="1" applyAlignment="1">
      <alignment vertical="center" wrapText="1"/>
      <protection/>
    </xf>
    <xf numFmtId="3" fontId="47" fillId="0" borderId="18" xfId="58" applyNumberFormat="1" applyFont="1" applyFill="1" applyBorder="1" applyAlignment="1">
      <alignment vertical="center" wrapText="1"/>
      <protection/>
    </xf>
    <xf numFmtId="3" fontId="48" fillId="0" borderId="107" xfId="58" applyNumberFormat="1" applyFont="1" applyFill="1" applyBorder="1" applyAlignment="1">
      <alignment vertical="center" wrapText="1"/>
      <protection/>
    </xf>
    <xf numFmtId="3" fontId="10" fillId="0" borderId="0" xfId="0" applyFont="1" applyFill="1" applyBorder="1" applyAlignment="1">
      <alignment horizontal="center" vertical="center"/>
    </xf>
    <xf numFmtId="3" fontId="50" fillId="0" borderId="0" xfId="0" applyFont="1" applyFill="1" applyBorder="1" applyAlignment="1">
      <alignment horizontal="center" vertical="center"/>
    </xf>
    <xf numFmtId="3" fontId="67" fillId="0" borderId="0" xfId="0" applyFont="1" applyFill="1" applyBorder="1" applyAlignment="1">
      <alignment vertical="center"/>
    </xf>
    <xf numFmtId="3" fontId="68" fillId="0" borderId="32" xfId="0" applyFont="1" applyFill="1" applyBorder="1" applyAlignment="1">
      <alignment horizontal="right" vertical="center"/>
    </xf>
    <xf numFmtId="3" fontId="69" fillId="0" borderId="63" xfId="61" applyNumberFormat="1" applyFont="1" applyFill="1" applyBorder="1" applyAlignment="1">
      <alignment vertical="center"/>
      <protection/>
    </xf>
    <xf numFmtId="3" fontId="5" fillId="0" borderId="32" xfId="0" applyFont="1" applyFill="1" applyBorder="1" applyAlignment="1">
      <alignment horizontal="right" vertical="center"/>
    </xf>
    <xf numFmtId="3" fontId="10" fillId="0" borderId="29" xfId="53" applyFont="1" applyFill="1" applyBorder="1" applyAlignment="1">
      <alignment horizontal="left" vertical="center"/>
      <protection/>
    </xf>
    <xf numFmtId="0" fontId="5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9" fillId="0" borderId="0" xfId="60" applyFont="1" applyFill="1">
      <alignment/>
      <protection/>
    </xf>
    <xf numFmtId="3" fontId="10" fillId="0" borderId="0" xfId="53" applyFont="1" applyFill="1">
      <alignment vertical="center"/>
      <protection/>
    </xf>
    <xf numFmtId="3" fontId="7" fillId="0" borderId="108" xfId="62" applyFont="1" applyFill="1" applyBorder="1" applyAlignment="1">
      <alignment horizontal="center" vertical="center" wrapText="1"/>
      <protection/>
    </xf>
    <xf numFmtId="3" fontId="11" fillId="0" borderId="0" xfId="53" applyFont="1" applyFill="1" applyAlignment="1">
      <alignment horizontal="right"/>
      <protection/>
    </xf>
    <xf numFmtId="3" fontId="7" fillId="0" borderId="0" xfId="53" applyFont="1" applyFill="1" applyAlignment="1">
      <alignment horizontal="right"/>
      <protection/>
    </xf>
    <xf numFmtId="3" fontId="12" fillId="0" borderId="0" xfId="53" applyFont="1" applyFill="1" applyAlignment="1">
      <alignment horizontal="right"/>
      <protection/>
    </xf>
    <xf numFmtId="3" fontId="10" fillId="0" borderId="109" xfId="53" applyFont="1" applyFill="1" applyBorder="1" applyAlignment="1">
      <alignment horizontal="center" vertical="center"/>
      <protection/>
    </xf>
    <xf numFmtId="3" fontId="7" fillId="0" borderId="110" xfId="62" applyFont="1" applyFill="1" applyBorder="1" applyAlignment="1">
      <alignment horizontal="center" vertical="center" wrapText="1"/>
      <protection/>
    </xf>
    <xf numFmtId="3" fontId="7" fillId="0" borderId="111" xfId="62" applyFont="1" applyFill="1" applyBorder="1" applyAlignment="1">
      <alignment horizontal="center" vertical="center" wrapText="1"/>
      <protection/>
    </xf>
    <xf numFmtId="0" fontId="5" fillId="0" borderId="0" xfId="60" applyFont="1" applyFill="1" applyBorder="1">
      <alignment/>
      <protection/>
    </xf>
    <xf numFmtId="0" fontId="13" fillId="0" borderId="0" xfId="60" applyFont="1" applyFill="1">
      <alignment/>
      <protection/>
    </xf>
    <xf numFmtId="3" fontId="10" fillId="0" borderId="13" xfId="53" applyFont="1" applyFill="1" applyBorder="1" applyAlignment="1">
      <alignment horizontal="center" vertical="top"/>
      <protection/>
    </xf>
    <xf numFmtId="3" fontId="7" fillId="0" borderId="11" xfId="62" applyFont="1" applyFill="1" applyBorder="1" applyAlignment="1">
      <alignment horizontal="center" vertical="center" wrapText="1"/>
      <protection/>
    </xf>
    <xf numFmtId="3" fontId="7" fillId="0" borderId="68" xfId="62" applyFont="1" applyFill="1" applyBorder="1" applyAlignment="1">
      <alignment horizontal="center" vertical="center" wrapText="1"/>
      <protection/>
    </xf>
    <xf numFmtId="3" fontId="10" fillId="0" borderId="81" xfId="53" applyFont="1" applyFill="1" applyBorder="1" applyAlignment="1">
      <alignment horizontal="center" vertical="center"/>
      <protection/>
    </xf>
    <xf numFmtId="3" fontId="10" fillId="0" borderId="82" xfId="53" applyFont="1" applyFill="1" applyBorder="1" applyAlignment="1">
      <alignment horizontal="center" vertical="center"/>
      <protection/>
    </xf>
    <xf numFmtId="3" fontId="7" fillId="0" borderId="61" xfId="53" applyFont="1" applyFill="1" applyBorder="1" applyAlignment="1">
      <alignment horizontal="center" vertical="center"/>
      <protection/>
    </xf>
    <xf numFmtId="3" fontId="7" fillId="0" borderId="104" xfId="53" applyFont="1" applyFill="1" applyBorder="1" applyAlignment="1">
      <alignment horizontal="center" vertical="center"/>
      <protection/>
    </xf>
    <xf numFmtId="3" fontId="5" fillId="0" borderId="112" xfId="53" applyFont="1" applyFill="1" applyBorder="1" applyAlignment="1">
      <alignment horizontal="center" vertical="center" wrapText="1"/>
      <protection/>
    </xf>
    <xf numFmtId="3" fontId="5" fillId="0" borderId="113" xfId="53" applyFont="1" applyFill="1" applyBorder="1" applyAlignment="1">
      <alignment vertical="center" wrapText="1"/>
      <protection/>
    </xf>
    <xf numFmtId="3" fontId="6" fillId="0" borderId="110" xfId="53" applyNumberFormat="1" applyFont="1" applyFill="1" applyBorder="1" applyAlignment="1">
      <alignment vertical="center"/>
      <protection/>
    </xf>
    <xf numFmtId="3" fontId="5" fillId="0" borderId="112" xfId="53" applyFont="1" applyFill="1" applyBorder="1" applyAlignment="1">
      <alignment horizontal="center" vertical="center"/>
      <protection/>
    </xf>
    <xf numFmtId="3" fontId="6" fillId="0" borderId="111" xfId="53" applyNumberFormat="1" applyFont="1" applyFill="1" applyBorder="1" applyAlignment="1">
      <alignment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52" xfId="60" applyFont="1" applyFill="1" applyBorder="1" applyAlignment="1">
      <alignment vertical="center" wrapText="1"/>
      <protection/>
    </xf>
    <xf numFmtId="3" fontId="6" fillId="0" borderId="17" xfId="60" applyNumberFormat="1" applyFont="1" applyFill="1" applyBorder="1" applyAlignment="1">
      <alignment vertical="center"/>
      <protection/>
    </xf>
    <xf numFmtId="3" fontId="6" fillId="0" borderId="59" xfId="60" applyNumberFormat="1" applyFont="1" applyFill="1" applyBorder="1" applyAlignment="1">
      <alignment vertical="center"/>
      <protection/>
    </xf>
    <xf numFmtId="3" fontId="5" fillId="0" borderId="14" xfId="53" applyFont="1" applyFill="1" applyBorder="1" applyAlignment="1">
      <alignment horizontal="center" vertical="center"/>
      <protection/>
    </xf>
    <xf numFmtId="0" fontId="6" fillId="0" borderId="101" xfId="60" applyFont="1" applyFill="1" applyBorder="1" applyAlignment="1">
      <alignment vertical="center"/>
      <protection/>
    </xf>
    <xf numFmtId="3" fontId="10" fillId="0" borderId="114" xfId="53" applyFont="1" applyFill="1" applyBorder="1" applyAlignment="1">
      <alignment horizontal="center" vertical="center" wrapText="1"/>
      <protection/>
    </xf>
    <xf numFmtId="3" fontId="10" fillId="0" borderId="115" xfId="53" applyFont="1" applyFill="1" applyBorder="1" applyAlignment="1">
      <alignment vertical="center" wrapText="1"/>
      <protection/>
    </xf>
    <xf numFmtId="3" fontId="7" fillId="0" borderId="115" xfId="53" applyNumberFormat="1" applyFont="1" applyFill="1" applyBorder="1" applyAlignment="1">
      <alignment vertical="center"/>
      <protection/>
    </xf>
    <xf numFmtId="3" fontId="5" fillId="0" borderId="116" xfId="53" applyFont="1" applyFill="1" applyBorder="1" applyAlignment="1">
      <alignment vertical="center" wrapText="1"/>
      <protection/>
    </xf>
    <xf numFmtId="3" fontId="5" fillId="0" borderId="0" xfId="53" applyFont="1" applyFill="1" applyBorder="1" applyAlignment="1">
      <alignment vertical="center" wrapText="1"/>
      <protection/>
    </xf>
    <xf numFmtId="3" fontId="6" fillId="0" borderId="0" xfId="53" applyFont="1" applyFill="1" applyBorder="1" applyAlignment="1">
      <alignment vertical="center" wrapText="1"/>
      <protection/>
    </xf>
    <xf numFmtId="3" fontId="7" fillId="0" borderId="30" xfId="53" applyFont="1" applyFill="1" applyBorder="1" applyAlignment="1">
      <alignment vertical="center" wrapText="1"/>
      <protection/>
    </xf>
    <xf numFmtId="3" fontId="7" fillId="0" borderId="63" xfId="53" applyFont="1" applyFill="1" applyBorder="1" applyAlignment="1">
      <alignment vertical="center" wrapText="1"/>
      <protection/>
    </xf>
    <xf numFmtId="3" fontId="6" fillId="0" borderId="63" xfId="53" applyFont="1" applyFill="1" applyBorder="1" applyAlignment="1">
      <alignment vertical="center" wrapText="1"/>
      <protection/>
    </xf>
    <xf numFmtId="3" fontId="5" fillId="0" borderId="117" xfId="53" applyFont="1" applyFill="1" applyBorder="1" applyAlignment="1">
      <alignment vertical="center" wrapText="1"/>
      <protection/>
    </xf>
    <xf numFmtId="3" fontId="5" fillId="0" borderId="98" xfId="53" applyFont="1" applyFill="1" applyBorder="1" applyAlignment="1">
      <alignment vertical="center" wrapText="1"/>
      <protection/>
    </xf>
    <xf numFmtId="3" fontId="6" fillId="0" borderId="98" xfId="53" applyFont="1" applyFill="1" applyBorder="1" applyAlignment="1">
      <alignment vertical="center" wrapText="1"/>
      <protection/>
    </xf>
    <xf numFmtId="0" fontId="5" fillId="0" borderId="0" xfId="60" applyFont="1" applyFill="1" applyAlignment="1">
      <alignment horizontal="center"/>
      <protection/>
    </xf>
    <xf numFmtId="3" fontId="6" fillId="0" borderId="0" xfId="60" applyNumberFormat="1" applyFont="1" applyFill="1">
      <alignment/>
      <protection/>
    </xf>
    <xf numFmtId="0" fontId="10" fillId="0" borderId="0" xfId="60" applyFont="1" applyFill="1" applyAlignment="1">
      <alignment vertical="center"/>
      <protection/>
    </xf>
    <xf numFmtId="3" fontId="0" fillId="0" borderId="0" xfId="0" applyFill="1" applyAlignment="1">
      <alignment vertical="center"/>
    </xf>
    <xf numFmtId="3" fontId="10" fillId="0" borderId="0" xfId="0" applyFont="1" applyFill="1" applyAlignment="1">
      <alignment vertical="center" wrapText="1"/>
    </xf>
    <xf numFmtId="3" fontId="10" fillId="0" borderId="0" xfId="0" applyFont="1" applyFill="1" applyAlignment="1">
      <alignment vertical="center"/>
    </xf>
    <xf numFmtId="3" fontId="5" fillId="0" borderId="0" xfId="0" applyFont="1" applyFill="1" applyAlignment="1">
      <alignment horizontal="center" vertical="center"/>
    </xf>
    <xf numFmtId="3" fontId="5" fillId="0" borderId="0" xfId="0" applyFont="1" applyFill="1" applyAlignment="1">
      <alignment vertical="center" wrapText="1"/>
    </xf>
    <xf numFmtId="3" fontId="5" fillId="0" borderId="0" xfId="0" applyFont="1" applyFill="1" applyAlignment="1">
      <alignment vertical="center"/>
    </xf>
    <xf numFmtId="3" fontId="10" fillId="0" borderId="99" xfId="0" applyFont="1" applyFill="1" applyBorder="1" applyAlignment="1">
      <alignment horizontal="center" vertical="center" wrapText="1"/>
    </xf>
    <xf numFmtId="3" fontId="5" fillId="0" borderId="112" xfId="0" applyFont="1" applyFill="1" applyBorder="1" applyAlignment="1">
      <alignment horizontal="left" vertical="center" wrapText="1"/>
    </xf>
    <xf numFmtId="3" fontId="5" fillId="0" borderId="11" xfId="0" applyFont="1" applyFill="1" applyBorder="1" applyAlignment="1">
      <alignment horizontal="center" vertical="center" wrapText="1"/>
    </xf>
    <xf numFmtId="3" fontId="5" fillId="0" borderId="10" xfId="0" applyFont="1" applyFill="1" applyBorder="1" applyAlignment="1">
      <alignment horizontal="center" vertical="center" wrapText="1"/>
    </xf>
    <xf numFmtId="3" fontId="5" fillId="0" borderId="10" xfId="0" applyFont="1" applyFill="1" applyBorder="1" applyAlignment="1">
      <alignment vertical="center" wrapText="1"/>
    </xf>
    <xf numFmtId="3" fontId="5" fillId="0" borderId="84" xfId="0" applyFont="1" applyFill="1" applyBorder="1" applyAlignment="1">
      <alignment vertical="center" wrapText="1"/>
    </xf>
    <xf numFmtId="3" fontId="5" fillId="0" borderId="14" xfId="0" applyFont="1" applyFill="1" applyBorder="1" applyAlignment="1">
      <alignment horizontal="left" vertical="center" wrapText="1"/>
    </xf>
    <xf numFmtId="3" fontId="5" fillId="0" borderId="17" xfId="0" applyFont="1" applyFill="1" applyBorder="1" applyAlignment="1">
      <alignment horizontal="center" vertical="center" wrapText="1"/>
    </xf>
    <xf numFmtId="3" fontId="5" fillId="0" borderId="17" xfId="0" applyFont="1" applyFill="1" applyBorder="1" applyAlignment="1">
      <alignment vertical="center" wrapText="1"/>
    </xf>
    <xf numFmtId="3" fontId="5" fillId="0" borderId="63" xfId="0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left" vertical="center" wrapText="1"/>
    </xf>
    <xf numFmtId="3" fontId="10" fillId="0" borderId="63" xfId="0" applyNumberFormat="1" applyFont="1" applyFill="1" applyBorder="1" applyAlignment="1">
      <alignment horizontal="right" vertical="center" wrapText="1"/>
    </xf>
    <xf numFmtId="3" fontId="5" fillId="0" borderId="39" xfId="0" applyFont="1" applyFill="1" applyBorder="1" applyAlignment="1">
      <alignment horizontal="left" vertical="center" wrapText="1"/>
    </xf>
    <xf numFmtId="3" fontId="5" fillId="0" borderId="42" xfId="0" applyFont="1" applyFill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right" vertical="center" wrapText="1"/>
    </xf>
    <xf numFmtId="3" fontId="5" fillId="0" borderId="118" xfId="0" applyNumberFormat="1" applyFont="1" applyFill="1" applyBorder="1" applyAlignment="1">
      <alignment horizontal="right" vertical="center" wrapText="1"/>
    </xf>
    <xf numFmtId="3" fontId="10" fillId="0" borderId="119" xfId="0" applyFont="1" applyFill="1" applyBorder="1" applyAlignment="1">
      <alignment horizontal="left" vertical="center"/>
    </xf>
    <xf numFmtId="3" fontId="10" fillId="0" borderId="74" xfId="0" applyFont="1" applyFill="1" applyBorder="1" applyAlignment="1">
      <alignment horizontal="center" vertical="center" wrapText="1"/>
    </xf>
    <xf numFmtId="3" fontId="10" fillId="0" borderId="74" xfId="0" applyNumberFormat="1" applyFont="1" applyFill="1" applyBorder="1" applyAlignment="1">
      <alignment horizontal="right" vertical="center" wrapText="1"/>
    </xf>
    <xf numFmtId="3" fontId="10" fillId="0" borderId="120" xfId="0" applyNumberFormat="1" applyFont="1" applyFill="1" applyBorder="1" applyAlignment="1">
      <alignment horizontal="right" vertical="center" wrapText="1"/>
    </xf>
    <xf numFmtId="3" fontId="5" fillId="0" borderId="0" xfId="0" applyFont="1" applyFill="1" applyAlignment="1">
      <alignment horizontal="left" vertical="center"/>
    </xf>
    <xf numFmtId="3" fontId="5" fillId="0" borderId="0" xfId="0" applyFont="1" applyFill="1" applyAlignment="1">
      <alignment horizontal="center" vertical="center" wrapText="1"/>
    </xf>
    <xf numFmtId="0" fontId="46" fillId="0" borderId="0" xfId="58" applyFont="1" applyFill="1" applyAlignment="1">
      <alignment vertical="center" wrapText="1"/>
      <protection/>
    </xf>
    <xf numFmtId="0" fontId="39" fillId="0" borderId="0" xfId="58" applyFont="1" applyFill="1" applyAlignment="1">
      <alignment horizontal="right" vertical="center"/>
      <protection/>
    </xf>
    <xf numFmtId="0" fontId="39" fillId="0" borderId="0" xfId="58" applyFont="1" applyFill="1" applyAlignment="1">
      <alignment vertical="center" wrapText="1"/>
      <protection/>
    </xf>
    <xf numFmtId="0" fontId="39" fillId="0" borderId="121" xfId="58" applyFont="1" applyFill="1" applyBorder="1" applyAlignment="1">
      <alignment horizontal="center" vertical="center" wrapText="1"/>
      <protection/>
    </xf>
    <xf numFmtId="0" fontId="39" fillId="0" borderId="104" xfId="58" applyFont="1" applyFill="1" applyBorder="1" applyAlignment="1">
      <alignment horizontal="center" vertical="center" wrapText="1"/>
      <protection/>
    </xf>
    <xf numFmtId="0" fontId="39" fillId="0" borderId="116" xfId="58" applyFont="1" applyFill="1" applyBorder="1" applyAlignment="1">
      <alignment vertical="center" wrapText="1"/>
      <protection/>
    </xf>
    <xf numFmtId="0" fontId="0" fillId="0" borderId="14" xfId="58" applyFont="1" applyFill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3" fontId="47" fillId="0" borderId="29" xfId="58" applyNumberFormat="1" applyFont="1" applyFill="1" applyBorder="1" applyAlignment="1">
      <alignment vertical="center" wrapText="1"/>
      <protection/>
    </xf>
    <xf numFmtId="3" fontId="47" fillId="0" borderId="28" xfId="58" applyNumberFormat="1" applyFont="1" applyFill="1" applyBorder="1" applyAlignment="1">
      <alignment vertical="center" wrapText="1"/>
      <protection/>
    </xf>
    <xf numFmtId="3" fontId="39" fillId="0" borderId="99" xfId="58" applyNumberFormat="1" applyFont="1" applyFill="1" applyBorder="1" applyAlignment="1">
      <alignment horizontal="right" vertical="center" wrapText="1"/>
      <protection/>
    </xf>
    <xf numFmtId="3" fontId="39" fillId="0" borderId="99" xfId="58" applyNumberFormat="1" applyFont="1" applyFill="1" applyBorder="1" applyAlignment="1">
      <alignment horizontal="center" vertical="center" wrapText="1"/>
      <protection/>
    </xf>
    <xf numFmtId="3" fontId="47" fillId="0" borderId="99" xfId="58" applyNumberFormat="1" applyFont="1" applyFill="1" applyBorder="1" applyAlignment="1">
      <alignment vertical="center" wrapText="1"/>
      <protection/>
    </xf>
    <xf numFmtId="3" fontId="39" fillId="0" borderId="121" xfId="58" applyNumberFormat="1" applyFont="1" applyFill="1" applyBorder="1" applyAlignment="1">
      <alignment horizontal="right" vertical="center" wrapText="1"/>
      <protection/>
    </xf>
    <xf numFmtId="3" fontId="39" fillId="0" borderId="121" xfId="58" applyNumberFormat="1" applyFont="1" applyFill="1" applyBorder="1" applyAlignment="1">
      <alignment vertical="center" wrapText="1"/>
      <protection/>
    </xf>
    <xf numFmtId="3" fontId="47" fillId="0" borderId="121" xfId="58" applyNumberFormat="1" applyFont="1" applyFill="1" applyBorder="1" applyAlignment="1">
      <alignment horizontal="right" vertical="center" wrapText="1"/>
      <protection/>
    </xf>
    <xf numFmtId="3" fontId="47" fillId="0" borderId="74" xfId="58" applyNumberFormat="1" applyFont="1" applyFill="1" applyBorder="1" applyAlignment="1">
      <alignment vertical="center" wrapText="1"/>
      <protection/>
    </xf>
    <xf numFmtId="3" fontId="47" fillId="0" borderId="122" xfId="58" applyNumberFormat="1" applyFont="1" applyFill="1" applyBorder="1" applyAlignment="1">
      <alignment vertical="center" wrapText="1"/>
      <protection/>
    </xf>
    <xf numFmtId="3" fontId="0" fillId="0" borderId="0" xfId="55" applyFont="1" applyFill="1">
      <alignment vertical="center"/>
      <protection/>
    </xf>
    <xf numFmtId="3" fontId="2" fillId="0" borderId="0" xfId="55" applyFont="1" applyFill="1">
      <alignment vertical="center"/>
      <protection/>
    </xf>
    <xf numFmtId="3" fontId="2" fillId="0" borderId="0" xfId="55" applyFont="1" applyFill="1" applyAlignment="1">
      <alignment horizontal="center" vertical="center"/>
      <protection/>
    </xf>
    <xf numFmtId="3" fontId="39" fillId="0" borderId="0" xfId="55" applyFont="1" applyFill="1">
      <alignment vertical="center"/>
      <protection/>
    </xf>
    <xf numFmtId="3" fontId="40" fillId="0" borderId="123" xfId="55" applyFont="1" applyFill="1" applyBorder="1" applyAlignment="1">
      <alignment horizontal="center" vertical="center"/>
      <protection/>
    </xf>
    <xf numFmtId="3" fontId="39" fillId="0" borderId="123" xfId="55" applyFont="1" applyFill="1" applyBorder="1" applyAlignment="1">
      <alignment horizontal="right"/>
      <protection/>
    </xf>
    <xf numFmtId="3" fontId="39" fillId="0" borderId="61" xfId="55" applyFont="1" applyFill="1" applyBorder="1" applyAlignment="1">
      <alignment horizontal="center" vertical="center" textRotation="90" wrapText="1"/>
      <protection/>
    </xf>
    <xf numFmtId="3" fontId="39" fillId="0" borderId="99" xfId="55" applyFont="1" applyFill="1" applyBorder="1" applyAlignment="1">
      <alignment horizontal="center" vertical="center" textRotation="90" wrapText="1"/>
      <protection/>
    </xf>
    <xf numFmtId="3" fontId="0" fillId="0" borderId="124" xfId="55" applyFont="1" applyFill="1" applyBorder="1">
      <alignment vertical="center"/>
      <protection/>
    </xf>
    <xf numFmtId="3" fontId="41" fillId="0" borderId="16" xfId="55" applyNumberFormat="1" applyFont="1" applyFill="1" applyBorder="1">
      <alignment vertical="center"/>
      <protection/>
    </xf>
    <xf numFmtId="3" fontId="41" fillId="0" borderId="16" xfId="55" applyNumberFormat="1" applyFont="1" applyFill="1" applyBorder="1" applyAlignment="1">
      <alignment horizontal="right" vertical="center"/>
      <protection/>
    </xf>
    <xf numFmtId="3" fontId="41" fillId="0" borderId="62" xfId="55" applyNumberFormat="1" applyFont="1" applyFill="1" applyBorder="1" applyAlignment="1">
      <alignment horizontal="right" vertical="center"/>
      <protection/>
    </xf>
    <xf numFmtId="3" fontId="41" fillId="0" borderId="125" xfId="55" applyNumberFormat="1" applyFont="1" applyFill="1" applyBorder="1">
      <alignment vertical="center"/>
      <protection/>
    </xf>
    <xf numFmtId="3" fontId="41" fillId="0" borderId="0" xfId="55" applyFont="1" applyFill="1">
      <alignment vertical="center"/>
      <protection/>
    </xf>
    <xf numFmtId="3" fontId="0" fillId="0" borderId="126" xfId="55" applyFont="1" applyFill="1" applyBorder="1">
      <alignment vertical="center"/>
      <protection/>
    </xf>
    <xf numFmtId="3" fontId="41" fillId="0" borderId="52" xfId="55" applyNumberFormat="1" applyFont="1" applyFill="1" applyBorder="1" applyAlignment="1">
      <alignment horizontal="right" vertical="center"/>
      <protection/>
    </xf>
    <xf numFmtId="3" fontId="41" fillId="0" borderId="62" xfId="55" applyNumberFormat="1" applyFont="1" applyFill="1" applyBorder="1">
      <alignment vertical="center"/>
      <protection/>
    </xf>
    <xf numFmtId="3" fontId="42" fillId="0" borderId="0" xfId="55" applyFont="1" applyFill="1">
      <alignment vertical="center"/>
      <protection/>
    </xf>
    <xf numFmtId="3" fontId="41" fillId="0" borderId="85" xfId="55" applyNumberFormat="1" applyFont="1" applyFill="1" applyBorder="1">
      <alignment vertical="center"/>
      <protection/>
    </xf>
    <xf numFmtId="3" fontId="0" fillId="0" borderId="127" xfId="55" applyFont="1" applyFill="1" applyBorder="1">
      <alignment vertical="center"/>
      <protection/>
    </xf>
    <xf numFmtId="3" fontId="41" fillId="0" borderId="41" xfId="55" applyNumberFormat="1" applyFont="1" applyFill="1" applyBorder="1">
      <alignment vertical="center"/>
      <protection/>
    </xf>
    <xf numFmtId="3" fontId="41" fillId="0" borderId="0" xfId="55" applyNumberFormat="1" applyFont="1" applyFill="1" applyBorder="1">
      <alignment vertical="center"/>
      <protection/>
    </xf>
    <xf numFmtId="3" fontId="0" fillId="0" borderId="128" xfId="55" applyFont="1" applyFill="1" applyBorder="1">
      <alignment vertical="center"/>
      <protection/>
    </xf>
    <xf numFmtId="3" fontId="41" fillId="0" borderId="21" xfId="55" applyNumberFormat="1" applyFont="1" applyFill="1" applyBorder="1">
      <alignment vertical="center"/>
      <protection/>
    </xf>
    <xf numFmtId="3" fontId="41" fillId="0" borderId="53" xfId="55" applyNumberFormat="1" applyFont="1" applyFill="1" applyBorder="1">
      <alignment vertical="center"/>
      <protection/>
    </xf>
    <xf numFmtId="3" fontId="39" fillId="0" borderId="129" xfId="55" applyFont="1" applyFill="1" applyBorder="1">
      <alignment vertical="center"/>
      <protection/>
    </xf>
    <xf numFmtId="3" fontId="43" fillId="0" borderId="61" xfId="55" applyNumberFormat="1" applyFont="1" applyFill="1" applyBorder="1">
      <alignment vertical="center"/>
      <protection/>
    </xf>
    <xf numFmtId="3" fontId="43" fillId="0" borderId="123" xfId="55" applyNumberFormat="1" applyFont="1" applyFill="1" applyBorder="1">
      <alignment vertical="center"/>
      <protection/>
    </xf>
    <xf numFmtId="3" fontId="43" fillId="0" borderId="130" xfId="55" applyNumberFormat="1" applyFont="1" applyFill="1" applyBorder="1">
      <alignment vertical="center"/>
      <protection/>
    </xf>
    <xf numFmtId="3" fontId="43" fillId="0" borderId="0" xfId="55" applyFont="1" applyFill="1">
      <alignment vertical="center"/>
      <protection/>
    </xf>
    <xf numFmtId="3" fontId="44" fillId="0" borderId="0" xfId="55" applyFont="1" applyFill="1">
      <alignment vertical="center"/>
      <protection/>
    </xf>
    <xf numFmtId="3" fontId="41" fillId="0" borderId="79" xfId="55" applyNumberFormat="1" applyFont="1" applyFill="1" applyBorder="1">
      <alignment vertical="center"/>
      <protection/>
    </xf>
    <xf numFmtId="3" fontId="41" fillId="0" borderId="18" xfId="55" applyNumberFormat="1" applyFont="1" applyFill="1" applyBorder="1">
      <alignment vertical="center"/>
      <protection/>
    </xf>
    <xf numFmtId="3" fontId="41" fillId="0" borderId="59" xfId="55" applyNumberFormat="1" applyFont="1" applyFill="1" applyBorder="1">
      <alignment vertical="center"/>
      <protection/>
    </xf>
    <xf numFmtId="3" fontId="41" fillId="0" borderId="58" xfId="55" applyNumberFormat="1" applyFont="1" applyFill="1" applyBorder="1" applyAlignment="1">
      <alignment horizontal="right" vertical="center"/>
      <protection/>
    </xf>
    <xf numFmtId="3" fontId="41" fillId="0" borderId="79" xfId="55" applyNumberFormat="1" applyFont="1" applyFill="1" applyBorder="1" applyAlignment="1">
      <alignment horizontal="right" vertical="center"/>
      <protection/>
    </xf>
    <xf numFmtId="3" fontId="0" fillId="0" borderId="131" xfId="55" applyFont="1" applyFill="1" applyBorder="1">
      <alignment vertical="center"/>
      <protection/>
    </xf>
    <xf numFmtId="3" fontId="41" fillId="0" borderId="96" xfId="55" applyNumberFormat="1" applyFont="1" applyFill="1" applyBorder="1" applyAlignment="1">
      <alignment horizontal="right" vertical="center"/>
      <protection/>
    </xf>
    <xf numFmtId="3" fontId="41" fillId="0" borderId="61" xfId="55" applyNumberFormat="1" applyFont="1" applyFill="1" applyBorder="1">
      <alignment vertical="center"/>
      <protection/>
    </xf>
    <xf numFmtId="3" fontId="41" fillId="0" borderId="123" xfId="55" applyNumberFormat="1" applyFont="1" applyFill="1" applyBorder="1">
      <alignment vertical="center"/>
      <protection/>
    </xf>
    <xf numFmtId="3" fontId="41" fillId="0" borderId="130" xfId="55" applyNumberFormat="1" applyFont="1" applyFill="1" applyBorder="1">
      <alignment vertical="center"/>
      <protection/>
    </xf>
    <xf numFmtId="3" fontId="43" fillId="0" borderId="104" xfId="55" applyNumberFormat="1" applyFont="1" applyFill="1" applyBorder="1">
      <alignment vertical="center"/>
      <protection/>
    </xf>
    <xf numFmtId="3" fontId="41" fillId="0" borderId="0" xfId="55" applyFont="1" applyFill="1" applyAlignment="1">
      <alignment horizontal="center" vertical="center"/>
      <protection/>
    </xf>
    <xf numFmtId="0" fontId="10" fillId="0" borderId="0" xfId="60" applyFont="1" applyFill="1">
      <alignment/>
      <protection/>
    </xf>
    <xf numFmtId="0" fontId="33" fillId="0" borderId="0" xfId="60" applyFont="1" applyFill="1">
      <alignment/>
      <protection/>
    </xf>
    <xf numFmtId="3" fontId="10" fillId="0" borderId="0" xfId="53" applyFont="1" applyFill="1" applyAlignment="1">
      <alignment horizontal="right"/>
      <protection/>
    </xf>
    <xf numFmtId="0" fontId="32" fillId="0" borderId="0" xfId="60" applyFont="1" applyFill="1">
      <alignment/>
      <protection/>
    </xf>
    <xf numFmtId="3" fontId="7" fillId="0" borderId="13" xfId="53" applyFont="1" applyFill="1" applyBorder="1" applyAlignment="1">
      <alignment horizontal="center" vertical="top"/>
      <protection/>
    </xf>
    <xf numFmtId="3" fontId="34" fillId="0" borderId="81" xfId="53" applyFont="1" applyFill="1" applyBorder="1" applyAlignment="1">
      <alignment horizontal="center" vertical="center"/>
      <protection/>
    </xf>
    <xf numFmtId="3" fontId="34" fillId="0" borderId="82" xfId="53" applyFont="1" applyFill="1" applyBorder="1" applyAlignment="1">
      <alignment horizontal="center" vertical="center"/>
      <protection/>
    </xf>
    <xf numFmtId="3" fontId="34" fillId="0" borderId="132" xfId="53" applyFont="1" applyFill="1" applyBorder="1" applyAlignment="1">
      <alignment horizontal="center" vertical="center"/>
      <protection/>
    </xf>
    <xf numFmtId="3" fontId="34" fillId="0" borderId="61" xfId="53" applyFont="1" applyFill="1" applyBorder="1" applyAlignment="1">
      <alignment horizontal="center" vertical="center"/>
      <protection/>
    </xf>
    <xf numFmtId="3" fontId="34" fillId="0" borderId="133" xfId="53" applyFont="1" applyFill="1" applyBorder="1" applyAlignment="1">
      <alignment horizontal="center" vertical="center"/>
      <protection/>
    </xf>
    <xf numFmtId="3" fontId="34" fillId="0" borderId="123" xfId="53" applyFont="1" applyFill="1" applyBorder="1" applyAlignment="1">
      <alignment horizontal="center" vertical="center"/>
      <protection/>
    </xf>
    <xf numFmtId="3" fontId="34" fillId="0" borderId="76" xfId="53" applyFont="1" applyFill="1" applyBorder="1" applyAlignment="1">
      <alignment horizontal="center" vertical="center"/>
      <protection/>
    </xf>
    <xf numFmtId="0" fontId="35" fillId="0" borderId="0" xfId="60" applyFont="1" applyFill="1" applyAlignment="1">
      <alignment vertical="center"/>
      <protection/>
    </xf>
    <xf numFmtId="3" fontId="36" fillId="0" borderId="134" xfId="53" applyFont="1" applyFill="1" applyBorder="1" applyAlignment="1">
      <alignment horizontal="center" vertical="center" wrapText="1"/>
      <protection/>
    </xf>
    <xf numFmtId="3" fontId="36" fillId="0" borderId="10" xfId="53" applyFont="1" applyFill="1" applyBorder="1" applyAlignment="1">
      <alignment vertical="center" wrapText="1"/>
      <protection/>
    </xf>
    <xf numFmtId="3" fontId="5" fillId="0" borderId="135" xfId="53" applyNumberFormat="1" applyFont="1" applyFill="1" applyBorder="1" applyAlignment="1">
      <alignment vertical="center"/>
      <protection/>
    </xf>
    <xf numFmtId="3" fontId="36" fillId="0" borderId="135" xfId="53" applyFont="1" applyFill="1" applyBorder="1" applyAlignment="1">
      <alignment vertical="center"/>
      <protection/>
    </xf>
    <xf numFmtId="3" fontId="36" fillId="0" borderId="136" xfId="53" applyFont="1" applyFill="1" applyBorder="1" applyAlignment="1">
      <alignment vertical="center"/>
      <protection/>
    </xf>
    <xf numFmtId="3" fontId="36" fillId="0" borderId="135" xfId="53" applyFont="1" applyFill="1" applyBorder="1" applyAlignment="1">
      <alignment horizontal="center" vertical="center"/>
      <protection/>
    </xf>
    <xf numFmtId="3" fontId="5" fillId="0" borderId="10" xfId="53" applyNumberFormat="1" applyFont="1" applyFill="1" applyBorder="1" applyAlignment="1">
      <alignment vertical="center"/>
      <protection/>
    </xf>
    <xf numFmtId="3" fontId="36" fillId="0" borderId="137" xfId="53" applyFont="1" applyFill="1" applyBorder="1" applyAlignment="1">
      <alignment vertical="center"/>
      <protection/>
    </xf>
    <xf numFmtId="3" fontId="36" fillId="0" borderId="138" xfId="53" applyFont="1" applyFill="1" applyBorder="1" applyAlignment="1">
      <alignment vertical="center"/>
      <protection/>
    </xf>
    <xf numFmtId="0" fontId="36" fillId="0" borderId="0" xfId="60" applyFont="1" applyFill="1" applyBorder="1" applyAlignment="1">
      <alignment vertical="center"/>
      <protection/>
    </xf>
    <xf numFmtId="3" fontId="36" fillId="0" borderId="14" xfId="53" applyFont="1" applyFill="1" applyBorder="1" applyAlignment="1">
      <alignment horizontal="center" vertical="center" wrapText="1"/>
      <protection/>
    </xf>
    <xf numFmtId="3" fontId="36" fillId="0" borderId="17" xfId="53" applyFont="1" applyFill="1" applyBorder="1" applyAlignment="1">
      <alignment vertical="center" wrapText="1"/>
      <protection/>
    </xf>
    <xf numFmtId="3" fontId="36" fillId="0" borderId="17" xfId="53" applyFont="1" applyFill="1" applyBorder="1" applyAlignment="1">
      <alignment vertical="center"/>
      <protection/>
    </xf>
    <xf numFmtId="3" fontId="36" fillId="0" borderId="58" xfId="53" applyFont="1" applyFill="1" applyBorder="1" applyAlignment="1">
      <alignment vertical="center"/>
      <protection/>
    </xf>
    <xf numFmtId="3" fontId="36" fillId="0" borderId="59" xfId="53" applyNumberFormat="1" applyFont="1" applyFill="1" applyBorder="1" applyAlignment="1">
      <alignment horizontal="center" vertical="center"/>
      <protection/>
    </xf>
    <xf numFmtId="3" fontId="36" fillId="0" borderId="63" xfId="53" applyFont="1" applyFill="1" applyBorder="1" applyAlignment="1">
      <alignment vertical="center"/>
      <protection/>
    </xf>
    <xf numFmtId="0" fontId="36" fillId="0" borderId="0" xfId="60" applyFont="1" applyFill="1" applyAlignment="1">
      <alignment vertical="center"/>
      <protection/>
    </xf>
    <xf numFmtId="3" fontId="5" fillId="0" borderId="17" xfId="60" applyNumberFormat="1" applyFont="1" applyFill="1" applyBorder="1" applyAlignment="1">
      <alignment vertical="center"/>
      <protection/>
    </xf>
    <xf numFmtId="0" fontId="5" fillId="0" borderId="17" xfId="60" applyFont="1" applyFill="1" applyBorder="1" applyAlignment="1">
      <alignment vertical="center"/>
      <protection/>
    </xf>
    <xf numFmtId="3" fontId="37" fillId="0" borderId="14" xfId="53" applyFont="1" applyFill="1" applyBorder="1" applyAlignment="1">
      <alignment horizontal="center" vertical="center" wrapText="1"/>
      <protection/>
    </xf>
    <xf numFmtId="3" fontId="36" fillId="0" borderId="58" xfId="53" applyNumberFormat="1" applyFont="1" applyFill="1" applyBorder="1" applyAlignment="1">
      <alignment vertical="center"/>
      <protection/>
    </xf>
    <xf numFmtId="3" fontId="37" fillId="0" borderId="58" xfId="53" applyNumberFormat="1" applyFont="1" applyFill="1" applyBorder="1" applyAlignment="1">
      <alignment vertical="center"/>
      <protection/>
    </xf>
    <xf numFmtId="3" fontId="36" fillId="0" borderId="63" xfId="53" applyNumberFormat="1" applyFont="1" applyFill="1" applyBorder="1" applyAlignment="1">
      <alignment vertical="center"/>
      <protection/>
    </xf>
    <xf numFmtId="3" fontId="37" fillId="0" borderId="63" xfId="53" applyNumberFormat="1" applyFont="1" applyFill="1" applyBorder="1" applyAlignment="1">
      <alignment vertical="center"/>
      <protection/>
    </xf>
    <xf numFmtId="3" fontId="36" fillId="0" borderId="17" xfId="53" applyFont="1" applyFill="1" applyBorder="1" applyAlignment="1">
      <alignment horizontal="center" vertical="center" wrapText="1"/>
      <protection/>
    </xf>
    <xf numFmtId="3" fontId="38" fillId="0" borderId="14" xfId="53" applyFont="1" applyFill="1" applyBorder="1" applyAlignment="1">
      <alignment horizontal="center" vertical="center" wrapText="1"/>
      <protection/>
    </xf>
    <xf numFmtId="3" fontId="38" fillId="0" borderId="17" xfId="53" applyFont="1" applyFill="1" applyBorder="1" applyAlignment="1">
      <alignment vertical="center" wrapText="1"/>
      <protection/>
    </xf>
    <xf numFmtId="3" fontId="38" fillId="0" borderId="58" xfId="53" applyFont="1" applyFill="1" applyBorder="1" applyAlignment="1">
      <alignment vertical="center"/>
      <protection/>
    </xf>
    <xf numFmtId="3" fontId="38" fillId="0" borderId="59" xfId="53" applyFont="1" applyFill="1" applyBorder="1" applyAlignment="1">
      <alignment horizontal="center" vertical="center" wrapText="1"/>
      <protection/>
    </xf>
    <xf numFmtId="3" fontId="38" fillId="0" borderId="63" xfId="53" applyFont="1" applyFill="1" applyBorder="1" applyAlignment="1">
      <alignment vertical="center"/>
      <protection/>
    </xf>
    <xf numFmtId="0" fontId="38" fillId="0" borderId="0" xfId="60" applyFont="1" applyFill="1" applyBorder="1" applyAlignment="1">
      <alignment vertical="center"/>
      <protection/>
    </xf>
    <xf numFmtId="0" fontId="38" fillId="0" borderId="0" xfId="60" applyFont="1" applyFill="1" applyAlignment="1">
      <alignment vertical="center"/>
      <protection/>
    </xf>
    <xf numFmtId="3" fontId="38" fillId="0" borderId="139" xfId="53" applyFont="1" applyFill="1" applyBorder="1" applyAlignment="1">
      <alignment horizontal="center" vertical="center" wrapText="1"/>
      <protection/>
    </xf>
    <xf numFmtId="3" fontId="38" fillId="0" borderId="99" xfId="53" applyFont="1" applyFill="1" applyBorder="1" applyAlignment="1">
      <alignment vertical="center" wrapText="1"/>
      <protection/>
    </xf>
    <xf numFmtId="3" fontId="38" fillId="0" borderId="99" xfId="53" applyFont="1" applyFill="1" applyBorder="1" applyAlignment="1">
      <alignment vertical="center"/>
      <protection/>
    </xf>
    <xf numFmtId="3" fontId="38" fillId="0" borderId="133" xfId="53" applyFont="1" applyFill="1" applyBorder="1" applyAlignment="1">
      <alignment vertical="center"/>
      <protection/>
    </xf>
    <xf numFmtId="3" fontId="38" fillId="0" borderId="140" xfId="53" applyFont="1" applyFill="1" applyBorder="1" applyAlignment="1">
      <alignment horizontal="center" vertical="center"/>
      <protection/>
    </xf>
    <xf numFmtId="3" fontId="38" fillId="0" borderId="76" xfId="53" applyNumberFormat="1" applyFont="1" applyFill="1" applyBorder="1" applyAlignment="1">
      <alignment vertical="center"/>
      <protection/>
    </xf>
    <xf numFmtId="0" fontId="36" fillId="0" borderId="0" xfId="60" applyFont="1" applyFill="1" applyAlignment="1">
      <alignment horizontal="center"/>
      <protection/>
    </xf>
    <xf numFmtId="0" fontId="36" fillId="0" borderId="0" xfId="60" applyFont="1" applyFill="1">
      <alignment/>
      <protection/>
    </xf>
    <xf numFmtId="3" fontId="36" fillId="0" borderId="0" xfId="60" applyNumberFormat="1" applyFont="1" applyFill="1">
      <alignment/>
      <protection/>
    </xf>
    <xf numFmtId="0" fontId="32" fillId="0" borderId="0" xfId="60" applyFont="1" applyFill="1" applyAlignment="1">
      <alignment horizontal="center"/>
      <protection/>
    </xf>
    <xf numFmtId="0" fontId="8" fillId="0" borderId="0" xfId="60" applyFont="1" applyFill="1" applyAlignment="1">
      <alignment vertical="center"/>
      <protection/>
    </xf>
    <xf numFmtId="3" fontId="10" fillId="0" borderId="10" xfId="53" applyFont="1" applyFill="1" applyBorder="1" applyAlignment="1">
      <alignment horizontal="center" vertical="center" wrapText="1"/>
      <protection/>
    </xf>
    <xf numFmtId="3" fontId="10" fillId="0" borderId="111" xfId="53" applyFont="1" applyFill="1" applyBorder="1" applyAlignment="1">
      <alignment horizontal="center" vertical="center" wrapText="1"/>
      <protection/>
    </xf>
    <xf numFmtId="3" fontId="10" fillId="0" borderId="99" xfId="53" applyFont="1" applyFill="1" applyBorder="1" applyAlignment="1">
      <alignment horizontal="center" vertical="center" wrapText="1"/>
      <protection/>
    </xf>
    <xf numFmtId="3" fontId="10" fillId="0" borderId="104" xfId="53" applyFont="1" applyFill="1" applyBorder="1" applyAlignment="1">
      <alignment horizontal="center" vertical="center" wrapText="1"/>
      <protection/>
    </xf>
    <xf numFmtId="3" fontId="5" fillId="0" borderId="12" xfId="0" applyFont="1" applyFill="1" applyBorder="1" applyAlignment="1">
      <alignment vertical="center"/>
    </xf>
    <xf numFmtId="3" fontId="5" fillId="0" borderId="17" xfId="53" applyFont="1" applyFill="1" applyBorder="1">
      <alignment vertical="center"/>
      <protection/>
    </xf>
    <xf numFmtId="3" fontId="5" fillId="0" borderId="68" xfId="0" applyFont="1" applyFill="1" applyBorder="1" applyAlignment="1">
      <alignment vertical="center"/>
    </xf>
    <xf numFmtId="3" fontId="5" fillId="0" borderId="14" xfId="0" applyFont="1" applyFill="1" applyBorder="1" applyAlignment="1">
      <alignment vertical="center"/>
    </xf>
    <xf numFmtId="3" fontId="5" fillId="0" borderId="63" xfId="0" applyFont="1" applyFill="1" applyBorder="1" applyAlignment="1">
      <alignment vertical="center"/>
    </xf>
    <xf numFmtId="3" fontId="5" fillId="0" borderId="17" xfId="0" applyFont="1" applyFill="1" applyBorder="1" applyAlignment="1">
      <alignment vertical="center"/>
    </xf>
    <xf numFmtId="3" fontId="10" fillId="0" borderId="31" xfId="53" applyFont="1" applyFill="1" applyBorder="1" applyAlignment="1">
      <alignment vertical="center"/>
      <protection/>
    </xf>
    <xf numFmtId="3" fontId="10" fillId="0" borderId="0" xfId="59" applyFont="1" applyFill="1">
      <alignment vertical="center"/>
      <protection/>
    </xf>
    <xf numFmtId="3" fontId="10" fillId="0" borderId="0" xfId="59" applyFont="1" applyFill="1" applyAlignment="1">
      <alignment horizontal="left" vertical="center"/>
      <protection/>
    </xf>
    <xf numFmtId="0" fontId="10" fillId="0" borderId="0" xfId="57" applyFont="1" applyFill="1" applyBorder="1" applyAlignment="1">
      <alignment vertical="center"/>
      <protection/>
    </xf>
    <xf numFmtId="3" fontId="10" fillId="0" borderId="0" xfId="53" applyFont="1" applyFill="1" applyBorder="1" applyAlignment="1">
      <alignment horizontal="center" vertical="center" wrapText="1"/>
      <protection/>
    </xf>
    <xf numFmtId="0" fontId="10" fillId="0" borderId="87" xfId="57" applyFont="1" applyFill="1" applyBorder="1" applyAlignment="1">
      <alignment horizontal="center"/>
      <protection/>
    </xf>
    <xf numFmtId="0" fontId="10" fillId="0" borderId="88" xfId="57" applyFont="1" applyFill="1" applyBorder="1" applyAlignment="1">
      <alignment horizontal="center"/>
      <protection/>
    </xf>
    <xf numFmtId="0" fontId="10" fillId="0" borderId="89" xfId="57" applyFont="1" applyFill="1" applyBorder="1" applyAlignment="1">
      <alignment horizontal="center"/>
      <protection/>
    </xf>
    <xf numFmtId="3" fontId="31" fillId="0" borderId="45" xfId="53" applyFont="1" applyFill="1" applyBorder="1" applyAlignment="1">
      <alignment horizontal="center" vertical="center" wrapText="1"/>
      <protection/>
    </xf>
    <xf numFmtId="0" fontId="31" fillId="0" borderId="87" xfId="57" applyFont="1" applyFill="1" applyBorder="1" applyAlignment="1">
      <alignment horizontal="center"/>
      <protection/>
    </xf>
    <xf numFmtId="0" fontId="31" fillId="0" borderId="45" xfId="57" applyFont="1" applyFill="1" applyBorder="1" applyAlignment="1">
      <alignment horizontal="center"/>
      <protection/>
    </xf>
    <xf numFmtId="0" fontId="31" fillId="0" borderId="48" xfId="57" applyFont="1" applyFill="1" applyBorder="1" applyAlignment="1">
      <alignment horizontal="center"/>
      <protection/>
    </xf>
    <xf numFmtId="0" fontId="10" fillId="0" borderId="44" xfId="57" applyFont="1" applyFill="1" applyBorder="1" applyAlignment="1">
      <alignment horizontal="center" vertical="center"/>
      <protection/>
    </xf>
    <xf numFmtId="3" fontId="5" fillId="0" borderId="0" xfId="59" applyFont="1" applyFill="1">
      <alignment vertical="center"/>
      <protection/>
    </xf>
    <xf numFmtId="0" fontId="29" fillId="0" borderId="0" xfId="61" applyFont="1" applyFill="1">
      <alignment/>
      <protection/>
    </xf>
    <xf numFmtId="0" fontId="7" fillId="0" borderId="141" xfId="61" applyFont="1" applyFill="1" applyBorder="1" applyAlignment="1">
      <alignment horizontal="center" vertical="center" wrapText="1"/>
      <protection/>
    </xf>
    <xf numFmtId="0" fontId="7" fillId="0" borderId="84" xfId="6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vertical="center" wrapText="1"/>
      <protection/>
    </xf>
    <xf numFmtId="0" fontId="7" fillId="0" borderId="101" xfId="61" applyFont="1" applyFill="1" applyBorder="1" applyAlignment="1">
      <alignment horizontal="center" vertical="center" wrapText="1"/>
      <protection/>
    </xf>
    <xf numFmtId="0" fontId="14" fillId="0" borderId="14" xfId="61" applyFont="1" applyFill="1" applyBorder="1" applyAlignment="1">
      <alignment horizontal="center" vertical="center"/>
      <protection/>
    </xf>
    <xf numFmtId="0" fontId="14" fillId="0" borderId="17" xfId="61" applyFont="1" applyFill="1" applyBorder="1" applyAlignment="1">
      <alignment horizontal="center" vertical="center"/>
      <protection/>
    </xf>
    <xf numFmtId="0" fontId="15" fillId="0" borderId="17" xfId="61" applyFont="1" applyFill="1" applyBorder="1" applyAlignment="1">
      <alignment horizontal="center" vertical="center"/>
      <protection/>
    </xf>
    <xf numFmtId="0" fontId="15" fillId="0" borderId="101" xfId="61" applyFont="1" applyFill="1" applyBorder="1" applyAlignment="1">
      <alignment horizontal="center" vertical="center"/>
      <protection/>
    </xf>
    <xf numFmtId="0" fontId="10" fillId="0" borderId="142" xfId="61" applyFont="1" applyFill="1" applyBorder="1" applyAlignment="1">
      <alignment vertical="center"/>
      <protection/>
    </xf>
    <xf numFmtId="0" fontId="19" fillId="0" borderId="116" xfId="61" applyFont="1" applyFill="1" applyBorder="1">
      <alignment/>
      <protection/>
    </xf>
    <xf numFmtId="0" fontId="19" fillId="0" borderId="0" xfId="61" applyFont="1" applyFill="1">
      <alignment/>
      <protection/>
    </xf>
    <xf numFmtId="0" fontId="10" fillId="0" borderId="143" xfId="61" applyFont="1" applyFill="1" applyBorder="1" applyAlignment="1">
      <alignment vertical="center"/>
      <protection/>
    </xf>
    <xf numFmtId="0" fontId="10" fillId="0" borderId="111" xfId="63" applyFont="1" applyFill="1" applyBorder="1" applyAlignment="1">
      <alignment horizontal="center" vertical="center" wrapText="1"/>
      <protection/>
    </xf>
    <xf numFmtId="3" fontId="10" fillId="0" borderId="18" xfId="63" applyNumberFormat="1" applyFont="1" applyFill="1" applyBorder="1" applyAlignment="1">
      <alignment horizontal="center" vertical="center" wrapText="1"/>
      <protection/>
    </xf>
    <xf numFmtId="0" fontId="10" fillId="0" borderId="144" xfId="63" applyFont="1" applyFill="1" applyBorder="1" applyAlignment="1">
      <alignment horizontal="center" vertical="center"/>
      <protection/>
    </xf>
    <xf numFmtId="3" fontId="10" fillId="0" borderId="107" xfId="63" applyNumberFormat="1" applyFont="1" applyFill="1" applyBorder="1" applyAlignment="1">
      <alignment horizontal="center" vertical="center"/>
      <protection/>
    </xf>
    <xf numFmtId="0" fontId="5" fillId="0" borderId="145" xfId="63" applyFont="1" applyFill="1" applyBorder="1" applyAlignment="1">
      <alignment vertical="center" wrapText="1"/>
      <protection/>
    </xf>
    <xf numFmtId="3" fontId="5" fillId="0" borderId="111" xfId="63" applyNumberFormat="1" applyFont="1" applyFill="1" applyBorder="1">
      <alignment vertical="center"/>
      <protection/>
    </xf>
    <xf numFmtId="0" fontId="5" fillId="0" borderId="52" xfId="63" applyFont="1" applyFill="1" applyBorder="1" applyAlignment="1">
      <alignment vertical="center" wrapText="1"/>
      <protection/>
    </xf>
    <xf numFmtId="3" fontId="5" fillId="0" borderId="63" xfId="63" applyNumberFormat="1" applyFont="1" applyFill="1" applyBorder="1">
      <alignment vertic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5" fillId="0" borderId="52" xfId="63" applyFont="1" applyFill="1" applyBorder="1">
      <alignment vertical="center"/>
      <protection/>
    </xf>
    <xf numFmtId="0" fontId="5" fillId="0" borderId="63" xfId="63" applyFont="1" applyFill="1" applyBorder="1">
      <alignment vertical="center"/>
      <protection/>
    </xf>
    <xf numFmtId="0" fontId="5" fillId="0" borderId="62" xfId="63" applyFont="1" applyFill="1" applyBorder="1" applyAlignment="1">
      <alignment vertical="center" wrapText="1"/>
      <protection/>
    </xf>
    <xf numFmtId="3" fontId="5" fillId="0" borderId="68" xfId="63" applyNumberFormat="1" applyFont="1" applyFill="1" applyBorder="1">
      <alignment vertical="center"/>
      <protection/>
    </xf>
    <xf numFmtId="0" fontId="5" fillId="0" borderId="17" xfId="63" applyFont="1" applyFill="1" applyBorder="1">
      <alignment vertical="center"/>
      <protection/>
    </xf>
    <xf numFmtId="3" fontId="5" fillId="0" borderId="17" xfId="63" applyNumberFormat="1" applyFont="1" applyFill="1" applyBorder="1">
      <alignment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>
      <alignment vertical="center"/>
      <protection/>
    </xf>
    <xf numFmtId="3" fontId="5" fillId="0" borderId="0" xfId="63" applyNumberFormat="1" applyFont="1" applyFill="1" applyBorder="1">
      <alignment vertical="center"/>
      <protection/>
    </xf>
    <xf numFmtId="0" fontId="7" fillId="0" borderId="111" xfId="61" applyFont="1" applyFill="1" applyBorder="1" applyAlignment="1">
      <alignment horizontal="center" vertical="center" wrapText="1"/>
      <protection/>
    </xf>
    <xf numFmtId="0" fontId="14" fillId="0" borderId="99" xfId="61" applyFont="1" applyFill="1" applyBorder="1" applyAlignment="1">
      <alignment horizontal="center" vertical="center"/>
      <protection/>
    </xf>
    <xf numFmtId="0" fontId="15" fillId="0" borderId="99" xfId="61" applyFont="1" applyFill="1" applyBorder="1" applyAlignment="1">
      <alignment horizontal="center" vertical="center"/>
      <protection/>
    </xf>
    <xf numFmtId="0" fontId="15" fillId="0" borderId="107" xfId="61" applyFont="1" applyFill="1" applyBorder="1" applyAlignment="1">
      <alignment horizontal="center" vertical="center"/>
      <protection/>
    </xf>
    <xf numFmtId="49" fontId="10" fillId="0" borderId="119" xfId="61" applyNumberFormat="1" applyFont="1" applyFill="1" applyBorder="1" applyAlignment="1">
      <alignment vertical="center"/>
      <protection/>
    </xf>
    <xf numFmtId="49" fontId="10" fillId="0" borderId="146" xfId="61" applyNumberFormat="1" applyFont="1" applyFill="1" applyBorder="1" applyAlignment="1">
      <alignment vertical="center"/>
      <protection/>
    </xf>
    <xf numFmtId="3" fontId="6" fillId="0" borderId="62" xfId="61" applyNumberFormat="1" applyFont="1" applyFill="1" applyBorder="1" applyAlignment="1">
      <alignment vertical="center"/>
      <protection/>
    </xf>
    <xf numFmtId="3" fontId="6" fillId="0" borderId="52" xfId="61" applyNumberFormat="1" applyFont="1" applyFill="1" applyBorder="1" applyAlignment="1">
      <alignment vertical="center"/>
      <protection/>
    </xf>
    <xf numFmtId="3" fontId="7" fillId="0" borderId="52" xfId="61" applyNumberFormat="1" applyFont="1" applyFill="1" applyBorder="1" applyAlignment="1">
      <alignment vertical="center"/>
      <protection/>
    </xf>
    <xf numFmtId="3" fontId="6" fillId="0" borderId="65" xfId="61" applyNumberFormat="1" applyFont="1" applyFill="1" applyBorder="1" applyAlignment="1">
      <alignment vertical="center"/>
      <protection/>
    </xf>
    <xf numFmtId="3" fontId="7" fillId="0" borderId="71" xfId="61" applyNumberFormat="1" applyFont="1" applyFill="1" applyBorder="1" applyAlignment="1">
      <alignment vertical="center"/>
      <protection/>
    </xf>
    <xf numFmtId="3" fontId="7" fillId="0" borderId="10" xfId="62" applyFont="1" applyFill="1" applyBorder="1" applyAlignment="1">
      <alignment horizontal="center" vertical="center" wrapText="1"/>
      <protection/>
    </xf>
    <xf numFmtId="3" fontId="7" fillId="0" borderId="147" xfId="62" applyFont="1" applyFill="1" applyBorder="1" applyAlignment="1">
      <alignment horizontal="center" vertical="center" wrapText="1"/>
      <protection/>
    </xf>
    <xf numFmtId="3" fontId="7" fillId="0" borderId="84" xfId="62" applyFont="1" applyFill="1" applyBorder="1" applyAlignment="1">
      <alignment horizontal="center" vertical="center" wrapText="1"/>
      <protection/>
    </xf>
    <xf numFmtId="3" fontId="7" fillId="0" borderId="69" xfId="62" applyFont="1" applyFill="1" applyBorder="1" applyAlignment="1">
      <alignment horizontal="center" vertical="center" wrapText="1"/>
      <protection/>
    </xf>
    <xf numFmtId="3" fontId="7" fillId="0" borderId="96" xfId="62" applyFont="1" applyFill="1" applyBorder="1" applyAlignment="1">
      <alignment horizontal="center" vertical="center" wrapText="1"/>
      <protection/>
    </xf>
    <xf numFmtId="3" fontId="7" fillId="0" borderId="31" xfId="62" applyFont="1" applyFill="1" applyBorder="1" applyAlignment="1">
      <alignment horizontal="center" vertical="center" wrapText="1"/>
      <protection/>
    </xf>
    <xf numFmtId="3" fontId="23" fillId="0" borderId="148" xfId="62" applyFont="1" applyFill="1" applyBorder="1" applyAlignment="1">
      <alignment horizontal="center" vertical="center" wrapText="1"/>
      <protection/>
    </xf>
    <xf numFmtId="3" fontId="23" fillId="0" borderId="95" xfId="62" applyFont="1" applyFill="1" applyBorder="1" applyAlignment="1">
      <alignment horizontal="center" vertical="center" wrapText="1"/>
      <protection/>
    </xf>
    <xf numFmtId="3" fontId="23" fillId="0" borderId="148" xfId="0" applyFont="1" applyFill="1" applyBorder="1" applyAlignment="1">
      <alignment horizontal="center" vertical="center"/>
    </xf>
    <xf numFmtId="3" fontId="23" fillId="0" borderId="32" xfId="0" applyFont="1" applyFill="1" applyBorder="1" applyAlignment="1">
      <alignment horizontal="center" vertical="center"/>
    </xf>
    <xf numFmtId="3" fontId="5" fillId="0" borderId="17" xfId="53" applyFont="1" applyFill="1" applyBorder="1" applyAlignment="1">
      <alignment horizontal="left" vertical="center"/>
      <protection/>
    </xf>
    <xf numFmtId="3" fontId="5" fillId="0" borderId="23" xfId="53" applyFont="1" applyFill="1" applyBorder="1" applyAlignment="1">
      <alignment horizontal="left" vertical="center"/>
      <protection/>
    </xf>
    <xf numFmtId="3" fontId="14" fillId="0" borderId="23" xfId="0" applyFont="1" applyFill="1" applyBorder="1" applyAlignment="1">
      <alignment vertical="center"/>
    </xf>
    <xf numFmtId="3" fontId="5" fillId="0" borderId="11" xfId="53" applyFont="1" applyFill="1" applyBorder="1" applyAlignment="1">
      <alignment horizontal="left" vertical="center"/>
      <protection/>
    </xf>
    <xf numFmtId="3" fontId="14" fillId="0" borderId="29" xfId="0" applyFont="1" applyFill="1" applyBorder="1" applyAlignment="1">
      <alignment vertical="center"/>
    </xf>
    <xf numFmtId="3" fontId="10" fillId="0" borderId="23" xfId="53" applyFont="1" applyFill="1" applyBorder="1" applyAlignment="1">
      <alignment horizontal="left" vertical="center"/>
      <protection/>
    </xf>
    <xf numFmtId="3" fontId="12" fillId="0" borderId="23" xfId="0" applyFont="1" applyFill="1" applyBorder="1" applyAlignment="1">
      <alignment vertical="center"/>
    </xf>
    <xf numFmtId="3" fontId="10" fillId="0" borderId="0" xfId="53" applyFont="1" applyFill="1" applyBorder="1" applyAlignment="1">
      <alignment horizontal="left" vertical="center"/>
      <protection/>
    </xf>
    <xf numFmtId="0" fontId="20" fillId="0" borderId="0" xfId="60" applyFont="1" applyFill="1">
      <alignment/>
      <protection/>
    </xf>
    <xf numFmtId="3" fontId="7" fillId="0" borderId="145" xfId="62" applyFont="1" applyFill="1" applyBorder="1" applyAlignment="1">
      <alignment horizontal="center" vertical="center" wrapText="1"/>
      <protection/>
    </xf>
    <xf numFmtId="0" fontId="5" fillId="0" borderId="116" xfId="60" applyFont="1" applyFill="1" applyBorder="1">
      <alignment/>
      <protection/>
    </xf>
    <xf numFmtId="3" fontId="7" fillId="0" borderId="62" xfId="62" applyFont="1" applyFill="1" applyBorder="1" applyAlignment="1">
      <alignment horizontal="center" vertical="center" wrapText="1"/>
      <protection/>
    </xf>
    <xf numFmtId="3" fontId="10" fillId="0" borderId="139" xfId="53" applyFont="1" applyFill="1" applyBorder="1" applyAlignment="1">
      <alignment horizontal="center" vertical="center"/>
      <protection/>
    </xf>
    <xf numFmtId="3" fontId="7" fillId="0" borderId="132" xfId="53" applyFont="1" applyFill="1" applyBorder="1" applyAlignment="1">
      <alignment horizontal="center" vertical="center"/>
      <protection/>
    </xf>
    <xf numFmtId="3" fontId="7" fillId="0" borderId="123" xfId="53" applyFont="1" applyFill="1" applyBorder="1" applyAlignment="1">
      <alignment horizontal="center" vertical="center"/>
      <protection/>
    </xf>
    <xf numFmtId="0" fontId="5" fillId="0" borderId="116" xfId="60" applyFont="1" applyFill="1" applyBorder="1" applyAlignment="1">
      <alignment vertical="center"/>
      <protection/>
    </xf>
    <xf numFmtId="3" fontId="20" fillId="0" borderId="16" xfId="53" applyNumberFormat="1" applyFont="1" applyFill="1" applyBorder="1" applyAlignment="1">
      <alignment vertical="center" wrapText="1"/>
      <protection/>
    </xf>
    <xf numFmtId="3" fontId="5" fillId="0" borderId="39" xfId="53" applyFont="1" applyFill="1" applyBorder="1" applyAlignment="1">
      <alignment vertical="center" wrapText="1"/>
      <protection/>
    </xf>
    <xf numFmtId="3" fontId="5" fillId="0" borderId="73" xfId="53" applyFont="1" applyFill="1" applyBorder="1" applyAlignment="1">
      <alignment vertical="center" wrapText="1"/>
      <protection/>
    </xf>
    <xf numFmtId="3" fontId="6" fillId="0" borderId="115" xfId="53" applyFont="1" applyFill="1" applyBorder="1" applyAlignment="1">
      <alignment vertical="center" wrapText="1"/>
      <protection/>
    </xf>
    <xf numFmtId="3" fontId="5" fillId="0" borderId="75" xfId="53" applyFont="1" applyFill="1" applyBorder="1" applyAlignment="1">
      <alignment vertical="center" wrapText="1"/>
      <protection/>
    </xf>
    <xf numFmtId="3" fontId="5" fillId="0" borderId="57" xfId="53" applyFont="1" applyFill="1" applyBorder="1" applyAlignment="1">
      <alignment vertical="center" wrapText="1"/>
      <protection/>
    </xf>
    <xf numFmtId="3" fontId="20" fillId="0" borderId="0" xfId="60" applyNumberFormat="1" applyFont="1" applyFill="1">
      <alignment/>
      <protection/>
    </xf>
    <xf numFmtId="3" fontId="11" fillId="0" borderId="0" xfId="60" applyNumberFormat="1" applyFont="1" applyFill="1">
      <alignment/>
      <protection/>
    </xf>
    <xf numFmtId="3" fontId="16" fillId="0" borderId="16" xfId="53" applyNumberFormat="1" applyFont="1" applyFill="1" applyBorder="1" applyAlignment="1">
      <alignment vertical="center"/>
      <protection/>
    </xf>
    <xf numFmtId="3" fontId="6" fillId="0" borderId="149" xfId="53" applyNumberFormat="1" applyFont="1" applyFill="1" applyBorder="1" applyAlignment="1">
      <alignment vertical="center"/>
      <protection/>
    </xf>
    <xf numFmtId="3" fontId="5" fillId="0" borderId="114" xfId="53" applyNumberFormat="1" applyFont="1" applyFill="1" applyBorder="1" applyAlignment="1">
      <alignment horizontal="center" vertical="center"/>
      <protection/>
    </xf>
    <xf numFmtId="3" fontId="5" fillId="0" borderId="116" xfId="53" applyNumberFormat="1" applyFont="1" applyFill="1" applyBorder="1" applyAlignment="1">
      <alignment horizontal="center" vertical="center"/>
      <protection/>
    </xf>
    <xf numFmtId="3" fontId="7" fillId="0" borderId="78" xfId="60" applyNumberFormat="1" applyFont="1" applyFill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3" fontId="5" fillId="0" borderId="95" xfId="53" applyFont="1" applyFill="1" applyBorder="1" applyAlignment="1">
      <alignment horizontal="right" vertical="center"/>
      <protection/>
    </xf>
    <xf numFmtId="3" fontId="14" fillId="0" borderId="150" xfId="0" applyFont="1" applyFill="1" applyBorder="1" applyAlignment="1">
      <alignment horizontal="center" vertical="center" textRotation="90" wrapText="1"/>
    </xf>
    <xf numFmtId="0" fontId="14" fillId="0" borderId="151" xfId="61" applyFont="1" applyFill="1" applyBorder="1" applyAlignment="1">
      <alignment horizontal="left" vertical="center"/>
      <protection/>
    </xf>
    <xf numFmtId="0" fontId="14" fillId="0" borderId="100" xfId="61" applyFont="1" applyFill="1" applyBorder="1" applyAlignment="1">
      <alignment horizontal="left" vertical="center"/>
      <protection/>
    </xf>
    <xf numFmtId="3" fontId="10" fillId="0" borderId="0" xfId="0" applyFont="1" applyFill="1" applyBorder="1" applyAlignment="1">
      <alignment horizontal="center" vertical="center"/>
    </xf>
    <xf numFmtId="3" fontId="23" fillId="0" borderId="25" xfId="0" applyFont="1" applyFill="1" applyBorder="1" applyAlignment="1">
      <alignment horizontal="center" vertical="center"/>
    </xf>
    <xf numFmtId="3" fontId="23" fillId="0" borderId="95" xfId="53" applyFont="1" applyFill="1" applyBorder="1" applyAlignment="1">
      <alignment horizontal="center" vertical="center" wrapText="1"/>
      <protection/>
    </xf>
    <xf numFmtId="3" fontId="23" fillId="0" borderId="152" xfId="62" applyFont="1" applyFill="1" applyBorder="1" applyAlignment="1">
      <alignment horizontal="center" vertical="center" wrapText="1"/>
      <protection/>
    </xf>
    <xf numFmtId="3" fontId="10" fillId="0" borderId="0" xfId="0" applyFont="1" applyFill="1" applyBorder="1" applyAlignment="1">
      <alignment horizontal="center" vertical="center" wrapText="1"/>
    </xf>
    <xf numFmtId="3" fontId="7" fillId="0" borderId="108" xfId="62" applyFont="1" applyFill="1" applyBorder="1" applyAlignment="1">
      <alignment horizontal="center" vertical="center" wrapText="1"/>
      <protection/>
    </xf>
    <xf numFmtId="3" fontId="7" fillId="0" borderId="92" xfId="62" applyFont="1" applyFill="1" applyBorder="1" applyAlignment="1">
      <alignment horizontal="center" vertical="center" wrapText="1"/>
      <protection/>
    </xf>
    <xf numFmtId="3" fontId="10" fillId="0" borderId="153" xfId="53" applyFont="1" applyFill="1" applyBorder="1" applyAlignment="1">
      <alignment horizontal="center" vertical="center" wrapText="1"/>
      <protection/>
    </xf>
    <xf numFmtId="3" fontId="10" fillId="0" borderId="154" xfId="53" applyFont="1" applyFill="1" applyBorder="1" applyAlignment="1">
      <alignment horizontal="center" vertical="center" wrapText="1"/>
      <protection/>
    </xf>
    <xf numFmtId="3" fontId="8" fillId="0" borderId="0" xfId="53" applyFont="1" applyFill="1" applyBorder="1" applyAlignment="1">
      <alignment horizontal="center" vertical="center"/>
      <protection/>
    </xf>
    <xf numFmtId="3" fontId="10" fillId="0" borderId="112" xfId="53" applyFont="1" applyFill="1" applyBorder="1" applyAlignment="1">
      <alignment horizontal="center" vertical="center"/>
      <protection/>
    </xf>
    <xf numFmtId="3" fontId="5" fillId="0" borderId="14" xfId="53" applyNumberFormat="1" applyFont="1" applyFill="1" applyBorder="1" applyAlignment="1">
      <alignment horizontal="center" vertical="center"/>
      <protection/>
    </xf>
    <xf numFmtId="3" fontId="5" fillId="0" borderId="155" xfId="53" applyNumberFormat="1" applyFont="1" applyFill="1" applyBorder="1" applyAlignment="1">
      <alignment horizontal="center" vertical="center"/>
      <protection/>
    </xf>
    <xf numFmtId="3" fontId="5" fillId="0" borderId="156" xfId="53" applyFont="1" applyFill="1" applyBorder="1" applyAlignment="1">
      <alignment horizontal="center" vertical="center" wrapText="1"/>
      <protection/>
    </xf>
    <xf numFmtId="3" fontId="5" fillId="0" borderId="36" xfId="53" applyFont="1" applyFill="1" applyBorder="1" applyAlignment="1">
      <alignment horizontal="center" vertical="center" wrapText="1"/>
      <protection/>
    </xf>
    <xf numFmtId="3" fontId="5" fillId="0" borderId="157" xfId="53" applyNumberFormat="1" applyFont="1" applyFill="1" applyBorder="1" applyAlignment="1">
      <alignment horizontal="center" vertical="center"/>
      <protection/>
    </xf>
    <xf numFmtId="3" fontId="5" fillId="0" borderId="157" xfId="53" applyFont="1" applyFill="1" applyBorder="1" applyAlignment="1">
      <alignment horizontal="center" vertical="center" wrapText="1"/>
      <protection/>
    </xf>
    <xf numFmtId="3" fontId="5" fillId="0" borderId="158" xfId="53" applyFont="1" applyFill="1" applyBorder="1" applyAlignment="1">
      <alignment horizontal="center" vertical="center" wrapText="1"/>
      <protection/>
    </xf>
    <xf numFmtId="3" fontId="10" fillId="0" borderId="0" xfId="53" applyFont="1" applyFill="1" applyBorder="1" applyAlignment="1">
      <alignment horizontal="center" vertical="center"/>
      <protection/>
    </xf>
    <xf numFmtId="3" fontId="5" fillId="0" borderId="117" xfId="53" applyFont="1" applyFill="1" applyBorder="1" applyAlignment="1">
      <alignment horizontal="center" vertical="center" wrapText="1"/>
      <protection/>
    </xf>
    <xf numFmtId="3" fontId="6" fillId="0" borderId="159" xfId="53" applyNumberFormat="1" applyFont="1" applyFill="1" applyBorder="1" applyAlignment="1">
      <alignment horizontal="center" vertical="center"/>
      <protection/>
    </xf>
    <xf numFmtId="3" fontId="5" fillId="0" borderId="160" xfId="53" applyFont="1" applyFill="1" applyBorder="1" applyAlignment="1">
      <alignment horizontal="center" vertical="center" wrapText="1"/>
      <protection/>
    </xf>
    <xf numFmtId="3" fontId="5" fillId="0" borderId="155" xfId="53" applyFont="1" applyFill="1" applyBorder="1" applyAlignment="1">
      <alignment horizontal="center" vertical="center" wrapText="1"/>
      <protection/>
    </xf>
    <xf numFmtId="3" fontId="21" fillId="0" borderId="0" xfId="53" applyFont="1" applyFill="1" applyBorder="1" applyAlignment="1">
      <alignment horizontal="center" vertical="center"/>
      <protection/>
    </xf>
    <xf numFmtId="3" fontId="10" fillId="0" borderId="113" xfId="53" applyFont="1" applyFill="1" applyBorder="1" applyAlignment="1">
      <alignment horizontal="center" vertical="center"/>
      <protection/>
    </xf>
    <xf numFmtId="0" fontId="14" fillId="0" borderId="59" xfId="61" applyFont="1" applyFill="1" applyBorder="1" applyAlignment="1">
      <alignment horizontal="left" vertical="center"/>
      <protection/>
    </xf>
    <xf numFmtId="3" fontId="10" fillId="0" borderId="161" xfId="53" applyFont="1" applyFill="1" applyBorder="1" applyAlignment="1">
      <alignment horizontal="center" vertical="center"/>
      <protection/>
    </xf>
    <xf numFmtId="3" fontId="24" fillId="0" borderId="162" xfId="0" applyFont="1" applyFill="1" applyBorder="1" applyAlignment="1">
      <alignment horizontal="left" vertical="center"/>
    </xf>
    <xf numFmtId="3" fontId="5" fillId="0" borderId="149" xfId="53" applyFont="1" applyFill="1" applyBorder="1" applyAlignment="1">
      <alignment horizontal="left" vertical="center"/>
      <protection/>
    </xf>
    <xf numFmtId="49" fontId="5" fillId="0" borderId="149" xfId="61" applyNumberFormat="1" applyFont="1" applyFill="1" applyBorder="1" applyAlignment="1">
      <alignment horizontal="left" vertical="center" wrapText="1"/>
      <protection/>
    </xf>
    <xf numFmtId="3" fontId="10" fillId="0" borderId="119" xfId="53" applyFont="1" applyFill="1" applyBorder="1" applyAlignment="1">
      <alignment horizontal="center" vertical="center"/>
      <protection/>
    </xf>
    <xf numFmtId="3" fontId="10" fillId="0" borderId="120" xfId="53" applyFont="1" applyFill="1" applyBorder="1" applyAlignment="1">
      <alignment horizontal="center" vertical="center"/>
      <protection/>
    </xf>
    <xf numFmtId="3" fontId="14" fillId="0" borderId="163" xfId="56" applyFont="1" applyFill="1" applyBorder="1" applyAlignment="1">
      <alignment horizontal="left" vertical="center" wrapText="1"/>
      <protection/>
    </xf>
    <xf numFmtId="3" fontId="14" fillId="0" borderId="164" xfId="56" applyFont="1" applyFill="1" applyBorder="1" applyAlignment="1">
      <alignment horizontal="left" vertical="center" wrapText="1"/>
      <protection/>
    </xf>
    <xf numFmtId="49" fontId="5" fillId="0" borderId="149" xfId="61" applyNumberFormat="1" applyFont="1" applyFill="1" applyBorder="1" applyAlignment="1">
      <alignment horizontal="center" vertical="center" shrinkToFit="1"/>
      <protection/>
    </xf>
    <xf numFmtId="3" fontId="5" fillId="0" borderId="31" xfId="53" applyFont="1" applyFill="1" applyBorder="1" applyAlignment="1">
      <alignment horizontal="center" vertical="center"/>
      <protection/>
    </xf>
    <xf numFmtId="49" fontId="5" fillId="0" borderId="64" xfId="61" applyNumberFormat="1" applyFont="1" applyFill="1" applyBorder="1" applyAlignment="1">
      <alignment horizontal="left" vertical="center" wrapText="1"/>
      <protection/>
    </xf>
    <xf numFmtId="49" fontId="10" fillId="0" borderId="148" xfId="61" applyNumberFormat="1" applyFont="1" applyFill="1" applyBorder="1" applyAlignment="1">
      <alignment horizontal="left" vertical="center"/>
      <protection/>
    </xf>
    <xf numFmtId="3" fontId="10" fillId="0" borderId="148" xfId="53" applyFont="1" applyFill="1" applyBorder="1" applyAlignment="1">
      <alignment horizontal="left" vertical="center"/>
      <protection/>
    </xf>
    <xf numFmtId="3" fontId="14" fillId="0" borderId="126" xfId="0" applyFont="1" applyFill="1" applyBorder="1" applyAlignment="1">
      <alignment horizontal="center" vertical="center" textRotation="90" wrapText="1"/>
    </xf>
    <xf numFmtId="3" fontId="14" fillId="0" borderId="151" xfId="56" applyFont="1" applyFill="1" applyBorder="1" applyAlignment="1">
      <alignment horizontal="left" vertical="center" wrapText="1"/>
      <protection/>
    </xf>
    <xf numFmtId="3" fontId="14" fillId="0" borderId="59" xfId="56" applyFont="1" applyFill="1" applyBorder="1" applyAlignment="1">
      <alignment horizontal="left" vertical="center" wrapText="1"/>
      <protection/>
    </xf>
    <xf numFmtId="0" fontId="5" fillId="0" borderId="149" xfId="61" applyFont="1" applyFill="1" applyBorder="1" applyAlignment="1">
      <alignment horizontal="left" vertical="center"/>
      <protection/>
    </xf>
    <xf numFmtId="3" fontId="14" fillId="0" borderId="131" xfId="0" applyFont="1" applyFill="1" applyBorder="1" applyAlignment="1">
      <alignment horizontal="center" vertical="center" textRotation="90" wrapText="1"/>
    </xf>
    <xf numFmtId="3" fontId="5" fillId="0" borderId="165" xfId="53" applyFont="1" applyFill="1" applyBorder="1" applyAlignment="1">
      <alignment horizontal="center" vertical="center"/>
      <protection/>
    </xf>
    <xf numFmtId="3" fontId="14" fillId="0" borderId="97" xfId="0" applyFont="1" applyFill="1" applyBorder="1" applyAlignment="1">
      <alignment horizontal="center" vertical="center" textRotation="90" wrapText="1"/>
    </xf>
    <xf numFmtId="3" fontId="14" fillId="0" borderId="106" xfId="0" applyFont="1" applyFill="1" applyBorder="1" applyAlignment="1">
      <alignment horizontal="center" vertical="center" textRotation="90" wrapText="1"/>
    </xf>
    <xf numFmtId="3" fontId="10" fillId="0" borderId="29" xfId="53" applyFont="1" applyFill="1" applyBorder="1" applyAlignment="1">
      <alignment horizontal="left" vertical="center"/>
      <protection/>
    </xf>
    <xf numFmtId="3" fontId="14" fillId="0" borderId="166" xfId="0" applyFont="1" applyFill="1" applyBorder="1" applyAlignment="1">
      <alignment horizontal="center" vertical="center" textRotation="90" wrapText="1"/>
    </xf>
    <xf numFmtId="49" fontId="5" fillId="0" borderId="151" xfId="61" applyNumberFormat="1" applyFont="1" applyFill="1" applyBorder="1" applyAlignment="1">
      <alignment horizontal="left" vertical="center" shrinkToFit="1"/>
      <protection/>
    </xf>
    <xf numFmtId="49" fontId="5" fillId="0" borderId="100" xfId="61" applyNumberFormat="1" applyFont="1" applyFill="1" applyBorder="1" applyAlignment="1">
      <alignment horizontal="left" vertical="center" shrinkToFit="1"/>
      <protection/>
    </xf>
    <xf numFmtId="49" fontId="5" fillId="0" borderId="59" xfId="61" applyNumberFormat="1" applyFont="1" applyFill="1" applyBorder="1" applyAlignment="1">
      <alignment horizontal="left" vertical="center" shrinkToFit="1"/>
      <protection/>
    </xf>
    <xf numFmtId="3" fontId="14" fillId="0" borderId="167" xfId="0" applyFont="1" applyFill="1" applyBorder="1" applyAlignment="1">
      <alignment horizontal="center" vertical="center" textRotation="90" wrapText="1"/>
    </xf>
    <xf numFmtId="3" fontId="26" fillId="0" borderId="32" xfId="0" applyFont="1" applyFill="1" applyBorder="1" applyAlignment="1">
      <alignment horizontal="left" vertical="center" shrinkToFit="1"/>
    </xf>
    <xf numFmtId="3" fontId="14" fillId="0" borderId="168" xfId="56" applyFont="1" applyFill="1" applyBorder="1" applyAlignment="1">
      <alignment horizontal="left" vertical="center" wrapText="1"/>
      <protection/>
    </xf>
    <xf numFmtId="3" fontId="14" fillId="0" borderId="16" xfId="56" applyFont="1" applyFill="1" applyBorder="1" applyAlignment="1">
      <alignment horizontal="left" vertical="center" wrapText="1"/>
      <protection/>
    </xf>
    <xf numFmtId="3" fontId="5" fillId="0" borderId="169" xfId="53" applyFont="1" applyFill="1" applyBorder="1" applyAlignment="1">
      <alignment horizontal="center" vertical="center"/>
      <protection/>
    </xf>
    <xf numFmtId="49" fontId="10" fillId="0" borderId="69" xfId="61" applyNumberFormat="1" applyFont="1" applyFill="1" applyBorder="1" applyAlignment="1">
      <alignment horizontal="left" vertical="center"/>
      <protection/>
    </xf>
    <xf numFmtId="3" fontId="14" fillId="0" borderId="25" xfId="0" applyFont="1" applyFill="1" applyBorder="1" applyAlignment="1">
      <alignment horizontal="center" vertical="center" textRotation="90" wrapText="1"/>
    </xf>
    <xf numFmtId="3" fontId="14" fillId="0" borderId="170" xfId="56" applyFont="1" applyFill="1" applyBorder="1" applyAlignment="1">
      <alignment horizontal="left" vertical="center" wrapText="1"/>
      <protection/>
    </xf>
    <xf numFmtId="3" fontId="14" fillId="0" borderId="41" xfId="56" applyFont="1" applyFill="1" applyBorder="1" applyAlignment="1">
      <alignment horizontal="left" vertical="center" wrapText="1"/>
      <protection/>
    </xf>
    <xf numFmtId="3" fontId="23" fillId="0" borderId="170" xfId="56" applyFont="1" applyFill="1" applyBorder="1" applyAlignment="1">
      <alignment horizontal="left" vertical="center" wrapText="1"/>
      <protection/>
    </xf>
    <xf numFmtId="3" fontId="23" fillId="0" borderId="41" xfId="56" applyFont="1" applyFill="1" applyBorder="1" applyAlignment="1">
      <alignment horizontal="left" vertical="center" wrapText="1"/>
      <protection/>
    </xf>
    <xf numFmtId="49" fontId="5" fillId="0" borderId="69" xfId="61" applyNumberFormat="1" applyFont="1" applyFill="1" applyBorder="1" applyAlignment="1">
      <alignment horizontal="left" vertical="center" wrapText="1"/>
      <protection/>
    </xf>
    <xf numFmtId="3" fontId="24" fillId="0" borderId="32" xfId="0" applyFont="1" applyFill="1" applyBorder="1" applyAlignment="1">
      <alignment horizontal="left" vertical="center"/>
    </xf>
    <xf numFmtId="3" fontId="26" fillId="0" borderId="71" xfId="0" applyFont="1" applyFill="1" applyBorder="1" applyAlignment="1">
      <alignment horizontal="left" vertical="center" shrinkToFit="1"/>
    </xf>
    <xf numFmtId="3" fontId="26" fillId="0" borderId="171" xfId="0" applyFont="1" applyFill="1" applyBorder="1" applyAlignment="1">
      <alignment horizontal="left" vertical="center" shrinkToFit="1"/>
    </xf>
    <xf numFmtId="3" fontId="26" fillId="0" borderId="28" xfId="0" applyFont="1" applyFill="1" applyBorder="1" applyAlignment="1">
      <alignment horizontal="left" vertical="center" shrinkToFit="1"/>
    </xf>
    <xf numFmtId="3" fontId="24" fillId="0" borderId="67" xfId="0" applyFont="1" applyFill="1" applyBorder="1" applyAlignment="1">
      <alignment horizontal="left" vertical="center"/>
    </xf>
    <xf numFmtId="3" fontId="10" fillId="0" borderId="64" xfId="53" applyFont="1" applyFill="1" applyBorder="1" applyAlignment="1">
      <alignment horizontal="left" vertical="center"/>
      <protection/>
    </xf>
    <xf numFmtId="3" fontId="14" fillId="0" borderId="172" xfId="0" applyFont="1" applyFill="1" applyBorder="1" applyAlignment="1">
      <alignment horizontal="center" vertical="center" textRotation="90" wrapText="1"/>
    </xf>
    <xf numFmtId="3" fontId="14" fillId="0" borderId="127" xfId="0" applyFont="1" applyFill="1" applyBorder="1" applyAlignment="1">
      <alignment horizontal="center" vertical="center" textRotation="90" wrapText="1"/>
    </xf>
    <xf numFmtId="3" fontId="14" fillId="0" borderId="173" xfId="0" applyFont="1" applyFill="1" applyBorder="1" applyAlignment="1">
      <alignment horizontal="center" vertical="center" textRotation="90" wrapText="1"/>
    </xf>
    <xf numFmtId="3" fontId="26" fillId="0" borderId="32" xfId="0" applyFont="1" applyFill="1" applyBorder="1" applyAlignment="1">
      <alignment horizontal="center" vertical="center" shrinkToFit="1"/>
    </xf>
    <xf numFmtId="3" fontId="14" fillId="0" borderId="116" xfId="0" applyFont="1" applyFill="1" applyBorder="1" applyAlignment="1">
      <alignment horizontal="center" vertical="center" textRotation="90" wrapText="1"/>
    </xf>
    <xf numFmtId="3" fontId="14" fillId="0" borderId="105" xfId="0" applyFont="1" applyFill="1" applyBorder="1" applyAlignment="1">
      <alignment horizontal="center" vertical="center" textRotation="90" wrapText="1"/>
    </xf>
    <xf numFmtId="0" fontId="10" fillId="0" borderId="0" xfId="63" applyFont="1" applyFill="1" applyBorder="1" applyAlignment="1">
      <alignment horizontal="center" vertical="center" shrinkToFit="1"/>
      <protection/>
    </xf>
    <xf numFmtId="0" fontId="10" fillId="0" borderId="0" xfId="63" applyFont="1" applyFill="1" applyBorder="1" applyAlignment="1">
      <alignment horizontal="center" vertical="center"/>
      <protection/>
    </xf>
    <xf numFmtId="49" fontId="10" fillId="0" borderId="112" xfId="61" applyNumberFormat="1" applyFont="1" applyFill="1" applyBorder="1" applyAlignment="1">
      <alignment horizontal="center" vertical="center" wrapText="1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0" fontId="14" fillId="0" borderId="139" xfId="61" applyFont="1" applyFill="1" applyBorder="1" applyAlignment="1">
      <alignment horizontal="center" vertical="center"/>
      <protection/>
    </xf>
    <xf numFmtId="0" fontId="10" fillId="0" borderId="174" xfId="61" applyFont="1" applyFill="1" applyBorder="1" applyAlignment="1">
      <alignment horizontal="center" vertical="center"/>
      <protection/>
    </xf>
    <xf numFmtId="0" fontId="10" fillId="0" borderId="48" xfId="61" applyFont="1" applyFill="1" applyBorder="1" applyAlignment="1">
      <alignment horizontal="center" vertical="center"/>
      <protection/>
    </xf>
    <xf numFmtId="49" fontId="10" fillId="0" borderId="112" xfId="61" applyNumberFormat="1" applyFont="1" applyFill="1" applyBorder="1" applyAlignment="1">
      <alignment horizontal="center" vertical="center" textRotation="90" wrapText="1"/>
      <protection/>
    </xf>
    <xf numFmtId="0" fontId="5" fillId="0" borderId="10" xfId="61" applyFont="1" applyFill="1" applyBorder="1" applyAlignment="1">
      <alignment vertical="center"/>
      <protection/>
    </xf>
    <xf numFmtId="49" fontId="10" fillId="0" borderId="23" xfId="61" applyNumberFormat="1" applyFont="1" applyFill="1" applyBorder="1" applyAlignment="1">
      <alignment vertical="center" textRotation="90" wrapText="1"/>
      <protection/>
    </xf>
    <xf numFmtId="0" fontId="5" fillId="0" borderId="17" xfId="61" applyFont="1" applyFill="1" applyBorder="1" applyAlignment="1">
      <alignment vertical="center"/>
      <protection/>
    </xf>
    <xf numFmtId="3" fontId="5" fillId="0" borderId="17" xfId="56" applyFont="1" applyFill="1" applyBorder="1" applyAlignment="1">
      <alignment vertical="center" wrapText="1"/>
      <protection/>
    </xf>
    <xf numFmtId="0" fontId="5" fillId="0" borderId="17" xfId="61" applyFont="1" applyFill="1" applyBorder="1" applyAlignment="1">
      <alignment horizontal="left" vertical="center"/>
      <protection/>
    </xf>
    <xf numFmtId="0" fontId="10" fillId="0" borderId="17" xfId="61" applyFont="1" applyFill="1" applyBorder="1" applyAlignment="1">
      <alignment vertical="center"/>
      <protection/>
    </xf>
    <xf numFmtId="49" fontId="10" fillId="0" borderId="14" xfId="61" applyNumberFormat="1" applyFont="1" applyFill="1" applyBorder="1" applyAlignment="1">
      <alignment horizontal="center" vertical="center" textRotation="90" wrapText="1"/>
      <protection/>
    </xf>
    <xf numFmtId="49" fontId="24" fillId="0" borderId="19" xfId="61" applyNumberFormat="1" applyFont="1" applyFill="1" applyBorder="1" applyAlignment="1">
      <alignment horizontal="center" vertical="center" textRotation="90" wrapText="1"/>
      <protection/>
    </xf>
    <xf numFmtId="49" fontId="10" fillId="0" borderId="122" xfId="61" applyNumberFormat="1" applyFont="1" applyFill="1" applyBorder="1" applyAlignment="1">
      <alignment horizontal="center" vertical="center"/>
      <protection/>
    </xf>
    <xf numFmtId="49" fontId="10" fillId="0" borderId="25" xfId="61" applyNumberFormat="1" applyFont="1" applyFill="1" applyBorder="1" applyAlignment="1">
      <alignment horizontal="left" vertical="center"/>
      <protection/>
    </xf>
    <xf numFmtId="49" fontId="10" fillId="0" borderId="36" xfId="61" applyNumberFormat="1" applyFont="1" applyFill="1" applyBorder="1" applyAlignment="1">
      <alignment horizontal="left" vertical="center"/>
      <protection/>
    </xf>
    <xf numFmtId="49" fontId="10" fillId="0" borderId="139" xfId="61" applyNumberFormat="1" applyFont="1" applyFill="1" applyBorder="1" applyAlignment="1">
      <alignment horizontal="center" vertical="center"/>
      <protection/>
    </xf>
    <xf numFmtId="49" fontId="10" fillId="0" borderId="19" xfId="61" applyNumberFormat="1" applyFont="1" applyFill="1" applyBorder="1" applyAlignment="1">
      <alignment horizontal="center" vertical="center" textRotation="90" wrapText="1"/>
      <protection/>
    </xf>
    <xf numFmtId="0" fontId="10" fillId="0" borderId="69" xfId="61" applyFont="1" applyFill="1" applyBorder="1" applyAlignment="1">
      <alignment vertical="center"/>
      <protection/>
    </xf>
    <xf numFmtId="0" fontId="10" fillId="0" borderId="112" xfId="63" applyFont="1" applyFill="1" applyBorder="1" applyAlignment="1">
      <alignment horizontal="center" vertical="center" wrapText="1"/>
      <protection/>
    </xf>
    <xf numFmtId="0" fontId="10" fillId="0" borderId="147" xfId="63" applyFont="1" applyFill="1" applyBorder="1" applyAlignment="1">
      <alignment horizontal="center" vertical="center" wrapText="1"/>
      <protection/>
    </xf>
    <xf numFmtId="0" fontId="10" fillId="0" borderId="142" xfId="63" applyFont="1" applyFill="1" applyBorder="1" applyAlignment="1">
      <alignment horizontal="center" vertical="center" wrapText="1"/>
      <protection/>
    </xf>
    <xf numFmtId="0" fontId="5" fillId="0" borderId="112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3" fontId="10" fillId="0" borderId="0" xfId="59" applyFont="1" applyFill="1" applyBorder="1" applyAlignment="1">
      <alignment horizontal="center" vertical="center"/>
      <protection/>
    </xf>
    <xf numFmtId="0" fontId="10" fillId="0" borderId="76" xfId="61" applyFont="1" applyFill="1" applyBorder="1" applyAlignment="1">
      <alignment horizontal="center" vertical="center"/>
      <protection/>
    </xf>
    <xf numFmtId="49" fontId="10" fillId="0" borderId="12" xfId="61" applyNumberFormat="1" applyFont="1" applyFill="1" applyBorder="1" applyAlignment="1">
      <alignment horizontal="center" vertical="center" textRotation="90" wrapText="1"/>
      <protection/>
    </xf>
    <xf numFmtId="49" fontId="10" fillId="0" borderId="70" xfId="61" applyNumberFormat="1" applyFont="1" applyFill="1" applyBorder="1" applyAlignment="1">
      <alignment horizontal="center" vertical="center" textRotation="90" wrapText="1"/>
      <protection/>
    </xf>
    <xf numFmtId="0" fontId="10" fillId="0" borderId="120" xfId="61" applyFont="1" applyFill="1" applyBorder="1" applyAlignment="1">
      <alignment horizontal="center" vertical="center"/>
      <protection/>
    </xf>
    <xf numFmtId="0" fontId="30" fillId="0" borderId="36" xfId="61" applyFont="1" applyFill="1" applyBorder="1" applyAlignment="1">
      <alignment horizontal="left" vertical="center"/>
      <protection/>
    </xf>
    <xf numFmtId="49" fontId="10" fillId="0" borderId="139" xfId="61" applyNumberFormat="1" applyFont="1" applyFill="1" applyBorder="1" applyAlignment="1">
      <alignment horizontal="center" vertical="center" wrapText="1"/>
      <protection/>
    </xf>
    <xf numFmtId="3" fontId="10" fillId="0" borderId="0" xfId="53" applyFont="1" applyFill="1" applyBorder="1" applyAlignment="1">
      <alignment horizontal="center" vertical="center" wrapText="1"/>
      <protection/>
    </xf>
    <xf numFmtId="0" fontId="10" fillId="0" borderId="175" xfId="57" applyFont="1" applyFill="1" applyBorder="1" applyAlignment="1">
      <alignment horizontal="left" vertical="center"/>
      <protection/>
    </xf>
    <xf numFmtId="3" fontId="31" fillId="0" borderId="175" xfId="53" applyFont="1" applyFill="1" applyBorder="1" applyAlignment="1">
      <alignment horizontal="center" vertical="center"/>
      <protection/>
    </xf>
    <xf numFmtId="0" fontId="10" fillId="0" borderId="88" xfId="57" applyFont="1" applyFill="1" applyBorder="1" applyAlignment="1">
      <alignment horizontal="left" vertical="center" wrapText="1"/>
      <protection/>
    </xf>
    <xf numFmtId="3" fontId="10" fillId="0" borderId="88" xfId="53" applyFont="1" applyFill="1" applyBorder="1" applyAlignment="1">
      <alignment horizontal="left" vertical="center" wrapText="1"/>
      <protection/>
    </xf>
    <xf numFmtId="0" fontId="10" fillId="0" borderId="175" xfId="57" applyFont="1" applyFill="1" applyBorder="1" applyAlignment="1">
      <alignment horizontal="center" vertical="center"/>
      <protection/>
    </xf>
    <xf numFmtId="0" fontId="10" fillId="0" borderId="80" xfId="57" applyFont="1" applyFill="1" applyBorder="1" applyAlignment="1">
      <alignment horizontal="center" vertical="center" wrapText="1"/>
      <protection/>
    </xf>
    <xf numFmtId="0" fontId="10" fillId="0" borderId="176" xfId="57" applyFont="1" applyFill="1" applyBorder="1" applyAlignment="1">
      <alignment horizontal="center" vertical="center" wrapText="1"/>
      <protection/>
    </xf>
    <xf numFmtId="3" fontId="10" fillId="0" borderId="80" xfId="53" applyFont="1" applyFill="1" applyBorder="1" applyAlignment="1">
      <alignment horizontal="center" vertical="center" wrapText="1"/>
      <protection/>
    </xf>
    <xf numFmtId="0" fontId="10" fillId="0" borderId="80" xfId="57" applyFont="1" applyFill="1" applyBorder="1" applyAlignment="1">
      <alignment horizontal="center" vertical="center"/>
      <protection/>
    </xf>
    <xf numFmtId="3" fontId="10" fillId="0" borderId="19" xfId="53" applyFont="1" applyFill="1" applyBorder="1" applyAlignment="1">
      <alignment horizontal="left" vertical="center"/>
      <protection/>
    </xf>
    <xf numFmtId="3" fontId="10" fillId="0" borderId="44" xfId="53" applyFont="1" applyFill="1" applyBorder="1" applyAlignment="1">
      <alignment horizontal="center" vertical="center" wrapText="1"/>
      <protection/>
    </xf>
    <xf numFmtId="3" fontId="10" fillId="0" borderId="108" xfId="62" applyFont="1" applyFill="1" applyBorder="1" applyAlignment="1">
      <alignment horizontal="center" vertical="center" wrapText="1"/>
      <protection/>
    </xf>
    <xf numFmtId="3" fontId="10" fillId="0" borderId="10" xfId="62" applyFont="1" applyFill="1" applyBorder="1" applyAlignment="1">
      <alignment horizontal="center" vertical="center" wrapText="1"/>
      <protection/>
    </xf>
    <xf numFmtId="3" fontId="10" fillId="0" borderId="84" xfId="62" applyFont="1" applyFill="1" applyBorder="1" applyAlignment="1">
      <alignment horizontal="center" vertical="center" wrapText="1"/>
      <protection/>
    </xf>
    <xf numFmtId="3" fontId="36" fillId="0" borderId="14" xfId="53" applyFont="1" applyFill="1" applyBorder="1" applyAlignment="1">
      <alignment horizontal="center" vertical="center" wrapText="1"/>
      <protection/>
    </xf>
    <xf numFmtId="0" fontId="37" fillId="0" borderId="101" xfId="60" applyFont="1" applyFill="1" applyBorder="1" applyAlignment="1">
      <alignment horizontal="center" vertical="center"/>
      <protection/>
    </xf>
    <xf numFmtId="3" fontId="10" fillId="0" borderId="147" xfId="62" applyFont="1" applyFill="1" applyBorder="1" applyAlignment="1">
      <alignment horizontal="center" vertical="center" wrapText="1"/>
      <protection/>
    </xf>
    <xf numFmtId="3" fontId="10" fillId="0" borderId="110" xfId="53" applyFont="1" applyFill="1" applyBorder="1" applyAlignment="1">
      <alignment horizontal="center" vertical="center"/>
      <protection/>
    </xf>
    <xf numFmtId="3" fontId="39" fillId="0" borderId="0" xfId="55" applyFont="1" applyFill="1" applyBorder="1" applyAlignment="1">
      <alignment horizontal="center" vertical="center"/>
      <protection/>
    </xf>
    <xf numFmtId="3" fontId="39" fillId="0" borderId="123" xfId="55" applyFont="1" applyFill="1" applyBorder="1" applyAlignment="1">
      <alignment horizontal="center" vertical="center"/>
      <protection/>
    </xf>
    <xf numFmtId="3" fontId="39" fillId="0" borderId="161" xfId="55" applyFont="1" applyFill="1" applyBorder="1" applyAlignment="1">
      <alignment horizontal="center" vertical="center"/>
      <protection/>
    </xf>
    <xf numFmtId="3" fontId="39" fillId="0" borderId="175" xfId="55" applyFont="1" applyFill="1" applyBorder="1" applyAlignment="1">
      <alignment horizontal="center" vertical="center"/>
      <protection/>
    </xf>
    <xf numFmtId="3" fontId="39" fillId="0" borderId="177" xfId="55" applyFont="1" applyFill="1" applyBorder="1" applyAlignment="1">
      <alignment horizontal="center" vertical="center"/>
      <protection/>
    </xf>
    <xf numFmtId="3" fontId="39" fillId="0" borderId="176" xfId="55" applyFont="1" applyFill="1" applyBorder="1" applyAlignment="1">
      <alignment horizontal="center" vertical="center" wrapText="1"/>
      <protection/>
    </xf>
    <xf numFmtId="0" fontId="39" fillId="0" borderId="44" xfId="58" applyFont="1" applyFill="1" applyBorder="1" applyAlignment="1">
      <alignment horizontal="left" vertical="center" wrapText="1"/>
      <protection/>
    </xf>
    <xf numFmtId="0" fontId="45" fillId="0" borderId="0" xfId="58" applyFont="1" applyFill="1" applyBorder="1" applyAlignment="1">
      <alignment horizontal="center" vertical="center" wrapText="1"/>
      <protection/>
    </xf>
    <xf numFmtId="0" fontId="39" fillId="0" borderId="44" xfId="58" applyFont="1" applyFill="1" applyBorder="1" applyAlignment="1">
      <alignment horizontal="center" vertical="center" wrapText="1"/>
      <protection/>
    </xf>
    <xf numFmtId="0" fontId="39" fillId="0" borderId="47" xfId="58" applyFont="1" applyFill="1" applyBorder="1" applyAlignment="1">
      <alignment horizontal="center" vertical="center" wrapText="1"/>
      <protection/>
    </xf>
    <xf numFmtId="0" fontId="39" fillId="0" borderId="84" xfId="58" applyFont="1" applyFill="1" applyBorder="1" applyAlignment="1">
      <alignment horizontal="center" vertical="center" wrapText="1"/>
      <protection/>
    </xf>
    <xf numFmtId="0" fontId="39" fillId="0" borderId="25" xfId="58" applyFont="1" applyFill="1" applyBorder="1" applyAlignment="1">
      <alignment vertical="center" wrapText="1"/>
      <protection/>
    </xf>
    <xf numFmtId="0" fontId="39" fillId="0" borderId="139" xfId="58" applyFont="1" applyFill="1" applyBorder="1" applyAlignment="1">
      <alignment horizontal="left" vertical="center" wrapText="1"/>
      <protection/>
    </xf>
    <xf numFmtId="3" fontId="10" fillId="0" borderId="44" xfId="0" applyFont="1" applyFill="1" applyBorder="1" applyAlignment="1">
      <alignment horizontal="center" vertical="center" wrapText="1"/>
    </xf>
    <xf numFmtId="3" fontId="10" fillId="0" borderId="10" xfId="0" applyFont="1" applyFill="1" applyBorder="1" applyAlignment="1">
      <alignment horizontal="center" vertical="center" wrapText="1"/>
    </xf>
    <xf numFmtId="3" fontId="10" fillId="0" borderId="89" xfId="0" applyFont="1" applyFill="1" applyBorder="1" applyAlignment="1">
      <alignment horizontal="center" vertical="center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ktsgv" xfId="53"/>
    <cellStyle name="Magyarázó szöveg" xfId="54"/>
    <cellStyle name="Normál_1997.II. változat" xfId="55"/>
    <cellStyle name="Normál_Beszamolo-1999" xfId="56"/>
    <cellStyle name="Normál_bevételek" xfId="57"/>
    <cellStyle name="Normál_kötelezettségvállalások" xfId="58"/>
    <cellStyle name="Normál_Ktgvetrendmód-0615" xfId="59"/>
    <cellStyle name="Normál_mérleg" xfId="60"/>
    <cellStyle name="Normál_Munkafüzet1" xfId="61"/>
    <cellStyle name="Normál_rendelet-módosítás 10-16" xfId="62"/>
    <cellStyle name="Normál_üres" xfId="63"/>
    <cellStyle name="Normál12" xfId="64"/>
    <cellStyle name="Összesen" xfId="65"/>
    <cellStyle name="Currency" xfId="66"/>
    <cellStyle name="Currency [0]" xfId="67"/>
    <cellStyle name="Rossz" xfId="68"/>
    <cellStyle name="Semleges" xfId="69"/>
    <cellStyle name="SIMA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="60" zoomScaleNormal="60" zoomScalePageLayoutView="0" workbookViewId="0" topLeftCell="A1">
      <selection activeCell="B7" sqref="B7"/>
    </sheetView>
  </sheetViews>
  <sheetFormatPr defaultColWidth="8.796875" defaultRowHeight="15"/>
  <cols>
    <col min="1" max="1" width="6.69921875" style="263" customWidth="1"/>
    <col min="2" max="2" width="65.59765625" style="263" customWidth="1"/>
    <col min="3" max="4" width="20.59765625" style="264" customWidth="1"/>
    <col min="5" max="5" width="6.69921875" style="263" customWidth="1"/>
    <col min="6" max="6" width="65.59765625" style="263" customWidth="1"/>
    <col min="7" max="8" width="20.59765625" style="264" customWidth="1"/>
    <col min="9" max="16384" width="9" style="263" customWidth="1"/>
  </cols>
  <sheetData>
    <row r="1" spans="1:12" ht="18">
      <c r="A1" s="263" t="s">
        <v>364</v>
      </c>
      <c r="E1" s="264"/>
      <c r="F1" s="264"/>
      <c r="G1" s="263"/>
      <c r="H1" s="263"/>
      <c r="I1" s="264"/>
      <c r="J1" s="264"/>
      <c r="K1" s="264"/>
      <c r="L1" s="264"/>
    </row>
    <row r="2" spans="1:8" s="265" customFormat="1" ht="22.5" customHeight="1">
      <c r="A2" s="575" t="s">
        <v>0</v>
      </c>
      <c r="B2" s="575"/>
      <c r="C2" s="575"/>
      <c r="D2" s="575"/>
      <c r="E2" s="575"/>
      <c r="F2" s="575"/>
      <c r="G2" s="575"/>
      <c r="H2" s="264"/>
    </row>
    <row r="3" spans="1:8" ht="24.75" customHeight="1">
      <c r="A3" s="266"/>
      <c r="B3" s="266"/>
      <c r="C3" s="268"/>
      <c r="D3" s="269"/>
      <c r="E3" s="270"/>
      <c r="H3" s="269" t="s">
        <v>1</v>
      </c>
    </row>
    <row r="4" spans="1:10" ht="28.5" customHeight="1">
      <c r="A4" s="576" t="s">
        <v>2</v>
      </c>
      <c r="B4" s="271"/>
      <c r="C4" s="267" t="s">
        <v>3</v>
      </c>
      <c r="D4" s="272" t="s">
        <v>4</v>
      </c>
      <c r="E4" s="576" t="s">
        <v>2</v>
      </c>
      <c r="F4" s="271"/>
      <c r="G4" s="267" t="s">
        <v>3</v>
      </c>
      <c r="H4" s="273" t="s">
        <v>4</v>
      </c>
      <c r="I4" s="274"/>
      <c r="J4" s="275"/>
    </row>
    <row r="5" spans="1:9" ht="28.5" customHeight="1">
      <c r="A5" s="576"/>
      <c r="B5" s="276" t="s">
        <v>5</v>
      </c>
      <c r="C5" s="277" t="s">
        <v>6</v>
      </c>
      <c r="D5" s="277" t="s">
        <v>6</v>
      </c>
      <c r="E5" s="576"/>
      <c r="F5" s="276" t="s">
        <v>7</v>
      </c>
      <c r="G5" s="277" t="s">
        <v>6</v>
      </c>
      <c r="H5" s="278" t="s">
        <v>6</v>
      </c>
      <c r="I5" s="274"/>
    </row>
    <row r="6" spans="1:9" s="19" customFormat="1" ht="13.5" customHeight="1">
      <c r="A6" s="279">
        <v>1</v>
      </c>
      <c r="B6" s="280">
        <v>2</v>
      </c>
      <c r="C6" s="281">
        <v>3</v>
      </c>
      <c r="D6" s="281">
        <v>4</v>
      </c>
      <c r="E6" s="279">
        <v>1</v>
      </c>
      <c r="F6" s="280">
        <v>2</v>
      </c>
      <c r="G6" s="281">
        <v>3</v>
      </c>
      <c r="H6" s="282">
        <v>4</v>
      </c>
      <c r="I6" s="5"/>
    </row>
    <row r="7" spans="1:8" s="5" customFormat="1" ht="33.75" customHeight="1">
      <c r="A7" s="283">
        <v>1</v>
      </c>
      <c r="B7" s="284" t="s">
        <v>8</v>
      </c>
      <c r="C7" s="285">
        <v>68573</v>
      </c>
      <c r="D7" s="285">
        <v>37400</v>
      </c>
      <c r="E7" s="286">
        <v>1</v>
      </c>
      <c r="F7" s="4" t="s">
        <v>9</v>
      </c>
      <c r="G7" s="1">
        <v>102440</v>
      </c>
      <c r="H7" s="287">
        <v>79586</v>
      </c>
    </row>
    <row r="8" spans="1:8" s="5" customFormat="1" ht="33.75" customHeight="1">
      <c r="A8" s="28">
        <v>2</v>
      </c>
      <c r="B8" s="4" t="s">
        <v>10</v>
      </c>
      <c r="C8" s="8">
        <v>7886</v>
      </c>
      <c r="D8" s="8">
        <v>19850</v>
      </c>
      <c r="E8" s="3">
        <v>2</v>
      </c>
      <c r="F8" s="4" t="s">
        <v>11</v>
      </c>
      <c r="G8" s="2">
        <v>26828</v>
      </c>
      <c r="H8" s="11">
        <v>17891</v>
      </c>
    </row>
    <row r="9" spans="1:8" s="5" customFormat="1" ht="33.75" customHeight="1">
      <c r="A9" s="288">
        <v>3</v>
      </c>
      <c r="B9" s="289" t="s">
        <v>354</v>
      </c>
      <c r="C9" s="290">
        <v>75135</v>
      </c>
      <c r="D9" s="291">
        <v>72748</v>
      </c>
      <c r="E9" s="292">
        <v>3</v>
      </c>
      <c r="F9" s="4" t="s">
        <v>13</v>
      </c>
      <c r="G9" s="2">
        <v>54554</v>
      </c>
      <c r="H9" s="293">
        <v>71577</v>
      </c>
    </row>
    <row r="10" spans="1:8" s="5" customFormat="1" ht="33.75" customHeight="1">
      <c r="A10" s="28">
        <v>4</v>
      </c>
      <c r="B10" s="7" t="s">
        <v>355</v>
      </c>
      <c r="C10" s="8">
        <v>15586</v>
      </c>
      <c r="D10" s="8">
        <v>72398</v>
      </c>
      <c r="E10" s="3">
        <v>4</v>
      </c>
      <c r="F10" s="4" t="s">
        <v>15</v>
      </c>
      <c r="G10" s="2">
        <v>15037</v>
      </c>
      <c r="H10" s="11">
        <v>36900</v>
      </c>
    </row>
    <row r="11" spans="1:8" s="5" customFormat="1" ht="33.75" customHeight="1">
      <c r="A11" s="6">
        <v>5</v>
      </c>
      <c r="B11" s="7" t="s">
        <v>355</v>
      </c>
      <c r="C11" s="8"/>
      <c r="D11" s="8"/>
      <c r="E11" s="9">
        <v>5</v>
      </c>
      <c r="F11" s="7" t="s">
        <v>17</v>
      </c>
      <c r="G11" s="10">
        <v>2200</v>
      </c>
      <c r="H11" s="11"/>
    </row>
    <row r="12" spans="1:8" s="19" customFormat="1" ht="33.75" customHeight="1">
      <c r="A12" s="12" t="s">
        <v>18</v>
      </c>
      <c r="B12" s="13" t="s">
        <v>19</v>
      </c>
      <c r="C12" s="14">
        <f>SUM(C7:C11)</f>
        <v>167180</v>
      </c>
      <c r="D12" s="14">
        <f>SUM(D7:D11)</f>
        <v>202396</v>
      </c>
      <c r="E12" s="15">
        <v>6</v>
      </c>
      <c r="F12" s="16" t="s">
        <v>352</v>
      </c>
      <c r="G12" s="17"/>
      <c r="H12" s="18">
        <v>10771</v>
      </c>
    </row>
    <row r="13" spans="1:8" s="19" customFormat="1" ht="33.75" customHeight="1">
      <c r="A13" s="20" t="s">
        <v>21</v>
      </c>
      <c r="B13" s="21" t="s">
        <v>322</v>
      </c>
      <c r="C13" s="22">
        <v>54866</v>
      </c>
      <c r="D13" s="22"/>
      <c r="E13" s="23" t="s">
        <v>18</v>
      </c>
      <c r="F13" s="21" t="s">
        <v>22</v>
      </c>
      <c r="G13" s="22">
        <f>SUM(G7:G12)</f>
        <v>201059</v>
      </c>
      <c r="H13" s="24">
        <f>SUM(H7:H12)</f>
        <v>216725</v>
      </c>
    </row>
    <row r="14" spans="1:8" s="19" customFormat="1" ht="33.75" customHeight="1">
      <c r="A14" s="20" t="s">
        <v>23</v>
      </c>
      <c r="B14" s="21" t="s">
        <v>24</v>
      </c>
      <c r="C14" s="22">
        <v>0</v>
      </c>
      <c r="D14" s="25">
        <v>0</v>
      </c>
      <c r="E14" s="26">
        <v>1</v>
      </c>
      <c r="F14" s="4" t="s">
        <v>25</v>
      </c>
      <c r="G14" s="2">
        <v>83944</v>
      </c>
      <c r="H14" s="27">
        <v>11700</v>
      </c>
    </row>
    <row r="15" spans="1:8" s="19" customFormat="1" ht="33.75" customHeight="1">
      <c r="A15" s="28">
        <v>1</v>
      </c>
      <c r="B15" s="4" t="s">
        <v>26</v>
      </c>
      <c r="C15" s="8"/>
      <c r="D15" s="8"/>
      <c r="E15" s="26">
        <v>2</v>
      </c>
      <c r="F15" s="4" t="s">
        <v>27</v>
      </c>
      <c r="G15" s="10">
        <v>2700</v>
      </c>
      <c r="H15" s="11">
        <v>2578</v>
      </c>
    </row>
    <row r="16" spans="1:8" s="19" customFormat="1" ht="33.75" customHeight="1">
      <c r="A16" s="28">
        <v>2</v>
      </c>
      <c r="B16" s="4" t="s">
        <v>28</v>
      </c>
      <c r="C16" s="8"/>
      <c r="D16" s="8"/>
      <c r="E16" s="9">
        <v>3</v>
      </c>
      <c r="F16" s="7" t="s">
        <v>361</v>
      </c>
      <c r="G16" s="10"/>
      <c r="H16" s="29">
        <v>17200</v>
      </c>
    </row>
    <row r="17" spans="1:8" s="19" customFormat="1" ht="33.75" customHeight="1">
      <c r="A17" s="12" t="s">
        <v>30</v>
      </c>
      <c r="B17" s="13" t="s">
        <v>31</v>
      </c>
      <c r="C17" s="14">
        <f>SUM(C12:C16)</f>
        <v>222046</v>
      </c>
      <c r="D17" s="14">
        <f>SUM(D12:D16)</f>
        <v>202396</v>
      </c>
      <c r="E17" s="23" t="s">
        <v>21</v>
      </c>
      <c r="F17" s="21" t="s">
        <v>32</v>
      </c>
      <c r="G17" s="25">
        <v>86644</v>
      </c>
      <c r="H17" s="30">
        <f>SUM(H14:H16)</f>
        <v>31478</v>
      </c>
    </row>
    <row r="18" spans="1:8" s="19" customFormat="1" ht="33.75" customHeight="1">
      <c r="A18" s="294"/>
      <c r="B18" s="295"/>
      <c r="C18" s="296"/>
      <c r="D18" s="296"/>
      <c r="E18" s="31" t="s">
        <v>23</v>
      </c>
      <c r="F18" s="32" t="s">
        <v>33</v>
      </c>
      <c r="G18" s="33"/>
      <c r="H18" s="30">
        <v>0</v>
      </c>
    </row>
    <row r="19" spans="1:8" s="19" customFormat="1" ht="33.75" customHeight="1">
      <c r="A19" s="297"/>
      <c r="B19" s="298"/>
      <c r="C19" s="299"/>
      <c r="D19" s="299"/>
      <c r="E19" s="34">
        <v>1</v>
      </c>
      <c r="F19" s="35" t="s">
        <v>34</v>
      </c>
      <c r="G19" s="36"/>
      <c r="H19" s="300">
        <v>8062</v>
      </c>
    </row>
    <row r="20" spans="1:8" s="19" customFormat="1" ht="33.75" customHeight="1">
      <c r="A20" s="297"/>
      <c r="B20" s="298"/>
      <c r="C20" s="299"/>
      <c r="D20" s="299"/>
      <c r="E20" s="577">
        <v>2</v>
      </c>
      <c r="F20" s="7" t="s">
        <v>35</v>
      </c>
      <c r="G20" s="10"/>
      <c r="H20" s="301">
        <v>0</v>
      </c>
    </row>
    <row r="21" spans="1:8" s="19" customFormat="1" ht="33.75" customHeight="1">
      <c r="A21" s="297"/>
      <c r="B21" s="298"/>
      <c r="C21" s="299"/>
      <c r="D21" s="299"/>
      <c r="E21" s="577"/>
      <c r="F21" s="37" t="s">
        <v>36</v>
      </c>
      <c r="G21" s="10"/>
      <c r="H21" s="302"/>
    </row>
    <row r="22" spans="1:8" s="19" customFormat="1" ht="33.75" customHeight="1">
      <c r="A22" s="297"/>
      <c r="B22" s="298"/>
      <c r="C22" s="299"/>
      <c r="D22" s="299"/>
      <c r="E22" s="9">
        <v>3</v>
      </c>
      <c r="F22" s="7" t="s">
        <v>37</v>
      </c>
      <c r="G22" s="38">
        <v>900</v>
      </c>
      <c r="H22" s="301">
        <v>180</v>
      </c>
    </row>
    <row r="23" spans="1:8" s="19" customFormat="1" ht="33.75" customHeight="1">
      <c r="A23" s="303"/>
      <c r="B23" s="304"/>
      <c r="C23" s="305"/>
      <c r="D23" s="305"/>
      <c r="E23" s="9">
        <v>4</v>
      </c>
      <c r="F23" s="7" t="s">
        <v>38</v>
      </c>
      <c r="G23" s="10"/>
      <c r="H23" s="301">
        <v>0</v>
      </c>
    </row>
    <row r="24" spans="1:8" s="19" customFormat="1" ht="33.75" customHeight="1">
      <c r="A24" s="39" t="s">
        <v>39</v>
      </c>
      <c r="B24" s="40" t="s">
        <v>40</v>
      </c>
      <c r="C24" s="41">
        <v>222046</v>
      </c>
      <c r="D24" s="41">
        <v>202396</v>
      </c>
      <c r="E24" s="42" t="s">
        <v>30</v>
      </c>
      <c r="F24" s="40" t="s">
        <v>41</v>
      </c>
      <c r="G24" s="43">
        <v>288603</v>
      </c>
      <c r="H24" s="44">
        <f>SUM(H13,H17,H19,H20,H22,H23)</f>
        <v>256445</v>
      </c>
    </row>
    <row r="25" spans="1:8" s="19" customFormat="1" ht="33.75" customHeight="1">
      <c r="A25" s="45" t="s">
        <v>42</v>
      </c>
      <c r="B25" s="46" t="s">
        <v>43</v>
      </c>
      <c r="C25" s="47">
        <v>66557</v>
      </c>
      <c r="D25" s="47">
        <v>0</v>
      </c>
      <c r="E25" s="48" t="s">
        <v>39</v>
      </c>
      <c r="F25" s="49" t="s">
        <v>44</v>
      </c>
      <c r="G25" s="50"/>
      <c r="H25" s="51"/>
    </row>
    <row r="26" spans="1:8" s="19" customFormat="1" ht="1.5" customHeight="1">
      <c r="A26" s="579" t="s">
        <v>45</v>
      </c>
      <c r="B26" s="579"/>
      <c r="C26" s="579"/>
      <c r="D26" s="579"/>
      <c r="E26" s="579"/>
      <c r="F26" s="579"/>
      <c r="G26" s="579"/>
      <c r="H26" s="579"/>
    </row>
    <row r="27" spans="1:8" s="19" customFormat="1" ht="33.75" customHeight="1">
      <c r="A27" s="580">
        <v>1</v>
      </c>
      <c r="B27" s="53" t="s">
        <v>46</v>
      </c>
      <c r="C27" s="54">
        <v>14500</v>
      </c>
      <c r="D27" s="55">
        <v>22571</v>
      </c>
      <c r="E27" s="581"/>
      <c r="F27" s="581"/>
      <c r="G27" s="581"/>
      <c r="H27" s="581"/>
    </row>
    <row r="28" spans="1:8" s="19" customFormat="1" ht="33.75" customHeight="1">
      <c r="A28" s="580"/>
      <c r="B28" s="56" t="s">
        <v>47</v>
      </c>
      <c r="C28" s="57">
        <v>122</v>
      </c>
      <c r="D28" s="58"/>
      <c r="E28" s="581"/>
      <c r="F28" s="581"/>
      <c r="G28" s="581"/>
      <c r="H28" s="581"/>
    </row>
    <row r="29" spans="1:8" s="19" customFormat="1" ht="33.75" customHeight="1">
      <c r="A29" s="59">
        <v>2</v>
      </c>
      <c r="B29" s="60" t="s">
        <v>48</v>
      </c>
      <c r="C29" s="61">
        <v>21500</v>
      </c>
      <c r="D29" s="62">
        <v>31478</v>
      </c>
      <c r="E29" s="581"/>
      <c r="F29" s="581"/>
      <c r="G29" s="581"/>
      <c r="H29" s="581"/>
    </row>
    <row r="30" spans="1:8" s="19" customFormat="1" ht="33.75" customHeight="1">
      <c r="A30" s="63" t="s">
        <v>49</v>
      </c>
      <c r="B30" s="64" t="s">
        <v>50</v>
      </c>
      <c r="C30" s="65">
        <v>36000</v>
      </c>
      <c r="D30" s="66">
        <v>54049</v>
      </c>
      <c r="E30" s="581"/>
      <c r="F30" s="581"/>
      <c r="G30" s="581"/>
      <c r="H30" s="581"/>
    </row>
    <row r="31" spans="1:8" s="19" customFormat="1" ht="33.75" customHeight="1">
      <c r="A31" s="582" t="s">
        <v>51</v>
      </c>
      <c r="B31" s="582"/>
      <c r="C31" s="582"/>
      <c r="D31" s="582"/>
      <c r="E31" s="582"/>
      <c r="F31" s="582"/>
      <c r="G31" s="582"/>
      <c r="H31" s="582"/>
    </row>
    <row r="32" spans="1:8" s="19" customFormat="1" ht="33.75" customHeight="1">
      <c r="A32" s="52">
        <v>1</v>
      </c>
      <c r="B32" s="53" t="s">
        <v>52</v>
      </c>
      <c r="C32" s="54">
        <v>19379</v>
      </c>
      <c r="D32" s="67"/>
      <c r="E32" s="578"/>
      <c r="F32" s="578"/>
      <c r="G32" s="578"/>
      <c r="H32" s="578"/>
    </row>
    <row r="33" spans="1:8" s="19" customFormat="1" ht="33.75" customHeight="1">
      <c r="A33" s="6">
        <v>2</v>
      </c>
      <c r="B33" s="68" t="s">
        <v>53</v>
      </c>
      <c r="C33" s="69">
        <v>11178</v>
      </c>
      <c r="D33" s="67">
        <v>0</v>
      </c>
      <c r="E33" s="578"/>
      <c r="F33" s="578"/>
      <c r="G33" s="578"/>
      <c r="H33" s="578"/>
    </row>
    <row r="34" spans="1:8" s="19" customFormat="1" ht="33.75" customHeight="1">
      <c r="A34" s="70">
        <v>3</v>
      </c>
      <c r="B34" s="71" t="s">
        <v>54</v>
      </c>
      <c r="C34" s="72"/>
      <c r="D34" s="62"/>
      <c r="E34" s="578"/>
      <c r="F34" s="578"/>
      <c r="G34" s="578"/>
      <c r="H34" s="578"/>
    </row>
    <row r="35" spans="1:8" s="19" customFormat="1" ht="33.75" customHeight="1">
      <c r="A35" s="63" t="s">
        <v>55</v>
      </c>
      <c r="B35" s="64" t="s">
        <v>56</v>
      </c>
      <c r="C35" s="65">
        <v>30557</v>
      </c>
      <c r="D35" s="73"/>
      <c r="E35" s="578"/>
      <c r="F35" s="578"/>
      <c r="G35" s="578"/>
      <c r="H35" s="578"/>
    </row>
    <row r="36" spans="1:8" s="19" customFormat="1" ht="52.5" customHeight="1">
      <c r="A36" s="45" t="s">
        <v>57</v>
      </c>
      <c r="B36" s="49" t="s">
        <v>58</v>
      </c>
      <c r="C36" s="47">
        <v>288603</v>
      </c>
      <c r="D36" s="74">
        <f>D17++D30</f>
        <v>256445</v>
      </c>
      <c r="E36" s="45" t="s">
        <v>42</v>
      </c>
      <c r="F36" s="49" t="s">
        <v>59</v>
      </c>
      <c r="G36" s="50">
        <v>288603</v>
      </c>
      <c r="H36" s="51">
        <f>SUM(H13+H17+H19+H22)</f>
        <v>256445</v>
      </c>
    </row>
    <row r="37" spans="1:8" s="19" customFormat="1" ht="27.75" customHeight="1">
      <c r="A37" s="306"/>
      <c r="B37" s="263"/>
      <c r="C37" s="307"/>
      <c r="D37" s="307"/>
      <c r="E37" s="263"/>
      <c r="F37" s="263"/>
      <c r="G37" s="307"/>
      <c r="H37" s="307"/>
    </row>
    <row r="38" spans="1:8" s="19" customFormat="1" ht="31.5" customHeight="1">
      <c r="A38" s="306"/>
      <c r="B38" s="263"/>
      <c r="C38" s="307"/>
      <c r="D38" s="307"/>
      <c r="E38" s="263"/>
      <c r="F38" s="263"/>
      <c r="G38" s="264"/>
      <c r="H38" s="307"/>
    </row>
    <row r="39" spans="1:8" s="19" customFormat="1" ht="31.5" customHeight="1">
      <c r="A39" s="306"/>
      <c r="B39" s="263"/>
      <c r="C39" s="264"/>
      <c r="D39" s="264"/>
      <c r="E39" s="263"/>
      <c r="F39" s="263"/>
      <c r="G39" s="264"/>
      <c r="H39" s="264"/>
    </row>
    <row r="40" spans="1:8" s="19" customFormat="1" ht="31.5" customHeight="1">
      <c r="A40" s="306"/>
      <c r="B40" s="263"/>
      <c r="C40" s="264"/>
      <c r="D40" s="264"/>
      <c r="E40" s="263"/>
      <c r="F40" s="263"/>
      <c r="G40" s="264"/>
      <c r="H40" s="264"/>
    </row>
    <row r="41" spans="1:8" s="19" customFormat="1" ht="31.5" customHeight="1">
      <c r="A41" s="306"/>
      <c r="B41" s="263"/>
      <c r="C41" s="264"/>
      <c r="D41" s="264"/>
      <c r="E41" s="263"/>
      <c r="F41" s="263"/>
      <c r="G41" s="264"/>
      <c r="H41" s="264"/>
    </row>
    <row r="42" spans="1:8" s="308" customFormat="1" ht="31.5" customHeight="1">
      <c r="A42" s="306"/>
      <c r="B42" s="263"/>
      <c r="C42" s="264"/>
      <c r="D42" s="264"/>
      <c r="E42" s="263"/>
      <c r="F42" s="263"/>
      <c r="G42" s="264"/>
      <c r="H42" s="264"/>
    </row>
    <row r="43" spans="1:8" s="19" customFormat="1" ht="31.5" customHeight="1">
      <c r="A43" s="306"/>
      <c r="B43" s="263"/>
      <c r="C43" s="264"/>
      <c r="D43" s="264"/>
      <c r="E43" s="263"/>
      <c r="F43" s="263"/>
      <c r="G43" s="264"/>
      <c r="H43" s="264"/>
    </row>
    <row r="44" spans="1:8" s="19" customFormat="1" ht="31.5" customHeight="1">
      <c r="A44" s="306"/>
      <c r="B44" s="263"/>
      <c r="C44" s="264"/>
      <c r="D44" s="264"/>
      <c r="E44" s="263"/>
      <c r="F44" s="263"/>
      <c r="G44" s="264"/>
      <c r="H44" s="264"/>
    </row>
    <row r="45" spans="1:8" s="19" customFormat="1" ht="31.5" customHeight="1">
      <c r="A45" s="306"/>
      <c r="B45" s="263"/>
      <c r="C45" s="264"/>
      <c r="D45" s="264"/>
      <c r="E45" s="263"/>
      <c r="F45" s="263"/>
      <c r="G45" s="264"/>
      <c r="H45" s="264"/>
    </row>
    <row r="46" spans="1:8" s="308" customFormat="1" ht="31.5" customHeight="1">
      <c r="A46" s="306"/>
      <c r="B46" s="263"/>
      <c r="C46" s="264"/>
      <c r="D46" s="264"/>
      <c r="E46" s="263"/>
      <c r="F46" s="263"/>
      <c r="G46" s="264"/>
      <c r="H46" s="264"/>
    </row>
    <row r="47" spans="1:8" s="19" customFormat="1" ht="45.75" customHeight="1">
      <c r="A47" s="306"/>
      <c r="B47" s="263"/>
      <c r="C47" s="264"/>
      <c r="D47" s="264"/>
      <c r="E47" s="263"/>
      <c r="F47" s="263"/>
      <c r="G47" s="264"/>
      <c r="H47" s="264"/>
    </row>
    <row r="48" spans="1:8" s="19" customFormat="1" ht="31.5" customHeight="1">
      <c r="A48" s="306"/>
      <c r="B48" s="263"/>
      <c r="C48" s="264"/>
      <c r="D48" s="264"/>
      <c r="E48" s="263"/>
      <c r="F48" s="263"/>
      <c r="G48" s="264"/>
      <c r="H48" s="264"/>
    </row>
    <row r="49" spans="1:8" s="19" customFormat="1" ht="45.75" customHeight="1">
      <c r="A49" s="306"/>
      <c r="B49" s="263"/>
      <c r="C49" s="264"/>
      <c r="D49" s="264"/>
      <c r="E49" s="263"/>
      <c r="F49" s="263"/>
      <c r="G49" s="264"/>
      <c r="H49" s="264"/>
    </row>
    <row r="50" spans="1:8" s="308" customFormat="1" ht="29.25" customHeight="1">
      <c r="A50" s="263"/>
      <c r="B50" s="263"/>
      <c r="C50" s="264"/>
      <c r="D50" s="264"/>
      <c r="E50" s="263"/>
      <c r="F50" s="263"/>
      <c r="G50" s="264"/>
      <c r="H50" s="264"/>
    </row>
  </sheetData>
  <sheetProtection selectLockedCells="1" selectUnlockedCells="1"/>
  <mergeCells count="9">
    <mergeCell ref="E32:H35"/>
    <mergeCell ref="A26:H26"/>
    <mergeCell ref="A27:A28"/>
    <mergeCell ref="E27:H30"/>
    <mergeCell ref="A31:H31"/>
    <mergeCell ref="A2:G2"/>
    <mergeCell ref="A4:A5"/>
    <mergeCell ref="E4:E5"/>
    <mergeCell ref="E20:E21"/>
  </mergeCells>
  <printOptions horizontalCentered="1"/>
  <pageMargins left="0.31527777777777777" right="0.39375" top="0.4722222222222222" bottom="0.4722222222222222" header="0.5118055555555555" footer="0.27569444444444446"/>
  <pageSetup horizontalDpi="300" verticalDpi="300" orientation="landscape" paperSize="9" scale="47" r:id="rId1"/>
  <headerFooter alignWithMargins="0">
    <oddFooter>&amp;L&amp;10&amp;F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60" zoomScaleNormal="70" zoomScalePageLayoutView="0" workbookViewId="0" topLeftCell="A1">
      <selection activeCell="A1" sqref="A1:IV1"/>
    </sheetView>
  </sheetViews>
  <sheetFormatPr defaultColWidth="8.796875" defaultRowHeight="15"/>
  <cols>
    <col min="1" max="1" width="6.69921875" style="402" customWidth="1"/>
    <col min="2" max="2" width="45.59765625" style="402" customWidth="1"/>
    <col min="3" max="5" width="14.59765625" style="402" customWidth="1"/>
    <col min="6" max="6" width="6.69921875" style="402" customWidth="1"/>
    <col min="7" max="7" width="45.59765625" style="402" customWidth="1"/>
    <col min="8" max="10" width="15.3984375" style="402" customWidth="1"/>
    <col min="11" max="16384" width="9" style="402" customWidth="1"/>
  </cols>
  <sheetData>
    <row r="1" spans="1:12" s="263" customFormat="1" ht="15" customHeight="1">
      <c r="A1" s="263" t="s">
        <v>373</v>
      </c>
      <c r="C1" s="264"/>
      <c r="D1" s="264"/>
      <c r="E1" s="264"/>
      <c r="F1" s="264"/>
      <c r="I1" s="264"/>
      <c r="J1" s="264"/>
      <c r="K1" s="264"/>
      <c r="L1" s="264"/>
    </row>
    <row r="2" spans="1:10" s="399" customFormat="1" ht="22.5" customHeight="1">
      <c r="A2" s="584" t="s">
        <v>230</v>
      </c>
      <c r="B2" s="584"/>
      <c r="C2" s="584"/>
      <c r="D2" s="584"/>
      <c r="E2" s="584"/>
      <c r="F2" s="584"/>
      <c r="G2" s="584"/>
      <c r="H2" s="584"/>
      <c r="I2" s="584"/>
      <c r="J2" s="584"/>
    </row>
    <row r="3" spans="1:12" s="399" customFormat="1" ht="22.5" customHeight="1">
      <c r="A3" s="584" t="s">
        <v>231</v>
      </c>
      <c r="B3" s="584"/>
      <c r="C3" s="584"/>
      <c r="D3" s="584"/>
      <c r="E3" s="584"/>
      <c r="F3" s="584"/>
      <c r="G3" s="584"/>
      <c r="H3" s="584"/>
      <c r="I3" s="584"/>
      <c r="J3" s="584"/>
      <c r="L3" s="399" t="s">
        <v>232</v>
      </c>
    </row>
    <row r="4" spans="1:10" ht="24.75" customHeight="1">
      <c r="A4" s="266"/>
      <c r="B4" s="266"/>
      <c r="C4" s="270"/>
      <c r="D4" s="270"/>
      <c r="E4" s="270"/>
      <c r="F4" s="270"/>
      <c r="G4" s="400"/>
      <c r="H4" s="270"/>
      <c r="I4" s="270"/>
      <c r="J4" s="401" t="s">
        <v>82</v>
      </c>
    </row>
    <row r="5" spans="1:10" ht="27" customHeight="1">
      <c r="A5" s="576" t="s">
        <v>2</v>
      </c>
      <c r="B5" s="271"/>
      <c r="C5" s="689" t="s">
        <v>233</v>
      </c>
      <c r="D5" s="690" t="s">
        <v>234</v>
      </c>
      <c r="E5" s="694" t="s">
        <v>235</v>
      </c>
      <c r="F5" s="695" t="s">
        <v>2</v>
      </c>
      <c r="G5" s="271"/>
      <c r="H5" s="689" t="s">
        <v>233</v>
      </c>
      <c r="I5" s="690" t="s">
        <v>234</v>
      </c>
      <c r="J5" s="691" t="s">
        <v>235</v>
      </c>
    </row>
    <row r="6" spans="1:10" ht="47.25" customHeight="1">
      <c r="A6" s="576"/>
      <c r="B6" s="403" t="s">
        <v>5</v>
      </c>
      <c r="C6" s="689"/>
      <c r="D6" s="690"/>
      <c r="E6" s="694"/>
      <c r="F6" s="695"/>
      <c r="G6" s="403" t="s">
        <v>87</v>
      </c>
      <c r="H6" s="689"/>
      <c r="I6" s="690"/>
      <c r="J6" s="691"/>
    </row>
    <row r="7" spans="1:10" s="411" customFormat="1" ht="13.5" customHeight="1">
      <c r="A7" s="404">
        <v>1</v>
      </c>
      <c r="B7" s="405">
        <v>2</v>
      </c>
      <c r="C7" s="406">
        <v>3</v>
      </c>
      <c r="D7" s="407">
        <v>4</v>
      </c>
      <c r="E7" s="408">
        <v>5</v>
      </c>
      <c r="F7" s="407">
        <v>1</v>
      </c>
      <c r="G7" s="405">
        <v>2</v>
      </c>
      <c r="H7" s="406">
        <v>3</v>
      </c>
      <c r="I7" s="409">
        <v>4</v>
      </c>
      <c r="J7" s="410">
        <v>5</v>
      </c>
    </row>
    <row r="8" spans="1:10" s="421" customFormat="1" ht="39.75" customHeight="1">
      <c r="A8" s="412">
        <v>1</v>
      </c>
      <c r="B8" s="413" t="s">
        <v>8</v>
      </c>
      <c r="C8" s="414">
        <v>37400</v>
      </c>
      <c r="D8" s="415">
        <f aca="true" t="shared" si="0" ref="D8:E11">SUM(C8*1.053)</f>
        <v>39382.2</v>
      </c>
      <c r="E8" s="416">
        <f t="shared" si="0"/>
        <v>41469.4566</v>
      </c>
      <c r="F8" s="417">
        <v>1</v>
      </c>
      <c r="G8" s="413" t="s">
        <v>9</v>
      </c>
      <c r="H8" s="418">
        <v>79586</v>
      </c>
      <c r="I8" s="419">
        <f aca="true" t="shared" si="1" ref="I8:J12">SUM(H8*1.053)</f>
        <v>83804.05799999999</v>
      </c>
      <c r="J8" s="420">
        <f t="shared" si="1"/>
        <v>88245.67307399999</v>
      </c>
    </row>
    <row r="9" spans="1:10" s="428" customFormat="1" ht="39.75" customHeight="1">
      <c r="A9" s="422">
        <v>2</v>
      </c>
      <c r="B9" s="423" t="s">
        <v>10</v>
      </c>
      <c r="C9" s="236">
        <v>19850</v>
      </c>
      <c r="D9" s="424">
        <f t="shared" si="0"/>
        <v>20902.05</v>
      </c>
      <c r="E9" s="425">
        <f t="shared" si="0"/>
        <v>22009.85865</v>
      </c>
      <c r="F9" s="426">
        <v>2</v>
      </c>
      <c r="G9" s="423" t="s">
        <v>236</v>
      </c>
      <c r="H9" s="236">
        <v>17891</v>
      </c>
      <c r="I9" s="424">
        <f t="shared" si="1"/>
        <v>18839.222999999998</v>
      </c>
      <c r="J9" s="427">
        <f t="shared" si="1"/>
        <v>19837.701818999998</v>
      </c>
    </row>
    <row r="10" spans="1:10" s="428" customFormat="1" ht="39.75" customHeight="1">
      <c r="A10" s="422">
        <v>3</v>
      </c>
      <c r="B10" s="423" t="s">
        <v>357</v>
      </c>
      <c r="C10" s="429">
        <v>72748</v>
      </c>
      <c r="D10" s="424">
        <f t="shared" si="0"/>
        <v>76603.644</v>
      </c>
      <c r="E10" s="425">
        <f t="shared" si="0"/>
        <v>80663.63713199999</v>
      </c>
      <c r="F10" s="426">
        <v>3</v>
      </c>
      <c r="G10" s="423" t="s">
        <v>13</v>
      </c>
      <c r="H10" s="430">
        <v>71577</v>
      </c>
      <c r="I10" s="424">
        <f t="shared" si="1"/>
        <v>75370.58099999999</v>
      </c>
      <c r="J10" s="427">
        <f t="shared" si="1"/>
        <v>79365.22179299999</v>
      </c>
    </row>
    <row r="11" spans="1:10" s="428" customFormat="1" ht="39.75" customHeight="1">
      <c r="A11" s="422">
        <v>4</v>
      </c>
      <c r="B11" s="423" t="s">
        <v>358</v>
      </c>
      <c r="C11" s="236">
        <v>72398</v>
      </c>
      <c r="D11" s="424">
        <f t="shared" si="0"/>
        <v>76235.094</v>
      </c>
      <c r="E11" s="425">
        <f t="shared" si="0"/>
        <v>80275.553982</v>
      </c>
      <c r="F11" s="426">
        <v>4</v>
      </c>
      <c r="G11" s="423" t="s">
        <v>359</v>
      </c>
      <c r="H11" s="236">
        <v>18833</v>
      </c>
      <c r="I11" s="424">
        <f t="shared" si="1"/>
        <v>19831.148999999998</v>
      </c>
      <c r="J11" s="427">
        <f t="shared" si="1"/>
        <v>20882.199896999995</v>
      </c>
    </row>
    <row r="12" spans="1:10" s="428" customFormat="1" ht="39.75" customHeight="1">
      <c r="A12" s="431">
        <v>6</v>
      </c>
      <c r="B12" s="423" t="s">
        <v>63</v>
      </c>
      <c r="C12" s="236"/>
      <c r="D12" s="424">
        <v>0</v>
      </c>
      <c r="E12" s="432">
        <v>0</v>
      </c>
      <c r="F12" s="426">
        <v>8</v>
      </c>
      <c r="G12" s="423" t="s">
        <v>97</v>
      </c>
      <c r="H12" s="237">
        <v>36900</v>
      </c>
      <c r="I12" s="424">
        <f t="shared" si="1"/>
        <v>38855.7</v>
      </c>
      <c r="J12" s="427">
        <f>SUM(I12*1.053)</f>
        <v>40915.05209999999</v>
      </c>
    </row>
    <row r="13" spans="1:10" s="428" customFormat="1" ht="39.75" customHeight="1">
      <c r="A13" s="431">
        <v>7</v>
      </c>
      <c r="B13" s="423" t="s">
        <v>237</v>
      </c>
      <c r="C13" s="238"/>
      <c r="D13" s="238"/>
      <c r="E13" s="433"/>
      <c r="F13" s="426">
        <v>9</v>
      </c>
      <c r="G13" s="423" t="s">
        <v>238</v>
      </c>
      <c r="H13" s="424">
        <v>31478</v>
      </c>
      <c r="I13" s="424">
        <v>15000</v>
      </c>
      <c r="J13" s="434">
        <v>12000</v>
      </c>
    </row>
    <row r="14" spans="1:10" s="428" customFormat="1" ht="39.75" customHeight="1">
      <c r="A14" s="422">
        <v>8</v>
      </c>
      <c r="B14" s="423" t="s">
        <v>239</v>
      </c>
      <c r="C14" s="424"/>
      <c r="D14" s="424"/>
      <c r="E14" s="432"/>
      <c r="F14" s="426">
        <v>10</v>
      </c>
      <c r="G14" s="423" t="s">
        <v>240</v>
      </c>
      <c r="H14" s="424"/>
      <c r="I14" s="424">
        <v>10000</v>
      </c>
      <c r="J14" s="434">
        <v>10000</v>
      </c>
    </row>
    <row r="15" spans="1:10" s="428" customFormat="1" ht="39.75" customHeight="1">
      <c r="A15" s="422">
        <v>9</v>
      </c>
      <c r="B15" s="423" t="s">
        <v>54</v>
      </c>
      <c r="C15" s="424"/>
      <c r="D15" s="424"/>
      <c r="E15" s="432"/>
      <c r="F15" s="426">
        <v>11</v>
      </c>
      <c r="G15" s="423" t="s">
        <v>241</v>
      </c>
      <c r="H15" s="424">
        <v>180</v>
      </c>
      <c r="I15" s="424">
        <v>180</v>
      </c>
      <c r="J15" s="434">
        <v>180</v>
      </c>
    </row>
    <row r="16" spans="1:10" s="428" customFormat="1" ht="39.75" customHeight="1">
      <c r="A16" s="422">
        <v>10</v>
      </c>
      <c r="B16" s="423" t="s">
        <v>242</v>
      </c>
      <c r="C16" s="424"/>
      <c r="D16" s="424"/>
      <c r="E16" s="432"/>
      <c r="F16" s="426">
        <v>12</v>
      </c>
      <c r="G16" s="423" t="s">
        <v>243</v>
      </c>
      <c r="H16" s="424">
        <v>0</v>
      </c>
      <c r="I16" s="238"/>
      <c r="J16" s="435"/>
    </row>
    <row r="17" spans="1:10" s="428" customFormat="1" ht="39.75" customHeight="1">
      <c r="A17" s="692"/>
      <c r="B17" s="692"/>
      <c r="C17" s="692"/>
      <c r="D17" s="692"/>
      <c r="E17" s="692"/>
      <c r="F17" s="436">
        <v>13</v>
      </c>
      <c r="G17" s="423" t="s">
        <v>34</v>
      </c>
      <c r="H17" s="238"/>
      <c r="I17" s="238"/>
      <c r="J17" s="435"/>
    </row>
    <row r="18" spans="1:10" s="428" customFormat="1" ht="39.75" customHeight="1">
      <c r="A18" s="437">
        <v>11</v>
      </c>
      <c r="B18" s="438" t="s">
        <v>244</v>
      </c>
      <c r="C18" s="239">
        <f>SUM(C8:C16)</f>
        <v>202396</v>
      </c>
      <c r="D18" s="239">
        <f>SUM(D8:D16)</f>
        <v>213122.988</v>
      </c>
      <c r="E18" s="439">
        <f>SUM(E8:E16)</f>
        <v>224418.50636399997</v>
      </c>
      <c r="F18" s="440">
        <v>14</v>
      </c>
      <c r="G18" s="438" t="s">
        <v>245</v>
      </c>
      <c r="H18" s="239">
        <f>SUM(H8:H17)</f>
        <v>256445</v>
      </c>
      <c r="I18" s="239">
        <f>SUM(I8:I17)</f>
        <v>261880.71099999995</v>
      </c>
      <c r="J18" s="441">
        <f>SUM(J8:J17)</f>
        <v>271425.84868299996</v>
      </c>
    </row>
    <row r="19" spans="1:10" s="428" customFormat="1" ht="39.75" customHeight="1">
      <c r="A19" s="422">
        <v>12</v>
      </c>
      <c r="B19" s="423" t="s">
        <v>246</v>
      </c>
      <c r="C19" s="424"/>
      <c r="D19" s="424"/>
      <c r="E19" s="432"/>
      <c r="F19" s="426">
        <v>15</v>
      </c>
      <c r="G19" s="423" t="s">
        <v>247</v>
      </c>
      <c r="H19" s="239">
        <v>0</v>
      </c>
      <c r="I19" s="239"/>
      <c r="J19" s="435"/>
    </row>
    <row r="20" spans="1:10" s="428" customFormat="1" ht="39.75" customHeight="1">
      <c r="A20" s="422">
        <v>13</v>
      </c>
      <c r="B20" s="423" t="s">
        <v>248</v>
      </c>
      <c r="C20" s="424">
        <v>0</v>
      </c>
      <c r="D20" s="424"/>
      <c r="E20" s="432"/>
      <c r="F20" s="693"/>
      <c r="G20" s="693"/>
      <c r="H20" s="693"/>
      <c r="I20" s="693"/>
      <c r="J20" s="693"/>
    </row>
    <row r="21" spans="1:11" s="443" customFormat="1" ht="39.75" customHeight="1">
      <c r="A21" s="422">
        <v>14</v>
      </c>
      <c r="B21" s="423" t="s">
        <v>249</v>
      </c>
      <c r="C21" s="424">
        <v>54049</v>
      </c>
      <c r="D21" s="424">
        <v>10000</v>
      </c>
      <c r="E21" s="432">
        <v>10000</v>
      </c>
      <c r="F21" s="693"/>
      <c r="G21" s="693"/>
      <c r="H21" s="693"/>
      <c r="I21" s="693"/>
      <c r="J21" s="693"/>
      <c r="K21" s="442"/>
    </row>
    <row r="22" spans="1:10" s="443" customFormat="1" ht="51.75" customHeight="1">
      <c r="A22" s="444">
        <v>15</v>
      </c>
      <c r="B22" s="445" t="s">
        <v>250</v>
      </c>
      <c r="C22" s="446">
        <f>SUM(C18:C21)</f>
        <v>256445</v>
      </c>
      <c r="D22" s="446">
        <f>SUM(D18:D21)</f>
        <v>223122.988</v>
      </c>
      <c r="E22" s="447">
        <f>SUM(E18:E21)</f>
        <v>234418.50636399997</v>
      </c>
      <c r="F22" s="448">
        <v>16</v>
      </c>
      <c r="G22" s="445" t="s">
        <v>251</v>
      </c>
      <c r="H22" s="446">
        <f>SUM(H18+H19)</f>
        <v>256445</v>
      </c>
      <c r="I22" s="446">
        <v>205200</v>
      </c>
      <c r="J22" s="449">
        <v>211742</v>
      </c>
    </row>
    <row r="23" spans="1:10" s="428" customFormat="1" ht="31.5" customHeight="1">
      <c r="A23" s="450"/>
      <c r="B23" s="451"/>
      <c r="C23" s="452"/>
      <c r="D23" s="451"/>
      <c r="E23" s="451"/>
      <c r="F23" s="451"/>
      <c r="G23" s="451"/>
      <c r="H23" s="452"/>
      <c r="I23" s="451"/>
      <c r="J23" s="451"/>
    </row>
    <row r="24" spans="1:10" s="443" customFormat="1" ht="31.5" customHeight="1">
      <c r="A24" s="450"/>
      <c r="B24" s="451"/>
      <c r="C24" s="451"/>
      <c r="D24" s="451"/>
      <c r="E24" s="451"/>
      <c r="F24" s="451"/>
      <c r="G24" s="451"/>
      <c r="H24" s="451"/>
      <c r="I24" s="451"/>
      <c r="J24" s="451"/>
    </row>
    <row r="25" spans="1:10" s="428" customFormat="1" ht="31.5" customHeight="1">
      <c r="A25" s="453"/>
      <c r="B25" s="402"/>
      <c r="C25" s="402"/>
      <c r="D25" s="402"/>
      <c r="E25" s="402"/>
      <c r="F25" s="402"/>
      <c r="G25" s="402"/>
      <c r="H25" s="402"/>
      <c r="I25" s="402"/>
      <c r="J25" s="402"/>
    </row>
    <row r="26" spans="1:10" s="428" customFormat="1" ht="31.5" customHeight="1">
      <c r="A26" s="453"/>
      <c r="B26" s="402"/>
      <c r="C26" s="402"/>
      <c r="D26" s="402"/>
      <c r="E26" s="402"/>
      <c r="F26" s="402"/>
      <c r="G26" s="402"/>
      <c r="H26" s="402"/>
      <c r="I26" s="402"/>
      <c r="J26" s="402"/>
    </row>
    <row r="27" spans="1:10" s="428" customFormat="1" ht="31.5" customHeight="1">
      <c r="A27" s="453"/>
      <c r="B27" s="402"/>
      <c r="C27" s="402"/>
      <c r="D27" s="402"/>
      <c r="E27" s="402"/>
      <c r="F27" s="402"/>
      <c r="G27" s="402"/>
      <c r="H27" s="402"/>
      <c r="I27" s="402"/>
      <c r="J27" s="402"/>
    </row>
    <row r="28" spans="1:10" s="428" customFormat="1" ht="31.5" customHeight="1">
      <c r="A28" s="453"/>
      <c r="B28" s="402"/>
      <c r="C28" s="402"/>
      <c r="D28" s="402"/>
      <c r="E28" s="402"/>
      <c r="F28" s="402"/>
      <c r="G28" s="402"/>
      <c r="H28" s="402"/>
      <c r="I28" s="402"/>
      <c r="J28" s="402"/>
    </row>
    <row r="29" spans="1:10" s="428" customFormat="1" ht="31.5" customHeight="1">
      <c r="A29" s="453"/>
      <c r="B29" s="402"/>
      <c r="C29" s="402"/>
      <c r="D29" s="402"/>
      <c r="E29" s="402"/>
      <c r="F29" s="402"/>
      <c r="G29" s="402"/>
      <c r="H29" s="402"/>
      <c r="I29" s="402"/>
      <c r="J29" s="402"/>
    </row>
    <row r="30" spans="1:10" s="428" customFormat="1" ht="31.5" customHeight="1">
      <c r="A30" s="453"/>
      <c r="B30" s="402"/>
      <c r="C30" s="402"/>
      <c r="D30" s="402"/>
      <c r="E30" s="402"/>
      <c r="F30" s="402"/>
      <c r="G30" s="402"/>
      <c r="H30" s="402"/>
      <c r="I30" s="402"/>
      <c r="J30" s="402"/>
    </row>
    <row r="31" spans="1:10" s="443" customFormat="1" ht="31.5" customHeight="1">
      <c r="A31" s="453"/>
      <c r="B31" s="402"/>
      <c r="C31" s="402"/>
      <c r="D31" s="402"/>
      <c r="E31" s="402"/>
      <c r="F31" s="402"/>
      <c r="G31" s="402"/>
      <c r="H31" s="402"/>
      <c r="I31" s="402"/>
      <c r="J31" s="402"/>
    </row>
    <row r="32" spans="1:10" s="428" customFormat="1" ht="31.5" customHeight="1">
      <c r="A32" s="453"/>
      <c r="B32" s="402"/>
      <c r="C32" s="402"/>
      <c r="D32" s="402"/>
      <c r="E32" s="402"/>
      <c r="F32" s="402"/>
      <c r="G32" s="402"/>
      <c r="H32" s="402"/>
      <c r="I32" s="402"/>
      <c r="J32" s="402"/>
    </row>
    <row r="33" spans="1:10" s="428" customFormat="1" ht="31.5" customHeight="1">
      <c r="A33" s="453"/>
      <c r="B33" s="402"/>
      <c r="C33" s="402"/>
      <c r="D33" s="402"/>
      <c r="E33" s="402"/>
      <c r="F33" s="402"/>
      <c r="G33" s="402"/>
      <c r="H33" s="402"/>
      <c r="I33" s="402"/>
      <c r="J33" s="402"/>
    </row>
    <row r="34" spans="1:10" s="428" customFormat="1" ht="31.5" customHeight="1">
      <c r="A34" s="453"/>
      <c r="B34" s="402"/>
      <c r="C34" s="402"/>
      <c r="D34" s="402"/>
      <c r="E34" s="402"/>
      <c r="F34" s="402"/>
      <c r="G34" s="402"/>
      <c r="H34" s="402"/>
      <c r="I34" s="402"/>
      <c r="J34" s="402"/>
    </row>
    <row r="35" spans="1:10" s="443" customFormat="1" ht="31.5" customHeight="1">
      <c r="A35" s="453"/>
      <c r="B35" s="402"/>
      <c r="C35" s="402"/>
      <c r="D35" s="402"/>
      <c r="E35" s="402"/>
      <c r="F35" s="402"/>
      <c r="G35" s="402"/>
      <c r="H35" s="402"/>
      <c r="I35" s="402"/>
      <c r="J35" s="402"/>
    </row>
    <row r="36" spans="1:10" s="428" customFormat="1" ht="45.75" customHeight="1">
      <c r="A36" s="453"/>
      <c r="B36" s="402"/>
      <c r="C36" s="402"/>
      <c r="D36" s="402"/>
      <c r="E36" s="402"/>
      <c r="F36" s="402"/>
      <c r="G36" s="402"/>
      <c r="H36" s="402"/>
      <c r="I36" s="402"/>
      <c r="J36" s="402"/>
    </row>
    <row r="37" spans="1:10" s="428" customFormat="1" ht="31.5" customHeight="1">
      <c r="A37" s="453"/>
      <c r="B37" s="402"/>
      <c r="C37" s="402"/>
      <c r="D37" s="402"/>
      <c r="E37" s="402"/>
      <c r="F37" s="402"/>
      <c r="G37" s="402"/>
      <c r="H37" s="402"/>
      <c r="I37" s="402"/>
      <c r="J37" s="402"/>
    </row>
    <row r="38" spans="1:10" s="428" customFormat="1" ht="45.75" customHeight="1">
      <c r="A38" s="402"/>
      <c r="B38" s="402"/>
      <c r="C38" s="402"/>
      <c r="D38" s="402"/>
      <c r="E38" s="402"/>
      <c r="F38" s="402"/>
      <c r="G38" s="402"/>
      <c r="H38" s="402"/>
      <c r="I38" s="402"/>
      <c r="J38" s="402"/>
    </row>
    <row r="39" spans="1:10" s="454" customFormat="1" ht="29.25" customHeight="1">
      <c r="A39" s="402"/>
      <c r="B39" s="402"/>
      <c r="C39" s="402"/>
      <c r="D39" s="402"/>
      <c r="E39" s="402"/>
      <c r="F39" s="402"/>
      <c r="G39" s="402"/>
      <c r="H39" s="402"/>
      <c r="I39" s="402"/>
      <c r="J39" s="402"/>
    </row>
    <row r="40" spans="1:10" s="451" customFormat="1" ht="16.5">
      <c r="A40" s="402"/>
      <c r="B40" s="402"/>
      <c r="C40" s="402"/>
      <c r="D40" s="402"/>
      <c r="E40" s="402"/>
      <c r="F40" s="402"/>
      <c r="G40" s="402"/>
      <c r="H40" s="402"/>
      <c r="I40" s="402"/>
      <c r="J40" s="402"/>
    </row>
    <row r="41" spans="1:10" s="451" customFormat="1" ht="16.5">
      <c r="A41" s="402"/>
      <c r="B41" s="402"/>
      <c r="C41" s="402"/>
      <c r="D41" s="402"/>
      <c r="E41" s="402"/>
      <c r="F41" s="402"/>
      <c r="G41" s="402"/>
      <c r="H41" s="402"/>
      <c r="I41" s="402"/>
      <c r="J41" s="402"/>
    </row>
    <row r="42" spans="1:10" s="451" customFormat="1" ht="16.5">
      <c r="A42" s="402"/>
      <c r="B42" s="402"/>
      <c r="C42" s="402"/>
      <c r="D42" s="402"/>
      <c r="E42" s="402"/>
      <c r="F42" s="402"/>
      <c r="G42" s="402"/>
      <c r="H42" s="402"/>
      <c r="I42" s="402"/>
      <c r="J42" s="402"/>
    </row>
    <row r="43" spans="1:10" s="451" customFormat="1" ht="16.5">
      <c r="A43" s="402"/>
      <c r="B43" s="402"/>
      <c r="C43" s="402"/>
      <c r="D43" s="402"/>
      <c r="E43" s="402"/>
      <c r="F43" s="402"/>
      <c r="G43" s="402"/>
      <c r="H43" s="402"/>
      <c r="I43" s="402"/>
      <c r="J43" s="402"/>
    </row>
  </sheetData>
  <sheetProtection selectLockedCells="1" selectUnlockedCells="1"/>
  <mergeCells count="12">
    <mergeCell ref="F20:J21"/>
    <mergeCell ref="A2:J2"/>
    <mergeCell ref="A3:J3"/>
    <mergeCell ref="A5:A6"/>
    <mergeCell ref="C5:C6"/>
    <mergeCell ref="D5:D6"/>
    <mergeCell ref="E5:E6"/>
    <mergeCell ref="F5:F6"/>
    <mergeCell ref="H5:H6"/>
    <mergeCell ref="I5:I6"/>
    <mergeCell ref="J5:J6"/>
    <mergeCell ref="A17:E17"/>
  </mergeCells>
  <printOptions horizontalCentered="1"/>
  <pageMargins left="0.39375" right="0.4722222222222222" top="0.48055555555555557" bottom="0.4604166666666667" header="0.2902777777777778" footer="0.27569444444444446"/>
  <pageSetup horizontalDpi="300" verticalDpi="300" orientation="landscape" paperSize="9" scale="64" r:id="rId1"/>
  <headerFooter alignWithMargins="0">
    <oddHeader xml:space="preserve">&amp;R&amp;"Times New Roman CE,Félkövér"&amp;16 </oddHeader>
    <oddFooter xml:space="preserve">&amp;L&amp;10&amp;F&amp;R&amp;"Times New Roman CE,Félkövér"&amp;16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7"/>
  <sheetViews>
    <sheetView zoomScale="60" zoomScaleNormal="60" zoomScalePageLayoutView="0" workbookViewId="0" topLeftCell="A1">
      <selection activeCell="A1" sqref="A1:IV1"/>
    </sheetView>
  </sheetViews>
  <sheetFormatPr defaultColWidth="8.796875" defaultRowHeight="15"/>
  <cols>
    <col min="1" max="1" width="51.59765625" style="356" customWidth="1"/>
    <col min="2" max="10" width="11.8984375" style="357" customWidth="1"/>
    <col min="11" max="13" width="11.8984375" style="358" customWidth="1"/>
    <col min="14" max="14" width="11.8984375" style="357" customWidth="1"/>
    <col min="15" max="16384" width="9" style="357" customWidth="1"/>
  </cols>
  <sheetData>
    <row r="1" spans="1:12" s="263" customFormat="1" ht="15" customHeight="1">
      <c r="A1" s="263" t="s">
        <v>374</v>
      </c>
      <c r="C1" s="264"/>
      <c r="D1" s="264"/>
      <c r="E1" s="264"/>
      <c r="F1" s="264"/>
      <c r="I1" s="264"/>
      <c r="J1" s="264"/>
      <c r="K1" s="264"/>
      <c r="L1" s="264"/>
    </row>
    <row r="2" spans="1:13" s="359" customFormat="1" ht="22.5" customHeight="1">
      <c r="A2" s="696" t="s">
        <v>252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</row>
    <row r="3" spans="1:13" s="359" customFormat="1" ht="22.5" customHeight="1">
      <c r="A3" s="696" t="s">
        <v>253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</row>
    <row r="4" spans="1:14" s="359" customFormat="1" ht="22.5" customHeight="1">
      <c r="A4" s="697"/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360"/>
      <c r="N4" s="361" t="s">
        <v>82</v>
      </c>
    </row>
    <row r="5" spans="1:14" ht="18.75" customHeight="1">
      <c r="A5" s="699" t="s">
        <v>83</v>
      </c>
      <c r="B5" s="700" t="s">
        <v>254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1" t="s">
        <v>255</v>
      </c>
    </row>
    <row r="6" spans="1:14" s="359" customFormat="1" ht="72" customHeight="1">
      <c r="A6" s="699"/>
      <c r="B6" s="362" t="s">
        <v>256</v>
      </c>
      <c r="C6" s="362" t="s">
        <v>257</v>
      </c>
      <c r="D6" s="362" t="s">
        <v>258</v>
      </c>
      <c r="E6" s="362" t="s">
        <v>259</v>
      </c>
      <c r="F6" s="362" t="s">
        <v>260</v>
      </c>
      <c r="G6" s="362" t="s">
        <v>261</v>
      </c>
      <c r="H6" s="362" t="s">
        <v>262</v>
      </c>
      <c r="I6" s="362" t="s">
        <v>263</v>
      </c>
      <c r="J6" s="362" t="s">
        <v>264</v>
      </c>
      <c r="K6" s="362" t="s">
        <v>265</v>
      </c>
      <c r="L6" s="362" t="s">
        <v>266</v>
      </c>
      <c r="M6" s="363" t="s">
        <v>267</v>
      </c>
      <c r="N6" s="701"/>
    </row>
    <row r="7" spans="1:14" ht="24" customHeight="1">
      <c r="A7" s="698" t="s">
        <v>268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</row>
    <row r="8" spans="1:16" ht="5.25" customHeight="1" hidden="1">
      <c r="A8" s="364" t="s">
        <v>269</v>
      </c>
      <c r="B8" s="365">
        <v>0</v>
      </c>
      <c r="C8" s="365"/>
      <c r="D8" s="365"/>
      <c r="E8" s="365"/>
      <c r="F8" s="365"/>
      <c r="G8" s="365"/>
      <c r="H8" s="365"/>
      <c r="I8" s="365"/>
      <c r="J8" s="365"/>
      <c r="K8" s="366"/>
      <c r="L8" s="366"/>
      <c r="M8" s="367"/>
      <c r="N8" s="368">
        <v>0</v>
      </c>
      <c r="O8" s="369"/>
      <c r="P8" s="369"/>
    </row>
    <row r="9" spans="1:16" ht="21.75" customHeight="1" hidden="1">
      <c r="A9" s="370" t="s">
        <v>270</v>
      </c>
      <c r="B9" s="365"/>
      <c r="C9" s="365"/>
      <c r="D9" s="365"/>
      <c r="E9" s="365"/>
      <c r="F9" s="365"/>
      <c r="G9" s="365"/>
      <c r="H9" s="365"/>
      <c r="I9" s="365"/>
      <c r="J9" s="365"/>
      <c r="K9" s="366"/>
      <c r="L9" s="366"/>
      <c r="M9" s="371"/>
      <c r="N9" s="368"/>
      <c r="O9" s="369"/>
      <c r="P9" s="369"/>
    </row>
    <row r="10" spans="1:16" ht="21.75" customHeight="1" hidden="1">
      <c r="A10" s="370" t="s">
        <v>271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6"/>
      <c r="L10" s="366"/>
      <c r="M10" s="367"/>
      <c r="N10" s="368"/>
      <c r="O10" s="369"/>
      <c r="P10" s="369"/>
    </row>
    <row r="11" spans="1:16" ht="21.75" customHeight="1">
      <c r="A11" s="370" t="s">
        <v>272</v>
      </c>
      <c r="B11" s="365">
        <v>100</v>
      </c>
      <c r="C11" s="365">
        <v>110</v>
      </c>
      <c r="D11" s="365">
        <v>15300</v>
      </c>
      <c r="E11" s="365">
        <v>1500</v>
      </c>
      <c r="F11" s="365">
        <v>150</v>
      </c>
      <c r="G11" s="365">
        <v>5720</v>
      </c>
      <c r="H11" s="365">
        <v>300</v>
      </c>
      <c r="I11" s="365">
        <v>400</v>
      </c>
      <c r="J11" s="365">
        <v>11200</v>
      </c>
      <c r="K11" s="366">
        <v>1100</v>
      </c>
      <c r="L11" s="365">
        <v>300</v>
      </c>
      <c r="M11" s="372">
        <v>1220</v>
      </c>
      <c r="N11" s="368">
        <f>SUM(B11:M11)</f>
        <v>37400</v>
      </c>
      <c r="O11" s="373"/>
      <c r="P11" s="369"/>
    </row>
    <row r="12" spans="1:16" ht="21.75" customHeight="1">
      <c r="A12" s="370" t="s">
        <v>273</v>
      </c>
      <c r="B12" s="365">
        <v>1300</v>
      </c>
      <c r="C12" s="365">
        <v>1320</v>
      </c>
      <c r="D12" s="365">
        <v>3380</v>
      </c>
      <c r="E12" s="365">
        <v>1355</v>
      </c>
      <c r="F12" s="365">
        <v>1380</v>
      </c>
      <c r="G12" s="365">
        <v>1426</v>
      </c>
      <c r="H12" s="365">
        <v>1395</v>
      </c>
      <c r="I12" s="365">
        <v>590</v>
      </c>
      <c r="J12" s="365">
        <v>5162</v>
      </c>
      <c r="K12" s="365">
        <v>1100</v>
      </c>
      <c r="L12" s="365">
        <v>700</v>
      </c>
      <c r="M12" s="372">
        <v>742</v>
      </c>
      <c r="N12" s="368">
        <f>SUM(B12:M12)</f>
        <v>19850</v>
      </c>
      <c r="O12" s="369"/>
      <c r="P12" s="369"/>
    </row>
    <row r="13" spans="1:16" ht="21.75" customHeight="1">
      <c r="A13" s="370" t="s">
        <v>274</v>
      </c>
      <c r="B13" s="365">
        <v>6062</v>
      </c>
      <c r="C13" s="365">
        <v>6062</v>
      </c>
      <c r="D13" s="365">
        <v>6062</v>
      </c>
      <c r="E13" s="365">
        <v>6062</v>
      </c>
      <c r="F13" s="365">
        <v>6062</v>
      </c>
      <c r="G13" s="365">
        <v>6062</v>
      </c>
      <c r="H13" s="365">
        <v>6062</v>
      </c>
      <c r="I13" s="365">
        <v>6062</v>
      </c>
      <c r="J13" s="365">
        <v>6062</v>
      </c>
      <c r="K13" s="365">
        <v>6062</v>
      </c>
      <c r="L13" s="365">
        <v>6062</v>
      </c>
      <c r="M13" s="372">
        <v>6066</v>
      </c>
      <c r="N13" s="368">
        <f>SUM(B13:M13)</f>
        <v>72748</v>
      </c>
      <c r="O13" s="369"/>
      <c r="P13" s="369"/>
    </row>
    <row r="14" spans="1:16" ht="21.75" customHeight="1">
      <c r="A14" s="370" t="s">
        <v>275</v>
      </c>
      <c r="B14" s="365">
        <v>6070</v>
      </c>
      <c r="C14" s="365">
        <v>6070</v>
      </c>
      <c r="D14" s="365">
        <v>6070</v>
      </c>
      <c r="E14" s="365">
        <v>6070</v>
      </c>
      <c r="F14" s="365">
        <v>6070</v>
      </c>
      <c r="G14" s="365">
        <v>6070</v>
      </c>
      <c r="H14" s="365">
        <v>6070</v>
      </c>
      <c r="I14" s="365">
        <v>6070</v>
      </c>
      <c r="J14" s="365">
        <v>6070</v>
      </c>
      <c r="K14" s="365">
        <v>6070</v>
      </c>
      <c r="L14" s="365">
        <v>5670</v>
      </c>
      <c r="M14" s="374">
        <v>6028</v>
      </c>
      <c r="N14" s="368">
        <f>SUM(B14:M14)</f>
        <v>72398</v>
      </c>
      <c r="O14" s="369"/>
      <c r="P14" s="369"/>
    </row>
    <row r="15" spans="1:16" ht="21.75" customHeight="1">
      <c r="A15" s="375" t="s">
        <v>98</v>
      </c>
      <c r="B15" s="376">
        <v>0</v>
      </c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7"/>
      <c r="N15" s="368"/>
      <c r="O15" s="369"/>
      <c r="P15" s="369"/>
    </row>
    <row r="16" spans="1:16" ht="21.75" customHeight="1">
      <c r="A16" s="378" t="s">
        <v>276</v>
      </c>
      <c r="B16" s="379">
        <v>54049</v>
      </c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80"/>
      <c r="N16" s="368">
        <v>54049</v>
      </c>
      <c r="O16" s="369"/>
      <c r="P16" s="369"/>
    </row>
    <row r="17" spans="1:16" s="386" customFormat="1" ht="34.5" customHeight="1">
      <c r="A17" s="381" t="s">
        <v>277</v>
      </c>
      <c r="B17" s="382">
        <f aca="true" t="shared" si="0" ref="B17:M17">SUM(B8:B16)</f>
        <v>67581</v>
      </c>
      <c r="C17" s="382">
        <f t="shared" si="0"/>
        <v>13562</v>
      </c>
      <c r="D17" s="382">
        <f t="shared" si="0"/>
        <v>30812</v>
      </c>
      <c r="E17" s="382">
        <f t="shared" si="0"/>
        <v>14987</v>
      </c>
      <c r="F17" s="382">
        <f t="shared" si="0"/>
        <v>13662</v>
      </c>
      <c r="G17" s="382">
        <f t="shared" si="0"/>
        <v>19278</v>
      </c>
      <c r="H17" s="382">
        <f t="shared" si="0"/>
        <v>13827</v>
      </c>
      <c r="I17" s="382">
        <f t="shared" si="0"/>
        <v>13122</v>
      </c>
      <c r="J17" s="382">
        <f t="shared" si="0"/>
        <v>28494</v>
      </c>
      <c r="K17" s="382">
        <f t="shared" si="0"/>
        <v>14332</v>
      </c>
      <c r="L17" s="382">
        <f t="shared" si="0"/>
        <v>12732</v>
      </c>
      <c r="M17" s="383">
        <f t="shared" si="0"/>
        <v>14056</v>
      </c>
      <c r="N17" s="384">
        <f>SUM(N11:N16)</f>
        <v>256445</v>
      </c>
      <c r="O17" s="385"/>
      <c r="P17" s="385"/>
    </row>
    <row r="18" spans="1:16" ht="26.25" customHeight="1">
      <c r="A18" s="698" t="s">
        <v>278</v>
      </c>
      <c r="B18" s="698"/>
      <c r="C18" s="698"/>
      <c r="D18" s="698"/>
      <c r="E18" s="698"/>
      <c r="F18" s="698"/>
      <c r="G18" s="698"/>
      <c r="H18" s="698"/>
      <c r="I18" s="698"/>
      <c r="J18" s="698"/>
      <c r="K18" s="698"/>
      <c r="L18" s="698"/>
      <c r="M18" s="698"/>
      <c r="N18" s="698"/>
      <c r="O18" s="369"/>
      <c r="P18" s="369"/>
    </row>
    <row r="19" spans="1:16" ht="21.75" customHeight="1">
      <c r="A19" s="364" t="s">
        <v>9</v>
      </c>
      <c r="B19" s="365">
        <v>7069</v>
      </c>
      <c r="C19" s="365">
        <v>7069</v>
      </c>
      <c r="D19" s="365">
        <v>7069</v>
      </c>
      <c r="E19" s="365">
        <v>7069</v>
      </c>
      <c r="F19" s="365">
        <v>7069</v>
      </c>
      <c r="G19" s="365">
        <v>7069</v>
      </c>
      <c r="H19" s="365">
        <v>4882</v>
      </c>
      <c r="I19" s="365">
        <v>7069</v>
      </c>
      <c r="J19" s="365">
        <v>4883</v>
      </c>
      <c r="K19" s="365">
        <v>7069</v>
      </c>
      <c r="L19" s="365">
        <v>7069</v>
      </c>
      <c r="M19" s="387">
        <v>6200</v>
      </c>
      <c r="N19" s="388">
        <f>SUM(B19:M19)</f>
        <v>79586</v>
      </c>
      <c r="O19" s="369"/>
      <c r="P19" s="369"/>
    </row>
    <row r="20" spans="1:16" ht="21.75" customHeight="1">
      <c r="A20" s="370" t="s">
        <v>279</v>
      </c>
      <c r="B20" s="389">
        <v>1491</v>
      </c>
      <c r="C20" s="389">
        <v>1491</v>
      </c>
      <c r="D20" s="389">
        <v>1491</v>
      </c>
      <c r="E20" s="389">
        <v>1491</v>
      </c>
      <c r="F20" s="389">
        <v>1491</v>
      </c>
      <c r="G20" s="389">
        <v>1491</v>
      </c>
      <c r="H20" s="389">
        <v>1491</v>
      </c>
      <c r="I20" s="389">
        <v>1491</v>
      </c>
      <c r="J20" s="389">
        <v>1491</v>
      </c>
      <c r="K20" s="389">
        <v>1491</v>
      </c>
      <c r="L20" s="389">
        <v>1491</v>
      </c>
      <c r="M20" s="390">
        <v>1491</v>
      </c>
      <c r="N20" s="388">
        <v>17891</v>
      </c>
      <c r="O20" s="369"/>
      <c r="P20" s="369"/>
    </row>
    <row r="21" spans="1:16" ht="21.75" customHeight="1">
      <c r="A21" s="364" t="s">
        <v>13</v>
      </c>
      <c r="B21" s="365">
        <v>2100</v>
      </c>
      <c r="C21" s="365">
        <v>5341</v>
      </c>
      <c r="D21" s="365">
        <v>7900</v>
      </c>
      <c r="E21" s="365">
        <v>5341</v>
      </c>
      <c r="F21" s="365">
        <v>6400</v>
      </c>
      <c r="G21" s="365">
        <v>9000</v>
      </c>
      <c r="H21" s="365">
        <v>4341</v>
      </c>
      <c r="I21" s="365">
        <v>6500</v>
      </c>
      <c r="J21" s="365">
        <v>9300</v>
      </c>
      <c r="K21" s="365">
        <v>6025</v>
      </c>
      <c r="L21" s="365">
        <v>4341</v>
      </c>
      <c r="M21" s="387">
        <v>4988</v>
      </c>
      <c r="N21" s="388">
        <f>SUM(B21:M21)</f>
        <v>71577</v>
      </c>
      <c r="O21" s="369"/>
      <c r="P21" s="369"/>
    </row>
    <row r="22" spans="1:16" ht="21.75" customHeight="1">
      <c r="A22" s="364" t="s">
        <v>280</v>
      </c>
      <c r="B22" s="365">
        <v>500</v>
      </c>
      <c r="C22" s="365">
        <v>500</v>
      </c>
      <c r="D22" s="365">
        <v>1200</v>
      </c>
      <c r="E22" s="365">
        <v>1200</v>
      </c>
      <c r="F22" s="365">
        <v>921</v>
      </c>
      <c r="G22" s="365">
        <v>921</v>
      </c>
      <c r="H22" s="365">
        <v>921</v>
      </c>
      <c r="I22" s="365">
        <v>921</v>
      </c>
      <c r="J22" s="365">
        <v>921</v>
      </c>
      <c r="K22" s="366">
        <v>921</v>
      </c>
      <c r="L22" s="366">
        <v>921</v>
      </c>
      <c r="M22" s="391">
        <v>924</v>
      </c>
      <c r="N22" s="388">
        <f>SUM(B22:M22)</f>
        <v>10771</v>
      </c>
      <c r="O22" s="369"/>
      <c r="P22" s="369"/>
    </row>
    <row r="23" spans="1:16" ht="21.75" customHeight="1">
      <c r="A23" s="364" t="s">
        <v>281</v>
      </c>
      <c r="B23" s="365">
        <v>1370</v>
      </c>
      <c r="C23" s="365">
        <v>2370</v>
      </c>
      <c r="D23" s="365">
        <v>2825</v>
      </c>
      <c r="E23" s="365">
        <v>3370</v>
      </c>
      <c r="F23" s="365">
        <v>3370</v>
      </c>
      <c r="G23" s="365">
        <v>3370</v>
      </c>
      <c r="H23" s="365">
        <v>3370</v>
      </c>
      <c r="I23" s="365">
        <v>3370</v>
      </c>
      <c r="J23" s="366">
        <v>3370</v>
      </c>
      <c r="K23" s="366">
        <v>3370</v>
      </c>
      <c r="L23" s="366">
        <v>3370</v>
      </c>
      <c r="M23" s="391">
        <v>3375</v>
      </c>
      <c r="N23" s="388">
        <f>SUM(B23:M23)</f>
        <v>36900</v>
      </c>
      <c r="O23" s="369"/>
      <c r="P23" s="369"/>
    </row>
    <row r="24" spans="1:16" ht="21.75" customHeight="1">
      <c r="A24" s="364" t="s">
        <v>25</v>
      </c>
      <c r="B24" s="365">
        <v>0</v>
      </c>
      <c r="C24" s="365">
        <v>0</v>
      </c>
      <c r="D24" s="365">
        <v>0</v>
      </c>
      <c r="E24" s="365"/>
      <c r="F24" s="365">
        <v>5000</v>
      </c>
      <c r="G24" s="365"/>
      <c r="H24" s="365">
        <v>5000</v>
      </c>
      <c r="I24" s="365"/>
      <c r="J24" s="365"/>
      <c r="K24" s="366">
        <v>2578</v>
      </c>
      <c r="L24" s="366"/>
      <c r="M24" s="391"/>
      <c r="N24" s="388">
        <v>12578</v>
      </c>
      <c r="O24" s="369"/>
      <c r="P24" s="369"/>
    </row>
    <row r="25" spans="1:16" ht="21.75" customHeight="1">
      <c r="A25" s="364" t="s">
        <v>126</v>
      </c>
      <c r="B25" s="365"/>
      <c r="C25" s="365"/>
      <c r="D25" s="365"/>
      <c r="E25" s="365"/>
      <c r="F25" s="365"/>
      <c r="G25" s="365">
        <v>7500</v>
      </c>
      <c r="H25" s="365"/>
      <c r="I25" s="365">
        <v>3900</v>
      </c>
      <c r="J25" s="365">
        <v>7500</v>
      </c>
      <c r="K25" s="366">
        <v>0</v>
      </c>
      <c r="L25" s="366"/>
      <c r="M25" s="391">
        <v>0</v>
      </c>
      <c r="N25" s="388">
        <v>18900</v>
      </c>
      <c r="O25" s="369"/>
      <c r="P25" s="369"/>
    </row>
    <row r="26" spans="1:16" ht="21.75" customHeight="1">
      <c r="A26" s="364" t="s">
        <v>282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6"/>
      <c r="L26" s="366"/>
      <c r="M26" s="391">
        <v>180</v>
      </c>
      <c r="N26" s="388">
        <v>180</v>
      </c>
      <c r="O26" s="369"/>
      <c r="P26" s="369"/>
    </row>
    <row r="27" spans="1:16" ht="21.75" customHeight="1">
      <c r="A27" s="392" t="s">
        <v>283</v>
      </c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93">
        <v>8062</v>
      </c>
      <c r="N27" s="388">
        <f>SUM(B27:M27)</f>
        <v>8062</v>
      </c>
      <c r="O27" s="369"/>
      <c r="P27" s="369"/>
    </row>
    <row r="28" spans="1:16" s="386" customFormat="1" ht="34.5" customHeight="1">
      <c r="A28" s="381" t="s">
        <v>284</v>
      </c>
      <c r="B28" s="394">
        <f>SUM(B19:B27)</f>
        <v>12530</v>
      </c>
      <c r="C28" s="394">
        <f aca="true" t="shared" si="1" ref="C28:M28">SUM(C19:C27)</f>
        <v>16771</v>
      </c>
      <c r="D28" s="394">
        <f t="shared" si="1"/>
        <v>20485</v>
      </c>
      <c r="E28" s="394">
        <f t="shared" si="1"/>
        <v>18471</v>
      </c>
      <c r="F28" s="394">
        <f t="shared" si="1"/>
        <v>24251</v>
      </c>
      <c r="G28" s="394">
        <f t="shared" si="1"/>
        <v>29351</v>
      </c>
      <c r="H28" s="394">
        <f t="shared" si="1"/>
        <v>20005</v>
      </c>
      <c r="I28" s="394">
        <f t="shared" si="1"/>
        <v>23251</v>
      </c>
      <c r="J28" s="394">
        <f t="shared" si="1"/>
        <v>27465</v>
      </c>
      <c r="K28" s="394">
        <f t="shared" si="1"/>
        <v>21454</v>
      </c>
      <c r="L28" s="394">
        <f t="shared" si="1"/>
        <v>17192</v>
      </c>
      <c r="M28" s="395">
        <f t="shared" si="1"/>
        <v>25220</v>
      </c>
      <c r="N28" s="396">
        <f>SUM(N19:N27)</f>
        <v>256445</v>
      </c>
      <c r="O28" s="385"/>
      <c r="P28" s="385"/>
    </row>
    <row r="29" spans="1:16" s="386" customFormat="1" ht="34.5" customHeight="1">
      <c r="A29" s="381" t="s">
        <v>285</v>
      </c>
      <c r="B29" s="382">
        <f>SUM(B17,-B28)</f>
        <v>55051</v>
      </c>
      <c r="C29" s="382">
        <f>SUM(B29,C17,-C28)</f>
        <v>51842</v>
      </c>
      <c r="D29" s="382">
        <f aca="true" t="shared" si="2" ref="D29:M29">SUM(C29,D17,-D28)</f>
        <v>62169</v>
      </c>
      <c r="E29" s="382">
        <f t="shared" si="2"/>
        <v>58685</v>
      </c>
      <c r="F29" s="382">
        <f t="shared" si="2"/>
        <v>48096</v>
      </c>
      <c r="G29" s="382">
        <f t="shared" si="2"/>
        <v>38023</v>
      </c>
      <c r="H29" s="382">
        <f t="shared" si="2"/>
        <v>31845</v>
      </c>
      <c r="I29" s="382">
        <f t="shared" si="2"/>
        <v>21716</v>
      </c>
      <c r="J29" s="382">
        <f t="shared" si="2"/>
        <v>22745</v>
      </c>
      <c r="K29" s="382">
        <f t="shared" si="2"/>
        <v>15623</v>
      </c>
      <c r="L29" s="382">
        <f t="shared" si="2"/>
        <v>11163</v>
      </c>
      <c r="M29" s="382">
        <f t="shared" si="2"/>
        <v>-1</v>
      </c>
      <c r="N29" s="397"/>
      <c r="O29" s="385"/>
      <c r="P29" s="385"/>
    </row>
    <row r="30" spans="2:16" ht="15">
      <c r="B30" s="369"/>
      <c r="C30" s="369"/>
      <c r="D30" s="369"/>
      <c r="E30" s="369"/>
      <c r="F30" s="369"/>
      <c r="G30" s="369"/>
      <c r="H30" s="369"/>
      <c r="I30" s="369"/>
      <c r="J30" s="369"/>
      <c r="K30" s="398"/>
      <c r="L30" s="398"/>
      <c r="M30" s="398"/>
      <c r="N30" s="369"/>
      <c r="O30" s="369"/>
      <c r="P30" s="369"/>
    </row>
    <row r="31" spans="2:16" ht="15">
      <c r="B31" s="369"/>
      <c r="C31" s="369"/>
      <c r="D31" s="369"/>
      <c r="E31" s="369"/>
      <c r="F31" s="369"/>
      <c r="G31" s="369"/>
      <c r="H31" s="369"/>
      <c r="I31" s="369"/>
      <c r="J31" s="369"/>
      <c r="K31" s="398"/>
      <c r="L31" s="398"/>
      <c r="M31" s="398"/>
      <c r="N31" s="369"/>
      <c r="O31" s="369"/>
      <c r="P31" s="369"/>
    </row>
    <row r="32" spans="2:16" ht="15">
      <c r="B32" s="369"/>
      <c r="C32" s="369"/>
      <c r="D32" s="369"/>
      <c r="E32" s="369"/>
      <c r="F32" s="369"/>
      <c r="G32" s="369"/>
      <c r="H32" s="369"/>
      <c r="I32" s="369"/>
      <c r="J32" s="369"/>
      <c r="K32" s="398"/>
      <c r="L32" s="398"/>
      <c r="M32" s="398"/>
      <c r="N32" s="369"/>
      <c r="O32" s="369"/>
      <c r="P32" s="369"/>
    </row>
    <row r="33" spans="2:16" ht="15">
      <c r="B33" s="369"/>
      <c r="C33" s="369"/>
      <c r="D33" s="369"/>
      <c r="E33" s="369"/>
      <c r="F33" s="369"/>
      <c r="G33" s="369"/>
      <c r="H33" s="369"/>
      <c r="I33" s="369"/>
      <c r="J33" s="369"/>
      <c r="K33" s="398"/>
      <c r="L33" s="398"/>
      <c r="M33" s="398"/>
      <c r="N33" s="369"/>
      <c r="O33" s="369"/>
      <c r="P33" s="369"/>
    </row>
    <row r="34" spans="2:16" ht="15">
      <c r="B34" s="369"/>
      <c r="C34" s="369"/>
      <c r="D34" s="369"/>
      <c r="E34" s="369"/>
      <c r="F34" s="369"/>
      <c r="G34" s="369"/>
      <c r="H34" s="369"/>
      <c r="I34" s="369"/>
      <c r="J34" s="369"/>
      <c r="K34" s="398"/>
      <c r="L34" s="398"/>
      <c r="M34" s="398"/>
      <c r="N34" s="369"/>
      <c r="O34" s="369"/>
      <c r="P34" s="369"/>
    </row>
    <row r="35" spans="2:16" ht="15">
      <c r="B35" s="369"/>
      <c r="C35" s="369"/>
      <c r="D35" s="369"/>
      <c r="E35" s="369"/>
      <c r="F35" s="369"/>
      <c r="G35" s="369"/>
      <c r="H35" s="369"/>
      <c r="I35" s="369"/>
      <c r="J35" s="369"/>
      <c r="K35" s="398"/>
      <c r="L35" s="398"/>
      <c r="M35" s="398"/>
      <c r="N35" s="369"/>
      <c r="O35" s="369"/>
      <c r="P35" s="369"/>
    </row>
    <row r="36" spans="2:16" ht="15">
      <c r="B36" s="369"/>
      <c r="C36" s="369"/>
      <c r="D36" s="369"/>
      <c r="E36" s="369"/>
      <c r="F36" s="369"/>
      <c r="G36" s="369"/>
      <c r="H36" s="369"/>
      <c r="I36" s="369"/>
      <c r="J36" s="369"/>
      <c r="K36" s="398"/>
      <c r="L36" s="398"/>
      <c r="M36" s="398"/>
      <c r="N36" s="369"/>
      <c r="O36" s="369"/>
      <c r="P36" s="369"/>
    </row>
    <row r="37" spans="2:16" ht="15">
      <c r="B37" s="369"/>
      <c r="C37" s="369"/>
      <c r="D37" s="369"/>
      <c r="E37" s="369"/>
      <c r="F37" s="369"/>
      <c r="G37" s="369"/>
      <c r="H37" s="369"/>
      <c r="I37" s="369"/>
      <c r="J37" s="369"/>
      <c r="K37" s="398"/>
      <c r="L37" s="398"/>
      <c r="M37" s="398"/>
      <c r="N37" s="369"/>
      <c r="O37" s="369"/>
      <c r="P37" s="369"/>
    </row>
    <row r="38" spans="2:16" ht="15">
      <c r="B38" s="369"/>
      <c r="C38" s="369"/>
      <c r="D38" s="369"/>
      <c r="E38" s="369"/>
      <c r="F38" s="369"/>
      <c r="G38" s="369"/>
      <c r="H38" s="369"/>
      <c r="I38" s="369"/>
      <c r="J38" s="369"/>
      <c r="K38" s="398"/>
      <c r="L38" s="398"/>
      <c r="M38" s="398"/>
      <c r="N38" s="369"/>
      <c r="O38" s="369"/>
      <c r="P38" s="369"/>
    </row>
    <row r="39" spans="2:16" ht="15">
      <c r="B39" s="369"/>
      <c r="C39" s="369"/>
      <c r="D39" s="369"/>
      <c r="E39" s="369"/>
      <c r="F39" s="369"/>
      <c r="G39" s="369"/>
      <c r="H39" s="369"/>
      <c r="I39" s="369"/>
      <c r="J39" s="369"/>
      <c r="K39" s="398"/>
      <c r="L39" s="398"/>
      <c r="M39" s="398"/>
      <c r="N39" s="369"/>
      <c r="O39" s="369"/>
      <c r="P39" s="369"/>
    </row>
    <row r="40" spans="2:16" ht="15">
      <c r="B40" s="369"/>
      <c r="C40" s="369"/>
      <c r="D40" s="369"/>
      <c r="E40" s="369"/>
      <c r="F40" s="369"/>
      <c r="G40" s="369"/>
      <c r="H40" s="369"/>
      <c r="I40" s="369"/>
      <c r="J40" s="369"/>
      <c r="K40" s="398"/>
      <c r="L40" s="398"/>
      <c r="M40" s="398"/>
      <c r="N40" s="369"/>
      <c r="O40" s="369"/>
      <c r="P40" s="369"/>
    </row>
    <row r="41" spans="2:16" ht="15">
      <c r="B41" s="369"/>
      <c r="C41" s="369"/>
      <c r="D41" s="369"/>
      <c r="E41" s="369"/>
      <c r="F41" s="369"/>
      <c r="G41" s="369"/>
      <c r="H41" s="369"/>
      <c r="I41" s="369"/>
      <c r="J41" s="369"/>
      <c r="K41" s="398"/>
      <c r="L41" s="398"/>
      <c r="M41" s="398"/>
      <c r="N41" s="369"/>
      <c r="O41" s="369"/>
      <c r="P41" s="369"/>
    </row>
    <row r="42" spans="2:16" ht="15">
      <c r="B42" s="369"/>
      <c r="C42" s="369"/>
      <c r="D42" s="369"/>
      <c r="E42" s="369"/>
      <c r="F42" s="369"/>
      <c r="G42" s="369"/>
      <c r="H42" s="369"/>
      <c r="I42" s="369"/>
      <c r="J42" s="369"/>
      <c r="K42" s="398"/>
      <c r="L42" s="398"/>
      <c r="M42" s="398"/>
      <c r="N42" s="369"/>
      <c r="O42" s="369"/>
      <c r="P42" s="369"/>
    </row>
    <row r="43" spans="2:16" ht="15">
      <c r="B43" s="369"/>
      <c r="C43" s="369"/>
      <c r="D43" s="369"/>
      <c r="E43" s="369"/>
      <c r="F43" s="369"/>
      <c r="G43" s="369"/>
      <c r="H43" s="369"/>
      <c r="I43" s="369"/>
      <c r="J43" s="369"/>
      <c r="K43" s="398"/>
      <c r="L43" s="398"/>
      <c r="M43" s="398"/>
      <c r="N43" s="369"/>
      <c r="O43" s="369"/>
      <c r="P43" s="369"/>
    </row>
    <row r="44" spans="2:16" ht="15">
      <c r="B44" s="369"/>
      <c r="C44" s="369"/>
      <c r="D44" s="369"/>
      <c r="E44" s="369"/>
      <c r="F44" s="369"/>
      <c r="G44" s="369"/>
      <c r="H44" s="369"/>
      <c r="I44" s="369"/>
      <c r="J44" s="369"/>
      <c r="K44" s="398"/>
      <c r="L44" s="398"/>
      <c r="M44" s="398"/>
      <c r="N44" s="369"/>
      <c r="O44" s="369"/>
      <c r="P44" s="369"/>
    </row>
    <row r="45" spans="2:16" ht="15">
      <c r="B45" s="369"/>
      <c r="C45" s="369"/>
      <c r="D45" s="369"/>
      <c r="E45" s="369"/>
      <c r="F45" s="369"/>
      <c r="G45" s="369"/>
      <c r="H45" s="369"/>
      <c r="I45" s="369"/>
      <c r="J45" s="369"/>
      <c r="K45" s="398"/>
      <c r="L45" s="398"/>
      <c r="M45" s="398"/>
      <c r="N45" s="369"/>
      <c r="O45" s="369"/>
      <c r="P45" s="369"/>
    </row>
    <row r="46" spans="2:16" ht="15">
      <c r="B46" s="369"/>
      <c r="C46" s="369"/>
      <c r="D46" s="369"/>
      <c r="E46" s="369"/>
      <c r="F46" s="369"/>
      <c r="G46" s="369"/>
      <c r="H46" s="369"/>
      <c r="I46" s="369"/>
      <c r="J46" s="369"/>
      <c r="K46" s="398"/>
      <c r="L46" s="398"/>
      <c r="M46" s="398"/>
      <c r="N46" s="369"/>
      <c r="O46" s="369"/>
      <c r="P46" s="369"/>
    </row>
    <row r="47" spans="2:16" ht="15">
      <c r="B47" s="369"/>
      <c r="C47" s="369"/>
      <c r="D47" s="369"/>
      <c r="E47" s="369"/>
      <c r="F47" s="369"/>
      <c r="G47" s="369"/>
      <c r="H47" s="369"/>
      <c r="I47" s="369"/>
      <c r="J47" s="369"/>
      <c r="K47" s="398"/>
      <c r="L47" s="398"/>
      <c r="M47" s="398"/>
      <c r="N47" s="369"/>
      <c r="O47" s="369"/>
      <c r="P47" s="369"/>
    </row>
    <row r="48" spans="2:16" ht="15">
      <c r="B48" s="369"/>
      <c r="C48" s="369"/>
      <c r="D48" s="369"/>
      <c r="E48" s="369"/>
      <c r="F48" s="369"/>
      <c r="G48" s="369"/>
      <c r="H48" s="369"/>
      <c r="I48" s="369"/>
      <c r="J48" s="369"/>
      <c r="K48" s="398"/>
      <c r="L48" s="398"/>
      <c r="M48" s="398"/>
      <c r="N48" s="369"/>
      <c r="O48" s="369"/>
      <c r="P48" s="369"/>
    </row>
    <row r="49" spans="2:16" ht="15">
      <c r="B49" s="369"/>
      <c r="C49" s="369"/>
      <c r="D49" s="369"/>
      <c r="E49" s="369"/>
      <c r="F49" s="369"/>
      <c r="G49" s="369"/>
      <c r="H49" s="369"/>
      <c r="I49" s="369"/>
      <c r="J49" s="369"/>
      <c r="K49" s="398"/>
      <c r="L49" s="398"/>
      <c r="M49" s="398"/>
      <c r="N49" s="369"/>
      <c r="O49" s="369"/>
      <c r="P49" s="369"/>
    </row>
    <row r="50" spans="2:16" ht="15">
      <c r="B50" s="369"/>
      <c r="C50" s="369"/>
      <c r="D50" s="369"/>
      <c r="E50" s="369"/>
      <c r="F50" s="369"/>
      <c r="G50" s="369"/>
      <c r="H50" s="369"/>
      <c r="I50" s="369"/>
      <c r="J50" s="369"/>
      <c r="K50" s="398"/>
      <c r="L50" s="398"/>
      <c r="M50" s="398"/>
      <c r="N50" s="369"/>
      <c r="O50" s="369"/>
      <c r="P50" s="369"/>
    </row>
    <row r="51" spans="2:16" ht="15">
      <c r="B51" s="369"/>
      <c r="C51" s="369"/>
      <c r="D51" s="369"/>
      <c r="E51" s="369"/>
      <c r="F51" s="369"/>
      <c r="G51" s="369"/>
      <c r="H51" s="369"/>
      <c r="I51" s="369"/>
      <c r="J51" s="369"/>
      <c r="K51" s="398"/>
      <c r="L51" s="398"/>
      <c r="M51" s="398"/>
      <c r="N51" s="369"/>
      <c r="O51" s="369"/>
      <c r="P51" s="369"/>
    </row>
    <row r="52" spans="2:16" ht="15">
      <c r="B52" s="369"/>
      <c r="C52" s="369"/>
      <c r="D52" s="369"/>
      <c r="E52" s="369"/>
      <c r="F52" s="369"/>
      <c r="G52" s="369"/>
      <c r="H52" s="369"/>
      <c r="I52" s="369"/>
      <c r="J52" s="369"/>
      <c r="K52" s="398"/>
      <c r="L52" s="398"/>
      <c r="M52" s="398"/>
      <c r="N52" s="369"/>
      <c r="O52" s="369"/>
      <c r="P52" s="369"/>
    </row>
    <row r="53" spans="2:16" ht="15">
      <c r="B53" s="369"/>
      <c r="C53" s="369"/>
      <c r="D53" s="369"/>
      <c r="E53" s="369"/>
      <c r="F53" s="369"/>
      <c r="G53" s="369"/>
      <c r="H53" s="369"/>
      <c r="I53" s="369"/>
      <c r="J53" s="369"/>
      <c r="K53" s="398"/>
      <c r="L53" s="398"/>
      <c r="M53" s="398"/>
      <c r="N53" s="369"/>
      <c r="O53" s="369"/>
      <c r="P53" s="369"/>
    </row>
    <row r="54" spans="2:16" ht="15">
      <c r="B54" s="369"/>
      <c r="C54" s="369"/>
      <c r="D54" s="369"/>
      <c r="E54" s="369"/>
      <c r="F54" s="369"/>
      <c r="G54" s="369"/>
      <c r="H54" s="369"/>
      <c r="I54" s="369"/>
      <c r="J54" s="369"/>
      <c r="K54" s="398"/>
      <c r="L54" s="398"/>
      <c r="M54" s="398"/>
      <c r="N54" s="369"/>
      <c r="O54" s="369"/>
      <c r="P54" s="369"/>
    </row>
    <row r="55" spans="2:16" ht="15">
      <c r="B55" s="369"/>
      <c r="C55" s="369"/>
      <c r="D55" s="369"/>
      <c r="E55" s="369"/>
      <c r="F55" s="369"/>
      <c r="G55" s="369"/>
      <c r="H55" s="369"/>
      <c r="I55" s="369"/>
      <c r="J55" s="369"/>
      <c r="K55" s="398"/>
      <c r="L55" s="398"/>
      <c r="M55" s="398"/>
      <c r="N55" s="369"/>
      <c r="O55" s="369"/>
      <c r="P55" s="369"/>
    </row>
    <row r="56" spans="2:16" ht="15">
      <c r="B56" s="369"/>
      <c r="C56" s="369"/>
      <c r="D56" s="369"/>
      <c r="E56" s="369"/>
      <c r="F56" s="369"/>
      <c r="G56" s="369"/>
      <c r="H56" s="369"/>
      <c r="I56" s="369"/>
      <c r="J56" s="369"/>
      <c r="K56" s="398"/>
      <c r="L56" s="398"/>
      <c r="M56" s="398"/>
      <c r="N56" s="369"/>
      <c r="O56" s="369"/>
      <c r="P56" s="369"/>
    </row>
    <row r="57" spans="2:16" ht="15">
      <c r="B57" s="369"/>
      <c r="C57" s="369"/>
      <c r="D57" s="369"/>
      <c r="E57" s="369"/>
      <c r="F57" s="369"/>
      <c r="G57" s="369"/>
      <c r="H57" s="369"/>
      <c r="I57" s="369"/>
      <c r="J57" s="369"/>
      <c r="K57" s="398"/>
      <c r="L57" s="398"/>
      <c r="M57" s="398"/>
      <c r="N57" s="369"/>
      <c r="O57" s="369"/>
      <c r="P57" s="369"/>
    </row>
    <row r="58" spans="2:16" ht="15">
      <c r="B58" s="369"/>
      <c r="C58" s="369"/>
      <c r="D58" s="369"/>
      <c r="E58" s="369"/>
      <c r="F58" s="369"/>
      <c r="G58" s="369"/>
      <c r="H58" s="369"/>
      <c r="I58" s="369"/>
      <c r="J58" s="369"/>
      <c r="K58" s="398"/>
      <c r="L58" s="398"/>
      <c r="M58" s="398"/>
      <c r="N58" s="369"/>
      <c r="O58" s="369"/>
      <c r="P58" s="369"/>
    </row>
    <row r="59" spans="2:16" ht="15">
      <c r="B59" s="369"/>
      <c r="C59" s="369"/>
      <c r="D59" s="369"/>
      <c r="E59" s="369"/>
      <c r="F59" s="369"/>
      <c r="G59" s="369"/>
      <c r="H59" s="369"/>
      <c r="I59" s="369"/>
      <c r="J59" s="369"/>
      <c r="K59" s="398"/>
      <c r="L59" s="398"/>
      <c r="M59" s="398"/>
      <c r="N59" s="369"/>
      <c r="O59" s="369"/>
      <c r="P59" s="369"/>
    </row>
    <row r="60" spans="2:16" ht="15">
      <c r="B60" s="369"/>
      <c r="C60" s="369"/>
      <c r="D60" s="369"/>
      <c r="E60" s="369"/>
      <c r="F60" s="369"/>
      <c r="G60" s="369"/>
      <c r="H60" s="369"/>
      <c r="I60" s="369"/>
      <c r="J60" s="369"/>
      <c r="K60" s="398"/>
      <c r="L60" s="398"/>
      <c r="M60" s="398"/>
      <c r="N60" s="369"/>
      <c r="O60" s="369"/>
      <c r="P60" s="369"/>
    </row>
    <row r="61" spans="2:16" ht="15">
      <c r="B61" s="369"/>
      <c r="C61" s="369"/>
      <c r="D61" s="369"/>
      <c r="E61" s="369"/>
      <c r="F61" s="369"/>
      <c r="G61" s="369"/>
      <c r="H61" s="369"/>
      <c r="I61" s="369"/>
      <c r="J61" s="369"/>
      <c r="K61" s="398"/>
      <c r="L61" s="398"/>
      <c r="M61" s="398"/>
      <c r="N61" s="369"/>
      <c r="O61" s="369"/>
      <c r="P61" s="369"/>
    </row>
    <row r="62" spans="2:16" ht="15">
      <c r="B62" s="369"/>
      <c r="C62" s="369"/>
      <c r="D62" s="369"/>
      <c r="E62" s="369"/>
      <c r="F62" s="369"/>
      <c r="G62" s="369"/>
      <c r="H62" s="369"/>
      <c r="I62" s="369"/>
      <c r="J62" s="369"/>
      <c r="K62" s="398"/>
      <c r="L62" s="398"/>
      <c r="M62" s="398"/>
      <c r="N62" s="369"/>
      <c r="O62" s="369"/>
      <c r="P62" s="369"/>
    </row>
    <row r="63" spans="2:16" ht="15">
      <c r="B63" s="369"/>
      <c r="C63" s="369"/>
      <c r="D63" s="369"/>
      <c r="E63" s="369"/>
      <c r="F63" s="369"/>
      <c r="G63" s="369"/>
      <c r="H63" s="369"/>
      <c r="I63" s="369"/>
      <c r="J63" s="369"/>
      <c r="K63" s="398"/>
      <c r="L63" s="398"/>
      <c r="M63" s="398"/>
      <c r="N63" s="369"/>
      <c r="O63" s="369"/>
      <c r="P63" s="369"/>
    </row>
    <row r="64" spans="2:16" ht="15">
      <c r="B64" s="369"/>
      <c r="C64" s="369"/>
      <c r="D64" s="369"/>
      <c r="E64" s="369"/>
      <c r="F64" s="369"/>
      <c r="G64" s="369"/>
      <c r="H64" s="369"/>
      <c r="I64" s="369"/>
      <c r="J64" s="369"/>
      <c r="K64" s="398"/>
      <c r="L64" s="398"/>
      <c r="M64" s="398"/>
      <c r="N64" s="369"/>
      <c r="O64" s="369"/>
      <c r="P64" s="369"/>
    </row>
    <row r="65" spans="2:16" ht="15">
      <c r="B65" s="369"/>
      <c r="C65" s="369"/>
      <c r="D65" s="369"/>
      <c r="E65" s="369"/>
      <c r="F65" s="369"/>
      <c r="G65" s="369"/>
      <c r="H65" s="369"/>
      <c r="I65" s="369"/>
      <c r="J65" s="369"/>
      <c r="K65" s="398"/>
      <c r="L65" s="398"/>
      <c r="M65" s="398"/>
      <c r="N65" s="369"/>
      <c r="O65" s="369"/>
      <c r="P65" s="369"/>
    </row>
    <row r="66" spans="2:16" ht="15">
      <c r="B66" s="369"/>
      <c r="C66" s="369"/>
      <c r="D66" s="369"/>
      <c r="E66" s="369"/>
      <c r="F66" s="369"/>
      <c r="G66" s="369"/>
      <c r="H66" s="369"/>
      <c r="I66" s="369"/>
      <c r="J66" s="369"/>
      <c r="K66" s="398"/>
      <c r="L66" s="398"/>
      <c r="M66" s="398"/>
      <c r="N66" s="369"/>
      <c r="O66" s="369"/>
      <c r="P66" s="369"/>
    </row>
    <row r="67" spans="2:16" ht="15">
      <c r="B67" s="369"/>
      <c r="C67" s="369"/>
      <c r="D67" s="369"/>
      <c r="E67" s="369"/>
      <c r="F67" s="369"/>
      <c r="G67" s="369"/>
      <c r="H67" s="369"/>
      <c r="I67" s="369"/>
      <c r="J67" s="369"/>
      <c r="K67" s="398"/>
      <c r="L67" s="398"/>
      <c r="M67" s="398"/>
      <c r="N67" s="369"/>
      <c r="O67" s="369"/>
      <c r="P67" s="369"/>
    </row>
    <row r="68" spans="2:16" ht="15">
      <c r="B68" s="369"/>
      <c r="C68" s="369"/>
      <c r="D68" s="369"/>
      <c r="E68" s="369"/>
      <c r="F68" s="369"/>
      <c r="G68" s="369"/>
      <c r="H68" s="369"/>
      <c r="I68" s="369"/>
      <c r="J68" s="369"/>
      <c r="K68" s="398"/>
      <c r="L68" s="398"/>
      <c r="M68" s="398"/>
      <c r="N68" s="369"/>
      <c r="O68" s="369"/>
      <c r="P68" s="369"/>
    </row>
    <row r="69" spans="2:16" ht="15">
      <c r="B69" s="369"/>
      <c r="C69" s="369"/>
      <c r="D69" s="369"/>
      <c r="E69" s="369"/>
      <c r="F69" s="369"/>
      <c r="G69" s="369"/>
      <c r="H69" s="369"/>
      <c r="I69" s="369"/>
      <c r="J69" s="369"/>
      <c r="K69" s="398"/>
      <c r="L69" s="398"/>
      <c r="M69" s="398"/>
      <c r="N69" s="369"/>
      <c r="O69" s="369"/>
      <c r="P69" s="369"/>
    </row>
    <row r="70" spans="2:16" ht="15">
      <c r="B70" s="369"/>
      <c r="C70" s="369"/>
      <c r="D70" s="369"/>
      <c r="E70" s="369"/>
      <c r="F70" s="369"/>
      <c r="G70" s="369"/>
      <c r="H70" s="369"/>
      <c r="I70" s="369"/>
      <c r="J70" s="369"/>
      <c r="K70" s="398"/>
      <c r="L70" s="398"/>
      <c r="M70" s="398"/>
      <c r="N70" s="369"/>
      <c r="O70" s="369"/>
      <c r="P70" s="369"/>
    </row>
    <row r="71" spans="2:16" ht="15">
      <c r="B71" s="369"/>
      <c r="C71" s="369"/>
      <c r="D71" s="369"/>
      <c r="E71" s="369"/>
      <c r="F71" s="369"/>
      <c r="G71" s="369"/>
      <c r="H71" s="369"/>
      <c r="I71" s="369"/>
      <c r="J71" s="369"/>
      <c r="K71" s="398"/>
      <c r="L71" s="398"/>
      <c r="M71" s="398"/>
      <c r="N71" s="369"/>
      <c r="O71" s="369"/>
      <c r="P71" s="369"/>
    </row>
    <row r="72" spans="2:16" ht="15">
      <c r="B72" s="369"/>
      <c r="C72" s="369"/>
      <c r="D72" s="369"/>
      <c r="E72" s="369"/>
      <c r="F72" s="369"/>
      <c r="G72" s="369"/>
      <c r="H72" s="369"/>
      <c r="I72" s="369"/>
      <c r="J72" s="369"/>
      <c r="K72" s="398"/>
      <c r="L72" s="398"/>
      <c r="M72" s="398"/>
      <c r="N72" s="369"/>
      <c r="O72" s="369"/>
      <c r="P72" s="369"/>
    </row>
    <row r="73" spans="2:16" ht="15">
      <c r="B73" s="369"/>
      <c r="C73" s="369"/>
      <c r="D73" s="369"/>
      <c r="E73" s="369"/>
      <c r="F73" s="369"/>
      <c r="G73" s="369"/>
      <c r="H73" s="369"/>
      <c r="I73" s="369"/>
      <c r="J73" s="369"/>
      <c r="K73" s="398"/>
      <c r="L73" s="398"/>
      <c r="M73" s="398"/>
      <c r="N73" s="369"/>
      <c r="O73" s="369"/>
      <c r="P73" s="369"/>
    </row>
    <row r="74" spans="2:16" ht="15">
      <c r="B74" s="369"/>
      <c r="C74" s="369"/>
      <c r="D74" s="369"/>
      <c r="E74" s="369"/>
      <c r="F74" s="369"/>
      <c r="G74" s="369"/>
      <c r="H74" s="369"/>
      <c r="I74" s="369"/>
      <c r="J74" s="369"/>
      <c r="K74" s="398"/>
      <c r="L74" s="398"/>
      <c r="M74" s="398"/>
      <c r="N74" s="369"/>
      <c r="O74" s="369"/>
      <c r="P74" s="369"/>
    </row>
    <row r="75" spans="2:16" ht="15">
      <c r="B75" s="369"/>
      <c r="C75" s="369"/>
      <c r="D75" s="369"/>
      <c r="E75" s="369"/>
      <c r="F75" s="369"/>
      <c r="G75" s="369"/>
      <c r="H75" s="369"/>
      <c r="I75" s="369"/>
      <c r="J75" s="369"/>
      <c r="K75" s="398"/>
      <c r="L75" s="398"/>
      <c r="M75" s="398"/>
      <c r="N75" s="369"/>
      <c r="O75" s="369"/>
      <c r="P75" s="369"/>
    </row>
    <row r="76" spans="2:16" ht="15">
      <c r="B76" s="369"/>
      <c r="C76" s="369"/>
      <c r="D76" s="369"/>
      <c r="E76" s="369"/>
      <c r="F76" s="369"/>
      <c r="G76" s="369"/>
      <c r="H76" s="369"/>
      <c r="I76" s="369"/>
      <c r="J76" s="369"/>
      <c r="K76" s="398"/>
      <c r="L76" s="398"/>
      <c r="M76" s="398"/>
      <c r="N76" s="369"/>
      <c r="O76" s="369"/>
      <c r="P76" s="369"/>
    </row>
    <row r="77" spans="2:16" ht="15">
      <c r="B77" s="369"/>
      <c r="C77" s="369"/>
      <c r="D77" s="369"/>
      <c r="E77" s="369"/>
      <c r="F77" s="369"/>
      <c r="G77" s="369"/>
      <c r="H77" s="369"/>
      <c r="I77" s="369"/>
      <c r="J77" s="369"/>
      <c r="K77" s="398"/>
      <c r="L77" s="398"/>
      <c r="M77" s="398"/>
      <c r="N77" s="369"/>
      <c r="O77" s="369"/>
      <c r="P77" s="369"/>
    </row>
    <row r="78" spans="2:16" ht="15">
      <c r="B78" s="369"/>
      <c r="C78" s="369"/>
      <c r="D78" s="369"/>
      <c r="E78" s="369"/>
      <c r="F78" s="369"/>
      <c r="G78" s="369"/>
      <c r="H78" s="369"/>
      <c r="I78" s="369"/>
      <c r="J78" s="369"/>
      <c r="K78" s="398"/>
      <c r="L78" s="398"/>
      <c r="M78" s="398"/>
      <c r="N78" s="369"/>
      <c r="O78" s="369"/>
      <c r="P78" s="369"/>
    </row>
    <row r="79" spans="2:16" ht="15">
      <c r="B79" s="369"/>
      <c r="C79" s="369"/>
      <c r="D79" s="369"/>
      <c r="E79" s="369"/>
      <c r="F79" s="369"/>
      <c r="G79" s="369"/>
      <c r="H79" s="369"/>
      <c r="I79" s="369"/>
      <c r="J79" s="369"/>
      <c r="K79" s="398"/>
      <c r="L79" s="398"/>
      <c r="M79" s="398"/>
      <c r="N79" s="369"/>
      <c r="O79" s="369"/>
      <c r="P79" s="369"/>
    </row>
    <row r="80" spans="2:16" ht="15">
      <c r="B80" s="369"/>
      <c r="C80" s="369"/>
      <c r="D80" s="369"/>
      <c r="E80" s="369"/>
      <c r="F80" s="369"/>
      <c r="G80" s="369"/>
      <c r="H80" s="369"/>
      <c r="I80" s="369"/>
      <c r="J80" s="369"/>
      <c r="K80" s="398"/>
      <c r="L80" s="398"/>
      <c r="M80" s="398"/>
      <c r="N80" s="369"/>
      <c r="O80" s="369"/>
      <c r="P80" s="369"/>
    </row>
    <row r="81" spans="2:16" ht="15">
      <c r="B81" s="369"/>
      <c r="C81" s="369"/>
      <c r="D81" s="369"/>
      <c r="E81" s="369"/>
      <c r="F81" s="369"/>
      <c r="G81" s="369"/>
      <c r="H81" s="369"/>
      <c r="I81" s="369"/>
      <c r="J81" s="369"/>
      <c r="K81" s="398"/>
      <c r="L81" s="398"/>
      <c r="M81" s="398"/>
      <c r="N81" s="369"/>
      <c r="O81" s="369"/>
      <c r="P81" s="369"/>
    </row>
    <row r="82" spans="2:16" ht="15">
      <c r="B82" s="369"/>
      <c r="C82" s="369"/>
      <c r="D82" s="369"/>
      <c r="E82" s="369"/>
      <c r="F82" s="369"/>
      <c r="G82" s="369"/>
      <c r="H82" s="369"/>
      <c r="I82" s="369"/>
      <c r="J82" s="369"/>
      <c r="K82" s="398"/>
      <c r="L82" s="398"/>
      <c r="M82" s="398"/>
      <c r="N82" s="369"/>
      <c r="O82" s="369"/>
      <c r="P82" s="369"/>
    </row>
    <row r="83" spans="2:16" ht="15">
      <c r="B83" s="369"/>
      <c r="C83" s="369"/>
      <c r="D83" s="369"/>
      <c r="E83" s="369"/>
      <c r="F83" s="369"/>
      <c r="G83" s="369"/>
      <c r="H83" s="369"/>
      <c r="I83" s="369"/>
      <c r="J83" s="369"/>
      <c r="K83" s="398"/>
      <c r="L83" s="398"/>
      <c r="M83" s="398"/>
      <c r="N83" s="369"/>
      <c r="O83" s="369"/>
      <c r="P83" s="369"/>
    </row>
    <row r="84" spans="2:16" ht="15">
      <c r="B84" s="369"/>
      <c r="C84" s="369"/>
      <c r="D84" s="369"/>
      <c r="E84" s="369"/>
      <c r="F84" s="369"/>
      <c r="G84" s="369"/>
      <c r="H84" s="369"/>
      <c r="I84" s="369"/>
      <c r="J84" s="369"/>
      <c r="K84" s="398"/>
      <c r="L84" s="398"/>
      <c r="M84" s="398"/>
      <c r="N84" s="369"/>
      <c r="O84" s="369"/>
      <c r="P84" s="369"/>
    </row>
    <row r="85" spans="2:16" ht="15">
      <c r="B85" s="369"/>
      <c r="C85" s="369"/>
      <c r="D85" s="369"/>
      <c r="E85" s="369"/>
      <c r="F85" s="369"/>
      <c r="G85" s="369"/>
      <c r="H85" s="369"/>
      <c r="I85" s="369"/>
      <c r="J85" s="369"/>
      <c r="K85" s="398"/>
      <c r="L85" s="398"/>
      <c r="M85" s="398"/>
      <c r="N85" s="369"/>
      <c r="O85" s="369"/>
      <c r="P85" s="369"/>
    </row>
    <row r="86" spans="2:16" ht="15">
      <c r="B86" s="369"/>
      <c r="C86" s="369"/>
      <c r="D86" s="369"/>
      <c r="E86" s="369"/>
      <c r="F86" s="369"/>
      <c r="G86" s="369"/>
      <c r="H86" s="369"/>
      <c r="I86" s="369"/>
      <c r="J86" s="369"/>
      <c r="K86" s="398"/>
      <c r="L86" s="398"/>
      <c r="M86" s="398"/>
      <c r="N86" s="369"/>
      <c r="O86" s="369"/>
      <c r="P86" s="369"/>
    </row>
    <row r="87" spans="2:16" ht="15">
      <c r="B87" s="369"/>
      <c r="C87" s="369"/>
      <c r="D87" s="369"/>
      <c r="E87" s="369"/>
      <c r="F87" s="369"/>
      <c r="G87" s="369"/>
      <c r="H87" s="369"/>
      <c r="I87" s="369"/>
      <c r="J87" s="369"/>
      <c r="K87" s="398"/>
      <c r="L87" s="398"/>
      <c r="M87" s="398"/>
      <c r="N87" s="369"/>
      <c r="O87" s="369"/>
      <c r="P87" s="369"/>
    </row>
    <row r="88" spans="2:16" ht="15">
      <c r="B88" s="369"/>
      <c r="C88" s="369"/>
      <c r="D88" s="369"/>
      <c r="E88" s="369"/>
      <c r="F88" s="369"/>
      <c r="G88" s="369"/>
      <c r="H88" s="369"/>
      <c r="I88" s="369"/>
      <c r="J88" s="369"/>
      <c r="K88" s="398"/>
      <c r="L88" s="398"/>
      <c r="M88" s="398"/>
      <c r="N88" s="369"/>
      <c r="O88" s="369"/>
      <c r="P88" s="369"/>
    </row>
    <row r="89" spans="2:16" ht="15">
      <c r="B89" s="369"/>
      <c r="C89" s="369"/>
      <c r="D89" s="369"/>
      <c r="E89" s="369"/>
      <c r="F89" s="369"/>
      <c r="G89" s="369"/>
      <c r="H89" s="369"/>
      <c r="I89" s="369"/>
      <c r="J89" s="369"/>
      <c r="K89" s="398"/>
      <c r="L89" s="398"/>
      <c r="M89" s="398"/>
      <c r="N89" s="369"/>
      <c r="O89" s="369"/>
      <c r="P89" s="369"/>
    </row>
    <row r="90" spans="2:16" ht="15">
      <c r="B90" s="369"/>
      <c r="C90" s="369"/>
      <c r="D90" s="369"/>
      <c r="E90" s="369"/>
      <c r="F90" s="369"/>
      <c r="G90" s="369"/>
      <c r="H90" s="369"/>
      <c r="I90" s="369"/>
      <c r="J90" s="369"/>
      <c r="K90" s="398"/>
      <c r="L90" s="398"/>
      <c r="M90" s="398"/>
      <c r="N90" s="369"/>
      <c r="O90" s="369"/>
      <c r="P90" s="369"/>
    </row>
    <row r="91" spans="2:16" ht="15">
      <c r="B91" s="369"/>
      <c r="C91" s="369"/>
      <c r="D91" s="369"/>
      <c r="E91" s="369"/>
      <c r="F91" s="369"/>
      <c r="G91" s="369"/>
      <c r="H91" s="369"/>
      <c r="I91" s="369"/>
      <c r="J91" s="369"/>
      <c r="K91" s="398"/>
      <c r="L91" s="398"/>
      <c r="M91" s="398"/>
      <c r="N91" s="369"/>
      <c r="O91" s="369"/>
      <c r="P91" s="369"/>
    </row>
    <row r="92" spans="2:16" ht="15">
      <c r="B92" s="369"/>
      <c r="C92" s="369"/>
      <c r="D92" s="369"/>
      <c r="E92" s="369"/>
      <c r="F92" s="369"/>
      <c r="G92" s="369"/>
      <c r="H92" s="369"/>
      <c r="I92" s="369"/>
      <c r="J92" s="369"/>
      <c r="K92" s="398"/>
      <c r="L92" s="398"/>
      <c r="M92" s="398"/>
      <c r="N92" s="369"/>
      <c r="O92" s="369"/>
      <c r="P92" s="369"/>
    </row>
    <row r="93" spans="2:16" ht="15">
      <c r="B93" s="369"/>
      <c r="C93" s="369"/>
      <c r="D93" s="369"/>
      <c r="E93" s="369"/>
      <c r="F93" s="369"/>
      <c r="G93" s="369"/>
      <c r="H93" s="369"/>
      <c r="I93" s="369"/>
      <c r="J93" s="369"/>
      <c r="K93" s="398"/>
      <c r="L93" s="398"/>
      <c r="M93" s="398"/>
      <c r="N93" s="369"/>
      <c r="O93" s="369"/>
      <c r="P93" s="369"/>
    </row>
    <row r="94" spans="2:16" ht="15">
      <c r="B94" s="369"/>
      <c r="C94" s="369"/>
      <c r="D94" s="369"/>
      <c r="E94" s="369"/>
      <c r="F94" s="369"/>
      <c r="G94" s="369"/>
      <c r="H94" s="369"/>
      <c r="I94" s="369"/>
      <c r="J94" s="369"/>
      <c r="K94" s="398"/>
      <c r="L94" s="398"/>
      <c r="M94" s="398"/>
      <c r="N94" s="369"/>
      <c r="O94" s="369"/>
      <c r="P94" s="369"/>
    </row>
    <row r="95" spans="2:16" ht="15">
      <c r="B95" s="369"/>
      <c r="C95" s="369"/>
      <c r="D95" s="369"/>
      <c r="E95" s="369"/>
      <c r="F95" s="369"/>
      <c r="G95" s="369"/>
      <c r="H95" s="369"/>
      <c r="I95" s="369"/>
      <c r="J95" s="369"/>
      <c r="K95" s="398"/>
      <c r="L95" s="398"/>
      <c r="M95" s="398"/>
      <c r="N95" s="369"/>
      <c r="O95" s="369"/>
      <c r="P95" s="369"/>
    </row>
    <row r="96" spans="2:16" ht="15">
      <c r="B96" s="369"/>
      <c r="C96" s="369"/>
      <c r="D96" s="369"/>
      <c r="E96" s="369"/>
      <c r="F96" s="369"/>
      <c r="G96" s="369"/>
      <c r="H96" s="369"/>
      <c r="I96" s="369"/>
      <c r="J96" s="369"/>
      <c r="K96" s="398"/>
      <c r="L96" s="398"/>
      <c r="M96" s="398"/>
      <c r="N96" s="369"/>
      <c r="O96" s="369"/>
      <c r="P96" s="369"/>
    </row>
    <row r="97" spans="2:16" ht="15">
      <c r="B97" s="369"/>
      <c r="C97" s="369"/>
      <c r="D97" s="369"/>
      <c r="E97" s="369"/>
      <c r="F97" s="369"/>
      <c r="G97" s="369"/>
      <c r="H97" s="369"/>
      <c r="I97" s="369"/>
      <c r="J97" s="369"/>
      <c r="K97" s="398"/>
      <c r="L97" s="398"/>
      <c r="M97" s="398"/>
      <c r="N97" s="369"/>
      <c r="O97" s="369"/>
      <c r="P97" s="369"/>
    </row>
    <row r="98" spans="2:16" ht="15">
      <c r="B98" s="369"/>
      <c r="C98" s="369"/>
      <c r="D98" s="369"/>
      <c r="E98" s="369"/>
      <c r="F98" s="369"/>
      <c r="G98" s="369"/>
      <c r="H98" s="369"/>
      <c r="I98" s="369"/>
      <c r="J98" s="369"/>
      <c r="K98" s="398"/>
      <c r="L98" s="398"/>
      <c r="M98" s="398"/>
      <c r="N98" s="369"/>
      <c r="O98" s="369"/>
      <c r="P98" s="369"/>
    </row>
    <row r="99" spans="2:16" ht="15">
      <c r="B99" s="369"/>
      <c r="C99" s="369"/>
      <c r="D99" s="369"/>
      <c r="E99" s="369"/>
      <c r="F99" s="369"/>
      <c r="G99" s="369"/>
      <c r="H99" s="369"/>
      <c r="I99" s="369"/>
      <c r="J99" s="369"/>
      <c r="K99" s="398"/>
      <c r="L99" s="398"/>
      <c r="M99" s="398"/>
      <c r="N99" s="369"/>
      <c r="O99" s="369"/>
      <c r="P99" s="369"/>
    </row>
    <row r="100" spans="2:16" ht="15">
      <c r="B100" s="369"/>
      <c r="C100" s="369"/>
      <c r="D100" s="369"/>
      <c r="E100" s="369"/>
      <c r="F100" s="369"/>
      <c r="G100" s="369"/>
      <c r="H100" s="369"/>
      <c r="I100" s="369"/>
      <c r="J100" s="369"/>
      <c r="K100" s="398"/>
      <c r="L100" s="398"/>
      <c r="M100" s="398"/>
      <c r="N100" s="369"/>
      <c r="O100" s="369"/>
      <c r="P100" s="369"/>
    </row>
    <row r="101" spans="2:16" ht="15">
      <c r="B101" s="369"/>
      <c r="C101" s="369"/>
      <c r="D101" s="369"/>
      <c r="E101" s="369"/>
      <c r="F101" s="369"/>
      <c r="G101" s="369"/>
      <c r="H101" s="369"/>
      <c r="I101" s="369"/>
      <c r="J101" s="369"/>
      <c r="K101" s="398"/>
      <c r="L101" s="398"/>
      <c r="M101" s="398"/>
      <c r="N101" s="369"/>
      <c r="O101" s="369"/>
      <c r="P101" s="369"/>
    </row>
    <row r="102" spans="2:16" ht="15">
      <c r="B102" s="369"/>
      <c r="C102" s="369"/>
      <c r="D102" s="369"/>
      <c r="E102" s="369"/>
      <c r="F102" s="369"/>
      <c r="G102" s="369"/>
      <c r="H102" s="369"/>
      <c r="I102" s="369"/>
      <c r="J102" s="369"/>
      <c r="K102" s="398"/>
      <c r="L102" s="398"/>
      <c r="M102" s="398"/>
      <c r="N102" s="369"/>
      <c r="O102" s="369"/>
      <c r="P102" s="369"/>
    </row>
    <row r="103" spans="2:16" ht="15">
      <c r="B103" s="369"/>
      <c r="C103" s="369"/>
      <c r="D103" s="369"/>
      <c r="E103" s="369"/>
      <c r="F103" s="369"/>
      <c r="G103" s="369"/>
      <c r="H103" s="369"/>
      <c r="I103" s="369"/>
      <c r="J103" s="369"/>
      <c r="K103" s="398"/>
      <c r="L103" s="398"/>
      <c r="M103" s="398"/>
      <c r="N103" s="369"/>
      <c r="O103" s="369"/>
      <c r="P103" s="369"/>
    </row>
    <row r="104" spans="2:16" ht="15">
      <c r="B104" s="369"/>
      <c r="C104" s="369"/>
      <c r="D104" s="369"/>
      <c r="E104" s="369"/>
      <c r="F104" s="369"/>
      <c r="G104" s="369"/>
      <c r="H104" s="369"/>
      <c r="I104" s="369"/>
      <c r="J104" s="369"/>
      <c r="K104" s="398"/>
      <c r="L104" s="398"/>
      <c r="M104" s="398"/>
      <c r="N104" s="369"/>
      <c r="O104" s="369"/>
      <c r="P104" s="369"/>
    </row>
    <row r="105" spans="2:16" ht="15">
      <c r="B105" s="369"/>
      <c r="C105" s="369"/>
      <c r="D105" s="369"/>
      <c r="E105" s="369"/>
      <c r="F105" s="369"/>
      <c r="G105" s="369"/>
      <c r="H105" s="369"/>
      <c r="I105" s="369"/>
      <c r="J105" s="369"/>
      <c r="K105" s="398"/>
      <c r="L105" s="398"/>
      <c r="M105" s="398"/>
      <c r="N105" s="369"/>
      <c r="O105" s="369"/>
      <c r="P105" s="369"/>
    </row>
    <row r="106" spans="2:16" ht="15">
      <c r="B106" s="369"/>
      <c r="C106" s="369"/>
      <c r="D106" s="369"/>
      <c r="E106" s="369"/>
      <c r="F106" s="369"/>
      <c r="G106" s="369"/>
      <c r="H106" s="369"/>
      <c r="I106" s="369"/>
      <c r="J106" s="369"/>
      <c r="K106" s="398"/>
      <c r="L106" s="398"/>
      <c r="M106" s="398"/>
      <c r="N106" s="369"/>
      <c r="O106" s="369"/>
      <c r="P106" s="369"/>
    </row>
    <row r="107" spans="2:16" ht="15">
      <c r="B107" s="369"/>
      <c r="C107" s="369"/>
      <c r="D107" s="369"/>
      <c r="E107" s="369"/>
      <c r="F107" s="369"/>
      <c r="G107" s="369"/>
      <c r="H107" s="369"/>
      <c r="I107" s="369"/>
      <c r="J107" s="369"/>
      <c r="K107" s="398"/>
      <c r="L107" s="398"/>
      <c r="M107" s="398"/>
      <c r="N107" s="369"/>
      <c r="O107" s="369"/>
      <c r="P107" s="369"/>
    </row>
    <row r="108" spans="2:16" ht="15">
      <c r="B108" s="369"/>
      <c r="C108" s="369"/>
      <c r="D108" s="369"/>
      <c r="E108" s="369"/>
      <c r="F108" s="369"/>
      <c r="G108" s="369"/>
      <c r="H108" s="369"/>
      <c r="I108" s="369"/>
      <c r="J108" s="369"/>
      <c r="K108" s="398"/>
      <c r="L108" s="398"/>
      <c r="M108" s="398"/>
      <c r="N108" s="369"/>
      <c r="O108" s="369"/>
      <c r="P108" s="369"/>
    </row>
    <row r="109" spans="2:16" ht="15">
      <c r="B109" s="369"/>
      <c r="C109" s="369"/>
      <c r="D109" s="369"/>
      <c r="E109" s="369"/>
      <c r="F109" s="369"/>
      <c r="G109" s="369"/>
      <c r="H109" s="369"/>
      <c r="I109" s="369"/>
      <c r="J109" s="369"/>
      <c r="K109" s="398"/>
      <c r="L109" s="398"/>
      <c r="M109" s="398"/>
      <c r="N109" s="369"/>
      <c r="O109" s="369"/>
      <c r="P109" s="369"/>
    </row>
    <row r="110" spans="2:16" ht="15">
      <c r="B110" s="369"/>
      <c r="C110" s="369"/>
      <c r="D110" s="369"/>
      <c r="E110" s="369"/>
      <c r="F110" s="369"/>
      <c r="G110" s="369"/>
      <c r="H110" s="369"/>
      <c r="I110" s="369"/>
      <c r="J110" s="369"/>
      <c r="K110" s="398"/>
      <c r="L110" s="398"/>
      <c r="M110" s="398"/>
      <c r="N110" s="369"/>
      <c r="O110" s="369"/>
      <c r="P110" s="369"/>
    </row>
    <row r="111" spans="2:16" ht="15">
      <c r="B111" s="369"/>
      <c r="C111" s="369"/>
      <c r="D111" s="369"/>
      <c r="E111" s="369"/>
      <c r="F111" s="369"/>
      <c r="G111" s="369"/>
      <c r="H111" s="369"/>
      <c r="I111" s="369"/>
      <c r="J111" s="369"/>
      <c r="K111" s="398"/>
      <c r="L111" s="398"/>
      <c r="M111" s="398"/>
      <c r="N111" s="369"/>
      <c r="O111" s="369"/>
      <c r="P111" s="369"/>
    </row>
    <row r="112" spans="2:16" ht="15">
      <c r="B112" s="369"/>
      <c r="C112" s="369"/>
      <c r="D112" s="369"/>
      <c r="E112" s="369"/>
      <c r="F112" s="369"/>
      <c r="G112" s="369"/>
      <c r="H112" s="369"/>
      <c r="I112" s="369"/>
      <c r="J112" s="369"/>
      <c r="K112" s="398"/>
      <c r="L112" s="398"/>
      <c r="M112" s="398"/>
      <c r="N112" s="369"/>
      <c r="O112" s="369"/>
      <c r="P112" s="369"/>
    </row>
    <row r="113" spans="2:16" ht="15">
      <c r="B113" s="369"/>
      <c r="C113" s="369"/>
      <c r="D113" s="369"/>
      <c r="E113" s="369"/>
      <c r="F113" s="369"/>
      <c r="G113" s="369"/>
      <c r="H113" s="369"/>
      <c r="I113" s="369"/>
      <c r="J113" s="369"/>
      <c r="K113" s="398"/>
      <c r="L113" s="398"/>
      <c r="M113" s="398"/>
      <c r="N113" s="369"/>
      <c r="O113" s="369"/>
      <c r="P113" s="369"/>
    </row>
    <row r="114" spans="2:16" ht="15">
      <c r="B114" s="369"/>
      <c r="C114" s="369"/>
      <c r="D114" s="369"/>
      <c r="E114" s="369"/>
      <c r="F114" s="369"/>
      <c r="G114" s="369"/>
      <c r="H114" s="369"/>
      <c r="I114" s="369"/>
      <c r="J114" s="369"/>
      <c r="K114" s="398"/>
      <c r="L114" s="398"/>
      <c r="M114" s="398"/>
      <c r="N114" s="369"/>
      <c r="O114" s="369"/>
      <c r="P114" s="369"/>
    </row>
    <row r="115" spans="2:16" ht="15">
      <c r="B115" s="369"/>
      <c r="C115" s="369"/>
      <c r="D115" s="369"/>
      <c r="E115" s="369"/>
      <c r="F115" s="369"/>
      <c r="G115" s="369"/>
      <c r="H115" s="369"/>
      <c r="I115" s="369"/>
      <c r="J115" s="369"/>
      <c r="K115" s="398"/>
      <c r="L115" s="398"/>
      <c r="M115" s="398"/>
      <c r="N115" s="369"/>
      <c r="O115" s="369"/>
      <c r="P115" s="369"/>
    </row>
    <row r="116" spans="2:16" ht="15">
      <c r="B116" s="369"/>
      <c r="C116" s="369"/>
      <c r="D116" s="369"/>
      <c r="E116" s="369"/>
      <c r="F116" s="369"/>
      <c r="G116" s="369"/>
      <c r="H116" s="369"/>
      <c r="I116" s="369"/>
      <c r="J116" s="369"/>
      <c r="K116" s="398"/>
      <c r="L116" s="398"/>
      <c r="M116" s="398"/>
      <c r="N116" s="369"/>
      <c r="O116" s="369"/>
      <c r="P116" s="369"/>
    </row>
    <row r="117" spans="2:16" ht="15">
      <c r="B117" s="369"/>
      <c r="C117" s="369"/>
      <c r="D117" s="369"/>
      <c r="E117" s="369"/>
      <c r="F117" s="369"/>
      <c r="G117" s="369"/>
      <c r="H117" s="369"/>
      <c r="I117" s="369"/>
      <c r="J117" s="369"/>
      <c r="K117" s="398"/>
      <c r="L117" s="398"/>
      <c r="M117" s="398"/>
      <c r="N117" s="369"/>
      <c r="O117" s="369"/>
      <c r="P117" s="369"/>
    </row>
    <row r="118" spans="2:16" ht="15">
      <c r="B118" s="369"/>
      <c r="C118" s="369"/>
      <c r="D118" s="369"/>
      <c r="E118" s="369"/>
      <c r="F118" s="369"/>
      <c r="G118" s="369"/>
      <c r="H118" s="369"/>
      <c r="I118" s="369"/>
      <c r="J118" s="369"/>
      <c r="K118" s="398"/>
      <c r="L118" s="398"/>
      <c r="M118" s="398"/>
      <c r="N118" s="369"/>
      <c r="O118" s="369"/>
      <c r="P118" s="369"/>
    </row>
    <row r="119" spans="2:16" ht="15">
      <c r="B119" s="369"/>
      <c r="C119" s="369"/>
      <c r="D119" s="369"/>
      <c r="E119" s="369"/>
      <c r="F119" s="369"/>
      <c r="G119" s="369"/>
      <c r="H119" s="369"/>
      <c r="I119" s="369"/>
      <c r="J119" s="369"/>
      <c r="K119" s="398"/>
      <c r="L119" s="398"/>
      <c r="M119" s="398"/>
      <c r="N119" s="369"/>
      <c r="O119" s="369"/>
      <c r="P119" s="369"/>
    </row>
    <row r="120" spans="2:16" ht="15">
      <c r="B120" s="369"/>
      <c r="C120" s="369"/>
      <c r="D120" s="369"/>
      <c r="E120" s="369"/>
      <c r="F120" s="369"/>
      <c r="G120" s="369"/>
      <c r="H120" s="369"/>
      <c r="I120" s="369"/>
      <c r="J120" s="369"/>
      <c r="K120" s="398"/>
      <c r="L120" s="398"/>
      <c r="M120" s="398"/>
      <c r="N120" s="369"/>
      <c r="O120" s="369"/>
      <c r="P120" s="369"/>
    </row>
    <row r="121" spans="2:16" ht="15">
      <c r="B121" s="369"/>
      <c r="C121" s="369"/>
      <c r="D121" s="369"/>
      <c r="E121" s="369"/>
      <c r="F121" s="369"/>
      <c r="G121" s="369"/>
      <c r="H121" s="369"/>
      <c r="I121" s="369"/>
      <c r="J121" s="369"/>
      <c r="K121" s="398"/>
      <c r="L121" s="398"/>
      <c r="M121" s="398"/>
      <c r="N121" s="369"/>
      <c r="O121" s="369"/>
      <c r="P121" s="369"/>
    </row>
    <row r="122" spans="2:16" ht="15">
      <c r="B122" s="369"/>
      <c r="C122" s="369"/>
      <c r="D122" s="369"/>
      <c r="E122" s="369"/>
      <c r="F122" s="369"/>
      <c r="G122" s="369"/>
      <c r="H122" s="369"/>
      <c r="I122" s="369"/>
      <c r="J122" s="369"/>
      <c r="K122" s="398"/>
      <c r="L122" s="398"/>
      <c r="M122" s="398"/>
      <c r="N122" s="369"/>
      <c r="O122" s="369"/>
      <c r="P122" s="369"/>
    </row>
    <row r="123" spans="2:16" ht="15">
      <c r="B123" s="369"/>
      <c r="C123" s="369"/>
      <c r="D123" s="369"/>
      <c r="E123" s="369"/>
      <c r="F123" s="369"/>
      <c r="G123" s="369"/>
      <c r="H123" s="369"/>
      <c r="I123" s="369"/>
      <c r="J123" s="369"/>
      <c r="K123" s="398"/>
      <c r="L123" s="398"/>
      <c r="M123" s="398"/>
      <c r="N123" s="369"/>
      <c r="O123" s="369"/>
      <c r="P123" s="369"/>
    </row>
    <row r="124" spans="2:16" ht="15">
      <c r="B124" s="369"/>
      <c r="C124" s="369"/>
      <c r="D124" s="369"/>
      <c r="E124" s="369"/>
      <c r="F124" s="369"/>
      <c r="G124" s="369"/>
      <c r="H124" s="369"/>
      <c r="I124" s="369"/>
      <c r="J124" s="369"/>
      <c r="K124" s="398"/>
      <c r="L124" s="398"/>
      <c r="M124" s="398"/>
      <c r="N124" s="369"/>
      <c r="O124" s="369"/>
      <c r="P124" s="369"/>
    </row>
    <row r="125" spans="2:16" ht="15">
      <c r="B125" s="369"/>
      <c r="C125" s="369"/>
      <c r="D125" s="369"/>
      <c r="E125" s="369"/>
      <c r="F125" s="369"/>
      <c r="G125" s="369"/>
      <c r="H125" s="369"/>
      <c r="I125" s="369"/>
      <c r="J125" s="369"/>
      <c r="K125" s="398"/>
      <c r="L125" s="398"/>
      <c r="M125" s="398"/>
      <c r="N125" s="369"/>
      <c r="O125" s="369"/>
      <c r="P125" s="369"/>
    </row>
    <row r="126" spans="2:16" ht="15">
      <c r="B126" s="369"/>
      <c r="C126" s="369"/>
      <c r="D126" s="369"/>
      <c r="E126" s="369"/>
      <c r="F126" s="369"/>
      <c r="G126" s="369"/>
      <c r="H126" s="369"/>
      <c r="I126" s="369"/>
      <c r="J126" s="369"/>
      <c r="K126" s="398"/>
      <c r="L126" s="398"/>
      <c r="M126" s="398"/>
      <c r="N126" s="369"/>
      <c r="O126" s="369"/>
      <c r="P126" s="369"/>
    </row>
    <row r="127" spans="2:16" ht="15">
      <c r="B127" s="369"/>
      <c r="C127" s="369"/>
      <c r="D127" s="369"/>
      <c r="E127" s="369"/>
      <c r="F127" s="369"/>
      <c r="G127" s="369"/>
      <c r="H127" s="369"/>
      <c r="I127" s="369"/>
      <c r="J127" s="369"/>
      <c r="K127" s="398"/>
      <c r="L127" s="398"/>
      <c r="M127" s="398"/>
      <c r="N127" s="369"/>
      <c r="O127" s="369"/>
      <c r="P127" s="369"/>
    </row>
    <row r="128" spans="2:16" ht="15">
      <c r="B128" s="369"/>
      <c r="C128" s="369"/>
      <c r="D128" s="369"/>
      <c r="E128" s="369"/>
      <c r="F128" s="369"/>
      <c r="G128" s="369"/>
      <c r="H128" s="369"/>
      <c r="I128" s="369"/>
      <c r="J128" s="369"/>
      <c r="K128" s="398"/>
      <c r="L128" s="398"/>
      <c r="M128" s="398"/>
      <c r="N128" s="369"/>
      <c r="O128" s="369"/>
      <c r="P128" s="369"/>
    </row>
    <row r="129" spans="2:16" ht="15">
      <c r="B129" s="369"/>
      <c r="C129" s="369"/>
      <c r="D129" s="369"/>
      <c r="E129" s="369"/>
      <c r="F129" s="369"/>
      <c r="G129" s="369"/>
      <c r="H129" s="369"/>
      <c r="I129" s="369"/>
      <c r="J129" s="369"/>
      <c r="K129" s="398"/>
      <c r="L129" s="398"/>
      <c r="M129" s="398"/>
      <c r="N129" s="369"/>
      <c r="O129" s="369"/>
      <c r="P129" s="369"/>
    </row>
    <row r="130" spans="2:16" ht="15">
      <c r="B130" s="369"/>
      <c r="C130" s="369"/>
      <c r="D130" s="369"/>
      <c r="E130" s="369"/>
      <c r="F130" s="369"/>
      <c r="G130" s="369"/>
      <c r="H130" s="369"/>
      <c r="I130" s="369"/>
      <c r="J130" s="369"/>
      <c r="K130" s="398"/>
      <c r="L130" s="398"/>
      <c r="M130" s="398"/>
      <c r="N130" s="369"/>
      <c r="O130" s="369"/>
      <c r="P130" s="369"/>
    </row>
    <row r="131" spans="2:16" ht="15">
      <c r="B131" s="369"/>
      <c r="C131" s="369"/>
      <c r="D131" s="369"/>
      <c r="E131" s="369"/>
      <c r="F131" s="369"/>
      <c r="G131" s="369"/>
      <c r="H131" s="369"/>
      <c r="I131" s="369"/>
      <c r="J131" s="369"/>
      <c r="K131" s="398"/>
      <c r="L131" s="398"/>
      <c r="M131" s="398"/>
      <c r="N131" s="369"/>
      <c r="O131" s="369"/>
      <c r="P131" s="369"/>
    </row>
    <row r="132" spans="2:16" ht="15">
      <c r="B132" s="369"/>
      <c r="C132" s="369"/>
      <c r="D132" s="369"/>
      <c r="E132" s="369"/>
      <c r="F132" s="369"/>
      <c r="G132" s="369"/>
      <c r="H132" s="369"/>
      <c r="I132" s="369"/>
      <c r="J132" s="369"/>
      <c r="K132" s="398"/>
      <c r="L132" s="398"/>
      <c r="M132" s="398"/>
      <c r="N132" s="369"/>
      <c r="O132" s="369"/>
      <c r="P132" s="369"/>
    </row>
    <row r="133" spans="2:16" ht="15">
      <c r="B133" s="369"/>
      <c r="C133" s="369"/>
      <c r="D133" s="369"/>
      <c r="E133" s="369"/>
      <c r="F133" s="369"/>
      <c r="G133" s="369"/>
      <c r="H133" s="369"/>
      <c r="I133" s="369"/>
      <c r="J133" s="369"/>
      <c r="K133" s="398"/>
      <c r="L133" s="398"/>
      <c r="M133" s="398"/>
      <c r="N133" s="369"/>
      <c r="O133" s="369"/>
      <c r="P133" s="369"/>
    </row>
    <row r="134" spans="2:16" ht="15">
      <c r="B134" s="369"/>
      <c r="C134" s="369"/>
      <c r="D134" s="369"/>
      <c r="E134" s="369"/>
      <c r="F134" s="369"/>
      <c r="G134" s="369"/>
      <c r="H134" s="369"/>
      <c r="I134" s="369"/>
      <c r="J134" s="369"/>
      <c r="K134" s="398"/>
      <c r="L134" s="398"/>
      <c r="M134" s="398"/>
      <c r="N134" s="369"/>
      <c r="O134" s="369"/>
      <c r="P134" s="369"/>
    </row>
    <row r="135" spans="2:16" ht="15">
      <c r="B135" s="369"/>
      <c r="C135" s="369"/>
      <c r="D135" s="369"/>
      <c r="E135" s="369"/>
      <c r="F135" s="369"/>
      <c r="G135" s="369"/>
      <c r="H135" s="369"/>
      <c r="I135" s="369"/>
      <c r="J135" s="369"/>
      <c r="K135" s="398"/>
      <c r="L135" s="398"/>
      <c r="M135" s="398"/>
      <c r="N135" s="369"/>
      <c r="O135" s="369"/>
      <c r="P135" s="369"/>
    </row>
    <row r="136" spans="2:16" ht="15">
      <c r="B136" s="369"/>
      <c r="C136" s="369"/>
      <c r="D136" s="369"/>
      <c r="E136" s="369"/>
      <c r="F136" s="369"/>
      <c r="G136" s="369"/>
      <c r="H136" s="369"/>
      <c r="I136" s="369"/>
      <c r="J136" s="369"/>
      <c r="K136" s="398"/>
      <c r="L136" s="398"/>
      <c r="M136" s="398"/>
      <c r="N136" s="369"/>
      <c r="O136" s="369"/>
      <c r="P136" s="369"/>
    </row>
    <row r="137" spans="2:16" ht="15">
      <c r="B137" s="369"/>
      <c r="C137" s="369"/>
      <c r="D137" s="369"/>
      <c r="E137" s="369"/>
      <c r="F137" s="369"/>
      <c r="G137" s="369"/>
      <c r="H137" s="369"/>
      <c r="I137" s="369"/>
      <c r="J137" s="369"/>
      <c r="K137" s="398"/>
      <c r="L137" s="398"/>
      <c r="M137" s="398"/>
      <c r="N137" s="369"/>
      <c r="O137" s="369"/>
      <c r="P137" s="369"/>
    </row>
    <row r="138" spans="2:16" ht="15">
      <c r="B138" s="369"/>
      <c r="C138" s="369"/>
      <c r="D138" s="369"/>
      <c r="E138" s="369"/>
      <c r="F138" s="369"/>
      <c r="G138" s="369"/>
      <c r="H138" s="369"/>
      <c r="I138" s="369"/>
      <c r="J138" s="369"/>
      <c r="K138" s="398"/>
      <c r="L138" s="398"/>
      <c r="M138" s="398"/>
      <c r="N138" s="369"/>
      <c r="O138" s="369"/>
      <c r="P138" s="369"/>
    </row>
    <row r="139" spans="2:16" ht="15">
      <c r="B139" s="369"/>
      <c r="C139" s="369"/>
      <c r="D139" s="369"/>
      <c r="E139" s="369"/>
      <c r="F139" s="369"/>
      <c r="G139" s="369"/>
      <c r="H139" s="369"/>
      <c r="I139" s="369"/>
      <c r="J139" s="369"/>
      <c r="K139" s="398"/>
      <c r="L139" s="398"/>
      <c r="M139" s="398"/>
      <c r="N139" s="369"/>
      <c r="O139" s="369"/>
      <c r="P139" s="369"/>
    </row>
    <row r="140" spans="2:16" ht="15">
      <c r="B140" s="369"/>
      <c r="C140" s="369"/>
      <c r="D140" s="369"/>
      <c r="E140" s="369"/>
      <c r="F140" s="369"/>
      <c r="G140" s="369"/>
      <c r="H140" s="369"/>
      <c r="I140" s="369"/>
      <c r="J140" s="369"/>
      <c r="K140" s="398"/>
      <c r="L140" s="398"/>
      <c r="M140" s="398"/>
      <c r="N140" s="369"/>
      <c r="O140" s="369"/>
      <c r="P140" s="369"/>
    </row>
    <row r="141" spans="2:16" ht="15">
      <c r="B141" s="369"/>
      <c r="C141" s="369"/>
      <c r="D141" s="369"/>
      <c r="E141" s="369"/>
      <c r="F141" s="369"/>
      <c r="G141" s="369"/>
      <c r="H141" s="369"/>
      <c r="I141" s="369"/>
      <c r="J141" s="369"/>
      <c r="K141" s="398"/>
      <c r="L141" s="398"/>
      <c r="M141" s="398"/>
      <c r="N141" s="369"/>
      <c r="O141" s="369"/>
      <c r="P141" s="369"/>
    </row>
    <row r="142" spans="2:16" ht="15">
      <c r="B142" s="369"/>
      <c r="C142" s="369"/>
      <c r="D142" s="369"/>
      <c r="E142" s="369"/>
      <c r="F142" s="369"/>
      <c r="G142" s="369"/>
      <c r="H142" s="369"/>
      <c r="I142" s="369"/>
      <c r="J142" s="369"/>
      <c r="K142" s="398"/>
      <c r="L142" s="398"/>
      <c r="M142" s="398"/>
      <c r="N142" s="369"/>
      <c r="O142" s="369"/>
      <c r="P142" s="369"/>
    </row>
    <row r="143" spans="2:16" ht="15">
      <c r="B143" s="369"/>
      <c r="C143" s="369"/>
      <c r="D143" s="369"/>
      <c r="E143" s="369"/>
      <c r="F143" s="369"/>
      <c r="G143" s="369"/>
      <c r="H143" s="369"/>
      <c r="I143" s="369"/>
      <c r="J143" s="369"/>
      <c r="K143" s="398"/>
      <c r="L143" s="398"/>
      <c r="M143" s="398"/>
      <c r="N143" s="369"/>
      <c r="O143" s="369"/>
      <c r="P143" s="369"/>
    </row>
    <row r="144" spans="2:16" ht="15">
      <c r="B144" s="369"/>
      <c r="C144" s="369"/>
      <c r="D144" s="369"/>
      <c r="E144" s="369"/>
      <c r="F144" s="369"/>
      <c r="G144" s="369"/>
      <c r="H144" s="369"/>
      <c r="I144" s="369"/>
      <c r="J144" s="369"/>
      <c r="K144" s="398"/>
      <c r="L144" s="398"/>
      <c r="M144" s="398"/>
      <c r="N144" s="369"/>
      <c r="O144" s="369"/>
      <c r="P144" s="369"/>
    </row>
    <row r="145" spans="2:16" ht="15">
      <c r="B145" s="369"/>
      <c r="C145" s="369"/>
      <c r="D145" s="369"/>
      <c r="E145" s="369"/>
      <c r="F145" s="369"/>
      <c r="G145" s="369"/>
      <c r="H145" s="369"/>
      <c r="I145" s="369"/>
      <c r="J145" s="369"/>
      <c r="K145" s="398"/>
      <c r="L145" s="398"/>
      <c r="M145" s="398"/>
      <c r="N145" s="369"/>
      <c r="O145" s="369"/>
      <c r="P145" s="369"/>
    </row>
    <row r="146" spans="2:16" ht="15">
      <c r="B146" s="369"/>
      <c r="C146" s="369"/>
      <c r="D146" s="369"/>
      <c r="E146" s="369"/>
      <c r="F146" s="369"/>
      <c r="G146" s="369"/>
      <c r="H146" s="369"/>
      <c r="I146" s="369"/>
      <c r="J146" s="369"/>
      <c r="K146" s="398"/>
      <c r="L146" s="398"/>
      <c r="M146" s="398"/>
      <c r="N146" s="369"/>
      <c r="O146" s="369"/>
      <c r="P146" s="369"/>
    </row>
    <row r="147" spans="2:16" ht="15">
      <c r="B147" s="369"/>
      <c r="C147" s="369"/>
      <c r="D147" s="369"/>
      <c r="E147" s="369"/>
      <c r="F147" s="369"/>
      <c r="G147" s="369"/>
      <c r="H147" s="369"/>
      <c r="I147" s="369"/>
      <c r="J147" s="369"/>
      <c r="K147" s="398"/>
      <c r="L147" s="398"/>
      <c r="M147" s="398"/>
      <c r="N147" s="369"/>
      <c r="O147" s="369"/>
      <c r="P147" s="369"/>
    </row>
    <row r="148" spans="2:16" ht="15">
      <c r="B148" s="369"/>
      <c r="C148" s="369"/>
      <c r="D148" s="369"/>
      <c r="E148" s="369"/>
      <c r="F148" s="369"/>
      <c r="G148" s="369"/>
      <c r="H148" s="369"/>
      <c r="I148" s="369"/>
      <c r="J148" s="369"/>
      <c r="K148" s="398"/>
      <c r="L148" s="398"/>
      <c r="M148" s="398"/>
      <c r="N148" s="369"/>
      <c r="O148" s="369"/>
      <c r="P148" s="369"/>
    </row>
    <row r="149" spans="2:16" ht="15">
      <c r="B149" s="369"/>
      <c r="C149" s="369"/>
      <c r="D149" s="369"/>
      <c r="E149" s="369"/>
      <c r="F149" s="369"/>
      <c r="G149" s="369"/>
      <c r="H149" s="369"/>
      <c r="I149" s="369"/>
      <c r="J149" s="369"/>
      <c r="K149" s="398"/>
      <c r="L149" s="398"/>
      <c r="M149" s="398"/>
      <c r="N149" s="369"/>
      <c r="O149" s="369"/>
      <c r="P149" s="369"/>
    </row>
    <row r="150" spans="2:16" ht="15">
      <c r="B150" s="369"/>
      <c r="C150" s="369"/>
      <c r="D150" s="369"/>
      <c r="E150" s="369"/>
      <c r="F150" s="369"/>
      <c r="G150" s="369"/>
      <c r="H150" s="369"/>
      <c r="I150" s="369"/>
      <c r="J150" s="369"/>
      <c r="K150" s="398"/>
      <c r="L150" s="398"/>
      <c r="M150" s="398"/>
      <c r="N150" s="369"/>
      <c r="O150" s="369"/>
      <c r="P150" s="369"/>
    </row>
    <row r="151" spans="2:16" ht="15">
      <c r="B151" s="369"/>
      <c r="C151" s="369"/>
      <c r="D151" s="369"/>
      <c r="E151" s="369"/>
      <c r="F151" s="369"/>
      <c r="G151" s="369"/>
      <c r="H151" s="369"/>
      <c r="I151" s="369"/>
      <c r="J151" s="369"/>
      <c r="K151" s="398"/>
      <c r="L151" s="398"/>
      <c r="M151" s="398"/>
      <c r="N151" s="369"/>
      <c r="O151" s="369"/>
      <c r="P151" s="369"/>
    </row>
    <row r="152" spans="2:16" ht="15">
      <c r="B152" s="369"/>
      <c r="C152" s="369"/>
      <c r="D152" s="369"/>
      <c r="E152" s="369"/>
      <c r="F152" s="369"/>
      <c r="G152" s="369"/>
      <c r="H152" s="369"/>
      <c r="I152" s="369"/>
      <c r="J152" s="369"/>
      <c r="K152" s="398"/>
      <c r="L152" s="398"/>
      <c r="M152" s="398"/>
      <c r="N152" s="369"/>
      <c r="O152" s="369"/>
      <c r="P152" s="369"/>
    </row>
    <row r="153" spans="2:16" ht="15">
      <c r="B153" s="369"/>
      <c r="C153" s="369"/>
      <c r="D153" s="369"/>
      <c r="E153" s="369"/>
      <c r="F153" s="369"/>
      <c r="G153" s="369"/>
      <c r="H153" s="369"/>
      <c r="I153" s="369"/>
      <c r="J153" s="369"/>
      <c r="K153" s="398"/>
      <c r="L153" s="398"/>
      <c r="M153" s="398"/>
      <c r="N153" s="369"/>
      <c r="O153" s="369"/>
      <c r="P153" s="369"/>
    </row>
    <row r="154" spans="2:16" ht="15">
      <c r="B154" s="369"/>
      <c r="C154" s="369"/>
      <c r="D154" s="369"/>
      <c r="E154" s="369"/>
      <c r="F154" s="369"/>
      <c r="G154" s="369"/>
      <c r="H154" s="369"/>
      <c r="I154" s="369"/>
      <c r="J154" s="369"/>
      <c r="K154" s="398"/>
      <c r="L154" s="398"/>
      <c r="M154" s="398"/>
      <c r="N154" s="369"/>
      <c r="O154" s="369"/>
      <c r="P154" s="369"/>
    </row>
    <row r="155" spans="2:16" ht="15">
      <c r="B155" s="369"/>
      <c r="C155" s="369"/>
      <c r="D155" s="369"/>
      <c r="E155" s="369"/>
      <c r="F155" s="369"/>
      <c r="G155" s="369"/>
      <c r="H155" s="369"/>
      <c r="I155" s="369"/>
      <c r="J155" s="369"/>
      <c r="K155" s="398"/>
      <c r="L155" s="398"/>
      <c r="M155" s="398"/>
      <c r="N155" s="369"/>
      <c r="O155" s="369"/>
      <c r="P155" s="369"/>
    </row>
    <row r="156" spans="2:16" ht="15">
      <c r="B156" s="369"/>
      <c r="C156" s="369"/>
      <c r="D156" s="369"/>
      <c r="E156" s="369"/>
      <c r="F156" s="369"/>
      <c r="G156" s="369"/>
      <c r="H156" s="369"/>
      <c r="I156" s="369"/>
      <c r="J156" s="369"/>
      <c r="K156" s="398"/>
      <c r="L156" s="398"/>
      <c r="M156" s="398"/>
      <c r="N156" s="369"/>
      <c r="O156" s="369"/>
      <c r="P156" s="369"/>
    </row>
    <row r="157" spans="2:16" ht="15">
      <c r="B157" s="369"/>
      <c r="C157" s="369"/>
      <c r="D157" s="369"/>
      <c r="E157" s="369"/>
      <c r="F157" s="369"/>
      <c r="G157" s="369"/>
      <c r="H157" s="369"/>
      <c r="I157" s="369"/>
      <c r="J157" s="369"/>
      <c r="K157" s="398"/>
      <c r="L157" s="398"/>
      <c r="M157" s="398"/>
      <c r="N157" s="369"/>
      <c r="O157" s="369"/>
      <c r="P157" s="369"/>
    </row>
  </sheetData>
  <sheetProtection selectLockedCells="1" selectUnlockedCells="1"/>
  <mergeCells count="8">
    <mergeCell ref="A2:M2"/>
    <mergeCell ref="A3:M3"/>
    <mergeCell ref="A4:L4"/>
    <mergeCell ref="A18:N18"/>
    <mergeCell ref="A5:A6"/>
    <mergeCell ref="B5:M5"/>
    <mergeCell ref="N5:N6"/>
    <mergeCell ref="A7:N7"/>
  </mergeCells>
  <printOptions horizontalCentered="1"/>
  <pageMargins left="0.5118055555555555" right="0" top="0.7597222222222222" bottom="0.35416666666666663" header="0.5118055555555555" footer="0.19652777777777777"/>
  <pageSetup horizontalDpi="300" verticalDpi="300" orientation="landscape" paperSize="9" scale="58" r:id="rId1"/>
  <headerFooter alignWithMargins="0">
    <oddFooter xml:space="preserve">&amp;L&amp;10&amp;F&amp;R&amp;"Times New Roman CE,Félkövér"&amp;14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zoomScale="60" zoomScaleNormal="60" zoomScalePageLayoutView="0" workbookViewId="0" topLeftCell="A1">
      <selection activeCell="A1" sqref="A1:IV1"/>
    </sheetView>
  </sheetViews>
  <sheetFormatPr defaultColWidth="8.796875" defaultRowHeight="15"/>
  <cols>
    <col min="1" max="1" width="4.69921875" style="251" customWidth="1"/>
    <col min="2" max="2" width="45.59765625" style="251" customWidth="1"/>
    <col min="3" max="3" width="12.8984375" style="251" customWidth="1"/>
    <col min="4" max="4" width="13.69921875" style="251" customWidth="1"/>
    <col min="5" max="7" width="15.69921875" style="251" customWidth="1"/>
    <col min="8" max="12" width="14.09765625" style="251" customWidth="1"/>
    <col min="13" max="16384" width="9" style="251" customWidth="1"/>
  </cols>
  <sheetData>
    <row r="1" spans="1:12" s="263" customFormat="1" ht="15" customHeight="1">
      <c r="A1" s="263" t="s">
        <v>375</v>
      </c>
      <c r="C1" s="264"/>
      <c r="D1" s="264"/>
      <c r="E1" s="264"/>
      <c r="F1" s="264"/>
      <c r="I1" s="264"/>
      <c r="J1" s="264"/>
      <c r="K1" s="264"/>
      <c r="L1" s="264"/>
    </row>
    <row r="2" spans="1:12" ht="22.5" customHeight="1">
      <c r="A2" s="703" t="s">
        <v>286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</row>
    <row r="3" spans="1:12" ht="22.5" customHeight="1">
      <c r="A3" s="703" t="s">
        <v>287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</row>
    <row r="4" spans="7:12" ht="22.5" customHeight="1">
      <c r="G4" s="338"/>
      <c r="K4" s="339"/>
      <c r="L4" s="339" t="s">
        <v>82</v>
      </c>
    </row>
    <row r="5" spans="1:12" s="340" customFormat="1" ht="27.75" customHeight="1">
      <c r="A5" s="704" t="s">
        <v>83</v>
      </c>
      <c r="B5" s="704"/>
      <c r="C5" s="705" t="s">
        <v>288</v>
      </c>
      <c r="D5" s="705" t="s">
        <v>289</v>
      </c>
      <c r="E5" s="705" t="s">
        <v>290</v>
      </c>
      <c r="F5" s="705" t="s">
        <v>291</v>
      </c>
      <c r="G5" s="705" t="s">
        <v>292</v>
      </c>
      <c r="H5" s="706" t="s">
        <v>293</v>
      </c>
      <c r="I5" s="706"/>
      <c r="J5" s="706"/>
      <c r="K5" s="706"/>
      <c r="L5" s="706"/>
    </row>
    <row r="6" spans="1:12" s="340" customFormat="1" ht="22.5" customHeight="1">
      <c r="A6" s="704"/>
      <c r="B6" s="704"/>
      <c r="C6" s="705"/>
      <c r="D6" s="705"/>
      <c r="E6" s="705"/>
      <c r="F6" s="705"/>
      <c r="G6" s="705"/>
      <c r="H6" s="341" t="s">
        <v>294</v>
      </c>
      <c r="I6" s="341">
        <v>2015</v>
      </c>
      <c r="J6" s="341">
        <v>2016</v>
      </c>
      <c r="K6" s="341">
        <v>2017</v>
      </c>
      <c r="L6" s="342" t="s">
        <v>295</v>
      </c>
    </row>
    <row r="7" spans="1:13" s="340" customFormat="1" ht="45" customHeight="1">
      <c r="A7" s="240" t="s">
        <v>296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2"/>
      <c r="M7" s="343"/>
    </row>
    <row r="8" spans="1:12" s="340" customFormat="1" ht="45" customHeight="1">
      <c r="A8" s="243" t="s">
        <v>297</v>
      </c>
      <c r="B8" s="244"/>
      <c r="C8" s="245"/>
      <c r="D8" s="245"/>
      <c r="E8" s="245"/>
      <c r="F8" s="245"/>
      <c r="G8" s="245"/>
      <c r="H8" s="245"/>
      <c r="I8" s="245"/>
      <c r="J8" s="245"/>
      <c r="K8" s="245"/>
      <c r="L8" s="246"/>
    </row>
    <row r="9" spans="1:12" s="340" customFormat="1" ht="45" customHeight="1">
      <c r="A9" s="243" t="s">
        <v>298</v>
      </c>
      <c r="B9" s="244"/>
      <c r="C9" s="245"/>
      <c r="D9" s="245"/>
      <c r="E9" s="245"/>
      <c r="F9" s="245"/>
      <c r="G9" s="245"/>
      <c r="H9" s="245"/>
      <c r="I9" s="245"/>
      <c r="J9" s="245"/>
      <c r="K9" s="245"/>
      <c r="L9" s="246"/>
    </row>
    <row r="10" spans="1:12" ht="45" customHeight="1">
      <c r="A10" s="344">
        <v>1</v>
      </c>
      <c r="B10" s="345" t="s">
        <v>299</v>
      </c>
      <c r="C10" s="247">
        <v>5334</v>
      </c>
      <c r="D10" s="248">
        <v>2003</v>
      </c>
      <c r="E10" s="247">
        <v>1367</v>
      </c>
      <c r="F10" s="247">
        <v>500</v>
      </c>
      <c r="G10" s="247">
        <v>367</v>
      </c>
      <c r="H10" s="247">
        <v>180</v>
      </c>
      <c r="I10" s="247">
        <v>180</v>
      </c>
      <c r="J10" s="249">
        <v>180</v>
      </c>
      <c r="K10" s="249">
        <v>180</v>
      </c>
      <c r="L10" s="250">
        <v>1087</v>
      </c>
    </row>
    <row r="11" spans="1:12" ht="45" customHeight="1">
      <c r="A11" s="707" t="s">
        <v>300</v>
      </c>
      <c r="B11" s="707"/>
      <c r="C11" s="346">
        <v>5334</v>
      </c>
      <c r="D11" s="346">
        <v>2003</v>
      </c>
      <c r="E11" s="346">
        <v>1367</v>
      </c>
      <c r="F11" s="346">
        <v>500</v>
      </c>
      <c r="G11" s="346">
        <v>367</v>
      </c>
      <c r="H11" s="346">
        <v>180</v>
      </c>
      <c r="I11" s="346">
        <v>180</v>
      </c>
      <c r="J11" s="346">
        <v>180</v>
      </c>
      <c r="K11" s="346">
        <v>180</v>
      </c>
      <c r="L11" s="347">
        <v>1087</v>
      </c>
    </row>
    <row r="12" spans="1:12" s="340" customFormat="1" ht="45" customHeight="1">
      <c r="A12" s="240" t="s">
        <v>301</v>
      </c>
      <c r="B12" s="252"/>
      <c r="C12" s="253"/>
      <c r="D12" s="253"/>
      <c r="E12" s="253"/>
      <c r="F12" s="253"/>
      <c r="G12" s="253"/>
      <c r="H12" s="253"/>
      <c r="I12" s="253"/>
      <c r="J12" s="253"/>
      <c r="K12" s="253"/>
      <c r="L12" s="254"/>
    </row>
    <row r="13" spans="1:12" s="340" customFormat="1" ht="45" customHeight="1">
      <c r="A13" s="708" t="s">
        <v>302</v>
      </c>
      <c r="B13" s="708"/>
      <c r="C13" s="348"/>
      <c r="D13" s="349"/>
      <c r="E13" s="350"/>
      <c r="F13" s="350"/>
      <c r="G13" s="350"/>
      <c r="H13" s="350"/>
      <c r="I13" s="350"/>
      <c r="J13" s="350"/>
      <c r="K13" s="350"/>
      <c r="L13" s="255"/>
    </row>
    <row r="14" spans="1:12" ht="45" customHeight="1">
      <c r="A14" s="702" t="s">
        <v>303</v>
      </c>
      <c r="B14" s="702"/>
      <c r="C14" s="351">
        <v>5334</v>
      </c>
      <c r="D14" s="352">
        <v>2003</v>
      </c>
      <c r="E14" s="353">
        <v>1367</v>
      </c>
      <c r="F14" s="354">
        <v>500</v>
      </c>
      <c r="G14" s="354">
        <v>367</v>
      </c>
      <c r="H14" s="354">
        <v>180</v>
      </c>
      <c r="I14" s="354">
        <v>180</v>
      </c>
      <c r="J14" s="354">
        <v>180</v>
      </c>
      <c r="K14" s="354">
        <v>180</v>
      </c>
      <c r="L14" s="355">
        <v>1087</v>
      </c>
    </row>
  </sheetData>
  <sheetProtection selectLockedCells="1" selectUnlockedCells="1"/>
  <mergeCells count="12">
    <mergeCell ref="A11:B11"/>
    <mergeCell ref="A13:B13"/>
    <mergeCell ref="A14:B14"/>
    <mergeCell ref="A2:L2"/>
    <mergeCell ref="A3:L3"/>
    <mergeCell ref="A5:B6"/>
    <mergeCell ref="C5:C6"/>
    <mergeCell ref="D5:D6"/>
    <mergeCell ref="E5:E6"/>
    <mergeCell ref="F5:F6"/>
    <mergeCell ref="G5:G6"/>
    <mergeCell ref="H5:L5"/>
  </mergeCells>
  <printOptions horizontalCentered="1"/>
  <pageMargins left="0.4722222222222222" right="0.5118055555555555" top="0.3541666666666667" bottom="0.43333333333333335" header="0.5118055555555555" footer="0.31527777777777777"/>
  <pageSetup horizontalDpi="300" verticalDpi="300" orientation="landscape" paperSize="9" scale="61" r:id="rId1"/>
  <headerFooter alignWithMargins="0">
    <oddFooter xml:space="preserve">&amp;L&amp;F&amp;R&amp;"Times New Roman CE,Félkövér"&amp;14 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76"/>
  <sheetViews>
    <sheetView zoomScale="70" zoomScaleNormal="70" zoomScalePageLayoutView="0" workbookViewId="0" topLeftCell="A1">
      <selection activeCell="A2" sqref="A2:G2"/>
    </sheetView>
  </sheetViews>
  <sheetFormatPr defaultColWidth="8.796875" defaultRowHeight="15"/>
  <cols>
    <col min="1" max="1" width="46" style="312" customWidth="1"/>
    <col min="2" max="2" width="16.5" style="313" customWidth="1"/>
    <col min="3" max="4" width="9" style="313" customWidth="1"/>
    <col min="5" max="5" width="13.59765625" style="313" customWidth="1"/>
    <col min="6" max="7" width="9" style="313" customWidth="1"/>
    <col min="8" max="8" width="13.19921875" style="313" customWidth="1"/>
    <col min="9" max="16384" width="9" style="314" customWidth="1"/>
  </cols>
  <sheetData>
    <row r="1" spans="1:12" s="263" customFormat="1" ht="15" customHeight="1">
      <c r="A1" s="263" t="s">
        <v>376</v>
      </c>
      <c r="C1" s="264"/>
      <c r="D1" s="264"/>
      <c r="E1" s="264"/>
      <c r="F1" s="264"/>
      <c r="I1" s="264"/>
      <c r="J1" s="264"/>
      <c r="K1" s="264"/>
      <c r="L1" s="264"/>
    </row>
    <row r="2" spans="1:8" s="311" customFormat="1" ht="22.5" customHeight="1">
      <c r="A2" s="566" t="s">
        <v>304</v>
      </c>
      <c r="B2" s="566"/>
      <c r="C2" s="566"/>
      <c r="D2" s="566"/>
      <c r="E2" s="566"/>
      <c r="F2" s="566"/>
      <c r="G2" s="566"/>
      <c r="H2" s="310"/>
    </row>
    <row r="3" spans="1:8" s="311" customFormat="1" ht="22.5" customHeight="1">
      <c r="A3" s="566" t="s">
        <v>305</v>
      </c>
      <c r="B3" s="566"/>
      <c r="C3" s="566"/>
      <c r="D3" s="566"/>
      <c r="E3" s="566"/>
      <c r="F3" s="566"/>
      <c r="G3" s="566"/>
      <c r="H3" s="310"/>
    </row>
    <row r="5" spans="1:8" s="311" customFormat="1" ht="24.75" customHeight="1">
      <c r="A5" s="709" t="s">
        <v>306</v>
      </c>
      <c r="B5" s="710" t="s">
        <v>307</v>
      </c>
      <c r="C5" s="710"/>
      <c r="D5" s="710"/>
      <c r="E5" s="710" t="s">
        <v>308</v>
      </c>
      <c r="F5" s="710"/>
      <c r="G5" s="710"/>
      <c r="H5" s="711" t="s">
        <v>309</v>
      </c>
    </row>
    <row r="6" spans="1:8" s="311" customFormat="1" ht="30.75">
      <c r="A6" s="709"/>
      <c r="B6" s="315" t="s">
        <v>310</v>
      </c>
      <c r="C6" s="315" t="s">
        <v>311</v>
      </c>
      <c r="D6" s="315" t="s">
        <v>312</v>
      </c>
      <c r="E6" s="315" t="s">
        <v>310</v>
      </c>
      <c r="F6" s="315" t="s">
        <v>311</v>
      </c>
      <c r="G6" s="315" t="s">
        <v>312</v>
      </c>
      <c r="H6" s="711"/>
    </row>
    <row r="7" spans="1:8" ht="30" customHeight="1">
      <c r="A7" s="316" t="s">
        <v>313</v>
      </c>
      <c r="B7" s="317"/>
      <c r="C7" s="318"/>
      <c r="D7" s="319"/>
      <c r="E7" s="319"/>
      <c r="F7" s="319"/>
      <c r="G7" s="319"/>
      <c r="H7" s="320"/>
    </row>
    <row r="8" spans="1:8" ht="30" customHeight="1">
      <c r="A8" s="321" t="s">
        <v>314</v>
      </c>
      <c r="B8" s="322"/>
      <c r="C8" s="322"/>
      <c r="D8" s="323"/>
      <c r="E8" s="323"/>
      <c r="F8" s="323"/>
      <c r="G8" s="323"/>
      <c r="H8" s="324"/>
    </row>
    <row r="9" spans="1:8" ht="30" customHeight="1">
      <c r="A9" s="321" t="s">
        <v>315</v>
      </c>
      <c r="B9" s="322"/>
      <c r="C9" s="322"/>
      <c r="D9" s="323"/>
      <c r="E9" s="323"/>
      <c r="F9" s="323"/>
      <c r="G9" s="323"/>
      <c r="H9" s="324"/>
    </row>
    <row r="10" spans="1:8" ht="30" customHeight="1">
      <c r="A10" s="321" t="s">
        <v>134</v>
      </c>
      <c r="B10" s="317"/>
      <c r="C10" s="322"/>
      <c r="D10" s="323"/>
      <c r="E10" s="323"/>
      <c r="F10" s="323"/>
      <c r="G10" s="323"/>
      <c r="H10" s="324"/>
    </row>
    <row r="11" spans="1:8" ht="30" customHeight="1">
      <c r="A11" s="321" t="s">
        <v>316</v>
      </c>
      <c r="B11" s="317" t="s">
        <v>317</v>
      </c>
      <c r="C11" s="325">
        <v>100</v>
      </c>
      <c r="D11" s="325">
        <v>0</v>
      </c>
      <c r="E11" s="326" t="s">
        <v>318</v>
      </c>
      <c r="F11" s="325" t="s">
        <v>319</v>
      </c>
      <c r="G11" s="325">
        <v>33</v>
      </c>
      <c r="H11" s="327">
        <v>33</v>
      </c>
    </row>
    <row r="12" spans="1:8" ht="30" customHeight="1">
      <c r="A12" s="328" t="s">
        <v>320</v>
      </c>
      <c r="B12" s="329"/>
      <c r="C12" s="330"/>
      <c r="D12" s="330"/>
      <c r="E12" s="330"/>
      <c r="F12" s="330"/>
      <c r="G12" s="330"/>
      <c r="H12" s="331"/>
    </row>
    <row r="13" spans="1:8" ht="33" customHeight="1">
      <c r="A13" s="332" t="s">
        <v>321</v>
      </c>
      <c r="B13" s="333"/>
      <c r="C13" s="334"/>
      <c r="D13" s="334">
        <v>0</v>
      </c>
      <c r="E13" s="334"/>
      <c r="F13" s="334"/>
      <c r="G13" s="334">
        <v>33</v>
      </c>
      <c r="H13" s="335">
        <v>33</v>
      </c>
    </row>
    <row r="14" spans="1:3" ht="15">
      <c r="A14" s="336"/>
      <c r="B14" s="337"/>
      <c r="C14" s="337"/>
    </row>
    <row r="15" spans="1:3" ht="15">
      <c r="A15" s="336"/>
      <c r="B15" s="337"/>
      <c r="C15" s="337"/>
    </row>
    <row r="16" spans="1:3" ht="15">
      <c r="A16" s="336"/>
      <c r="B16" s="337"/>
      <c r="C16" s="337"/>
    </row>
    <row r="17" spans="1:3" ht="15">
      <c r="A17" s="336"/>
      <c r="C17" s="337"/>
    </row>
    <row r="18" spans="1:3" ht="15">
      <c r="A18" s="336"/>
      <c r="C18" s="337"/>
    </row>
    <row r="19" spans="1:3" ht="15">
      <c r="A19" s="336"/>
      <c r="C19" s="337"/>
    </row>
    <row r="20" spans="1:3" ht="15">
      <c r="A20" s="336"/>
      <c r="C20" s="337"/>
    </row>
    <row r="21" ht="15">
      <c r="C21" s="337"/>
    </row>
    <row r="22" ht="15">
      <c r="C22" s="337"/>
    </row>
    <row r="23" ht="15">
      <c r="C23" s="337"/>
    </row>
    <row r="24" ht="15">
      <c r="C24" s="337"/>
    </row>
    <row r="25" ht="15">
      <c r="C25" s="337"/>
    </row>
    <row r="26" ht="15">
      <c r="C26" s="337"/>
    </row>
    <row r="27" ht="15">
      <c r="C27" s="337"/>
    </row>
    <row r="28" ht="15">
      <c r="C28" s="337"/>
    </row>
    <row r="29" ht="15">
      <c r="C29" s="337"/>
    </row>
    <row r="30" ht="15">
      <c r="C30" s="337"/>
    </row>
    <row r="31" ht="15">
      <c r="C31" s="337"/>
    </row>
    <row r="32" ht="15">
      <c r="C32" s="337"/>
    </row>
    <row r="33" ht="15">
      <c r="C33" s="337"/>
    </row>
    <row r="34" ht="15">
      <c r="C34" s="337"/>
    </row>
    <row r="35" ht="15">
      <c r="C35" s="337"/>
    </row>
    <row r="36" ht="15">
      <c r="C36" s="337"/>
    </row>
    <row r="37" ht="15">
      <c r="C37" s="337"/>
    </row>
    <row r="38" ht="15">
      <c r="C38" s="337"/>
    </row>
    <row r="39" ht="15">
      <c r="C39" s="337"/>
    </row>
    <row r="40" ht="15">
      <c r="C40" s="337"/>
    </row>
    <row r="41" ht="15">
      <c r="C41" s="337"/>
    </row>
    <row r="42" ht="15">
      <c r="C42" s="337"/>
    </row>
    <row r="43" ht="15">
      <c r="C43" s="337"/>
    </row>
    <row r="44" ht="15">
      <c r="C44" s="337"/>
    </row>
    <row r="45" ht="15">
      <c r="C45" s="337"/>
    </row>
    <row r="46" ht="15">
      <c r="C46" s="337"/>
    </row>
    <row r="47" ht="15">
      <c r="C47" s="337"/>
    </row>
    <row r="48" ht="15">
      <c r="C48" s="337"/>
    </row>
    <row r="49" ht="15">
      <c r="C49" s="337"/>
    </row>
    <row r="50" ht="15">
      <c r="C50" s="337"/>
    </row>
    <row r="51" ht="15">
      <c r="C51" s="337"/>
    </row>
    <row r="52" ht="15">
      <c r="C52" s="337"/>
    </row>
    <row r="53" ht="15">
      <c r="C53" s="337"/>
    </row>
    <row r="54" ht="15">
      <c r="C54" s="337"/>
    </row>
    <row r="55" ht="15">
      <c r="C55" s="337"/>
    </row>
    <row r="56" ht="15">
      <c r="C56" s="337"/>
    </row>
    <row r="57" ht="15">
      <c r="C57" s="337"/>
    </row>
    <row r="58" ht="15">
      <c r="C58" s="337"/>
    </row>
    <row r="59" ht="15">
      <c r="C59" s="337"/>
    </row>
    <row r="60" ht="15">
      <c r="C60" s="337"/>
    </row>
    <row r="61" ht="15">
      <c r="C61" s="337"/>
    </row>
    <row r="62" ht="15">
      <c r="C62" s="337"/>
    </row>
    <row r="63" ht="15">
      <c r="C63" s="337"/>
    </row>
    <row r="64" ht="15">
      <c r="C64" s="337"/>
    </row>
    <row r="65" ht="15">
      <c r="C65" s="337"/>
    </row>
    <row r="66" ht="15">
      <c r="C66" s="337"/>
    </row>
    <row r="67" ht="15">
      <c r="C67" s="337"/>
    </row>
    <row r="68" ht="15">
      <c r="C68" s="337"/>
    </row>
    <row r="69" ht="15">
      <c r="C69" s="337"/>
    </row>
    <row r="70" ht="15">
      <c r="C70" s="337"/>
    </row>
    <row r="71" ht="15">
      <c r="C71" s="337"/>
    </row>
    <row r="72" ht="15">
      <c r="C72" s="337"/>
    </row>
    <row r="73" ht="15">
      <c r="C73" s="337"/>
    </row>
    <row r="74" ht="15">
      <c r="C74" s="337"/>
    </row>
    <row r="75" ht="15">
      <c r="C75" s="337"/>
    </row>
    <row r="76" ht="15">
      <c r="C76" s="337"/>
    </row>
  </sheetData>
  <sheetProtection selectLockedCells="1" selectUnlockedCells="1"/>
  <mergeCells count="6">
    <mergeCell ref="H5:H6"/>
    <mergeCell ref="A2:G2"/>
    <mergeCell ref="A3:G3"/>
    <mergeCell ref="A5:A6"/>
    <mergeCell ref="B5:D5"/>
    <mergeCell ref="E5:G5"/>
  </mergeCells>
  <printOptions horizontalCentered="1"/>
  <pageMargins left="0.5118055555555555" right="0.7875" top="0.9597222222222223" bottom="0.9840277777777777" header="0.5118055555555555" footer="0.5118055555555555"/>
  <pageSetup horizontalDpi="300" verticalDpi="300" orientation="landscape" paperSize="9" scale="85" r:id="rId1"/>
  <headerFooter alignWithMargins="0">
    <oddFooter>&amp;L&amp;10&amp;F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="70" zoomScaleNormal="70" zoomScalePageLayoutView="0" workbookViewId="0" topLeftCell="A1">
      <selection activeCell="A1" sqref="A1:IV1"/>
    </sheetView>
  </sheetViews>
  <sheetFormatPr defaultColWidth="8.796875" defaultRowHeight="15"/>
  <cols>
    <col min="1" max="1" width="6.69921875" style="263" customWidth="1"/>
    <col min="2" max="2" width="65.59765625" style="263" customWidth="1"/>
    <col min="3" max="4" width="20.59765625" style="264" customWidth="1"/>
    <col min="5" max="5" width="6.69921875" style="263" customWidth="1"/>
    <col min="6" max="6" width="65.59765625" style="263" customWidth="1"/>
    <col min="7" max="8" width="20.59765625" style="264" customWidth="1"/>
    <col min="9" max="16384" width="9" style="263" customWidth="1"/>
  </cols>
  <sheetData>
    <row r="1" spans="1:12" ht="18">
      <c r="A1" s="263" t="s">
        <v>365</v>
      </c>
      <c r="E1" s="264"/>
      <c r="F1" s="264"/>
      <c r="G1" s="263"/>
      <c r="H1" s="263"/>
      <c r="I1" s="264"/>
      <c r="J1" s="264"/>
      <c r="K1" s="264"/>
      <c r="L1" s="264"/>
    </row>
    <row r="2" spans="1:7" ht="22.5" customHeight="1">
      <c r="A2" s="584" t="s">
        <v>60</v>
      </c>
      <c r="B2" s="584"/>
      <c r="C2" s="584"/>
      <c r="D2" s="584"/>
      <c r="E2" s="584"/>
      <c r="F2" s="584"/>
      <c r="G2" s="584"/>
    </row>
    <row r="3" spans="1:8" ht="24.75" customHeight="1">
      <c r="A3" s="266"/>
      <c r="B3" s="266"/>
      <c r="C3" s="269"/>
      <c r="D3" s="269"/>
      <c r="E3" s="270"/>
      <c r="H3" s="264" t="s">
        <v>61</v>
      </c>
    </row>
    <row r="4" spans="1:9" ht="28.5" customHeight="1">
      <c r="A4" s="576" t="s">
        <v>2</v>
      </c>
      <c r="B4" s="271"/>
      <c r="C4" s="267" t="s">
        <v>3</v>
      </c>
      <c r="D4" s="272" t="s">
        <v>4</v>
      </c>
      <c r="E4" s="576" t="s">
        <v>2</v>
      </c>
      <c r="F4" s="271"/>
      <c r="G4" s="267" t="s">
        <v>3</v>
      </c>
      <c r="H4" s="540" t="s">
        <v>4</v>
      </c>
      <c r="I4" s="541"/>
    </row>
    <row r="5" spans="1:9" ht="28.5" customHeight="1">
      <c r="A5" s="576"/>
      <c r="B5" s="276" t="s">
        <v>5</v>
      </c>
      <c r="C5" s="277" t="s">
        <v>6</v>
      </c>
      <c r="D5" s="277" t="s">
        <v>6</v>
      </c>
      <c r="E5" s="576"/>
      <c r="F5" s="276" t="s">
        <v>7</v>
      </c>
      <c r="G5" s="277" t="s">
        <v>6</v>
      </c>
      <c r="H5" s="542" t="s">
        <v>6</v>
      </c>
      <c r="I5" s="541"/>
    </row>
    <row r="6" spans="1:9" s="19" customFormat="1" ht="13.5" customHeight="1">
      <c r="A6" s="279">
        <v>1</v>
      </c>
      <c r="B6" s="280">
        <v>2</v>
      </c>
      <c r="C6" s="281">
        <v>3</v>
      </c>
      <c r="D6" s="281">
        <v>4</v>
      </c>
      <c r="E6" s="279">
        <v>1</v>
      </c>
      <c r="F6" s="280">
        <v>2</v>
      </c>
      <c r="G6" s="281">
        <v>3</v>
      </c>
      <c r="H6" s="545">
        <v>4</v>
      </c>
      <c r="I6" s="546"/>
    </row>
    <row r="7" spans="1:8" s="5" customFormat="1" ht="33.75" customHeight="1">
      <c r="A7" s="283">
        <v>1</v>
      </c>
      <c r="B7" s="284" t="s">
        <v>8</v>
      </c>
      <c r="C7" s="285">
        <v>68423</v>
      </c>
      <c r="D7" s="285">
        <v>37400</v>
      </c>
      <c r="E7" s="286">
        <v>1</v>
      </c>
      <c r="F7" s="4" t="s">
        <v>9</v>
      </c>
      <c r="G7" s="75">
        <v>16526</v>
      </c>
      <c r="H7" s="85">
        <v>47102</v>
      </c>
    </row>
    <row r="8" spans="1:8" s="5" customFormat="1" ht="33.75" customHeight="1">
      <c r="A8" s="28">
        <v>2</v>
      </c>
      <c r="B8" s="4" t="s">
        <v>10</v>
      </c>
      <c r="C8" s="8">
        <v>7166</v>
      </c>
      <c r="D8" s="555">
        <v>8350</v>
      </c>
      <c r="E8" s="3">
        <v>2</v>
      </c>
      <c r="F8" s="4" t="s">
        <v>11</v>
      </c>
      <c r="G8" s="75">
        <v>4391</v>
      </c>
      <c r="H8" s="76">
        <v>9419</v>
      </c>
    </row>
    <row r="9" spans="1:8" s="5" customFormat="1" ht="33.75" customHeight="1">
      <c r="A9" s="28">
        <v>3</v>
      </c>
      <c r="B9" s="289" t="s">
        <v>12</v>
      </c>
      <c r="C9" s="556">
        <v>75135</v>
      </c>
      <c r="D9" s="555">
        <v>72748</v>
      </c>
      <c r="E9" s="3">
        <v>3</v>
      </c>
      <c r="F9" s="4" t="s">
        <v>13</v>
      </c>
      <c r="G9" s="75">
        <v>23568</v>
      </c>
      <c r="H9" s="78">
        <v>42626</v>
      </c>
    </row>
    <row r="10" spans="1:8" s="5" customFormat="1" ht="33.75" customHeight="1">
      <c r="A10" s="28">
        <v>4</v>
      </c>
      <c r="B10" s="4" t="s">
        <v>14</v>
      </c>
      <c r="C10" s="8">
        <v>15586</v>
      </c>
      <c r="D10" s="555">
        <v>72398</v>
      </c>
      <c r="E10" s="3">
        <v>4</v>
      </c>
      <c r="F10" s="4" t="s">
        <v>15</v>
      </c>
      <c r="G10" s="75">
        <v>15037</v>
      </c>
      <c r="H10" s="76">
        <v>36900</v>
      </c>
    </row>
    <row r="11" spans="1:8" s="5" customFormat="1" ht="33.75" customHeight="1">
      <c r="A11" s="6">
        <v>5</v>
      </c>
      <c r="B11" s="7" t="s">
        <v>16</v>
      </c>
      <c r="C11" s="8"/>
      <c r="D11" s="77"/>
      <c r="E11" s="3">
        <v>5</v>
      </c>
      <c r="F11" s="4" t="s">
        <v>62</v>
      </c>
      <c r="G11" s="75">
        <v>138467</v>
      </c>
      <c r="H11" s="78">
        <v>59009</v>
      </c>
    </row>
    <row r="12" spans="1:8" s="5" customFormat="1" ht="33.75" customHeight="1">
      <c r="A12" s="12" t="s">
        <v>18</v>
      </c>
      <c r="B12" s="13" t="s">
        <v>19</v>
      </c>
      <c r="C12" s="79">
        <f>SUM(C7:C11)</f>
        <v>166310</v>
      </c>
      <c r="D12" s="79">
        <f>SUM(D7:D11)</f>
        <v>190896</v>
      </c>
      <c r="E12" s="9">
        <v>6</v>
      </c>
      <c r="F12" s="7" t="s">
        <v>17</v>
      </c>
      <c r="G12" s="67">
        <v>2200</v>
      </c>
      <c r="H12" s="78"/>
    </row>
    <row r="13" spans="1:8" s="19" customFormat="1" ht="33.75" customHeight="1">
      <c r="A13" s="20" t="s">
        <v>21</v>
      </c>
      <c r="B13" s="21" t="s">
        <v>63</v>
      </c>
      <c r="C13" s="22">
        <v>54866</v>
      </c>
      <c r="D13" s="80"/>
      <c r="E13" s="15">
        <v>7</v>
      </c>
      <c r="F13" s="16" t="s">
        <v>335</v>
      </c>
      <c r="G13" s="81"/>
      <c r="H13" s="82">
        <v>18833</v>
      </c>
    </row>
    <row r="14" spans="1:8" s="19" customFormat="1" ht="33.75" customHeight="1">
      <c r="A14" s="20" t="s">
        <v>23</v>
      </c>
      <c r="B14" s="21" t="s">
        <v>24</v>
      </c>
      <c r="C14" s="22">
        <v>0</v>
      </c>
      <c r="D14" s="22">
        <v>0</v>
      </c>
      <c r="E14" s="23" t="s">
        <v>18</v>
      </c>
      <c r="F14" s="21" t="s">
        <v>64</v>
      </c>
      <c r="G14" s="83">
        <f>SUM(G7:G13)</f>
        <v>200189</v>
      </c>
      <c r="H14" s="84">
        <f>SUM(H7:H13)</f>
        <v>213889</v>
      </c>
    </row>
    <row r="15" spans="1:8" s="19" customFormat="1" ht="33.75" customHeight="1">
      <c r="A15" s="28">
        <v>1</v>
      </c>
      <c r="B15" s="4" t="s">
        <v>26</v>
      </c>
      <c r="C15" s="8"/>
      <c r="D15" s="8"/>
      <c r="E15" s="26">
        <v>1</v>
      </c>
      <c r="F15" s="4" t="s">
        <v>25</v>
      </c>
      <c r="G15" s="75">
        <v>83944</v>
      </c>
      <c r="H15" s="85">
        <v>30876</v>
      </c>
    </row>
    <row r="16" spans="1:8" s="19" customFormat="1" ht="33.75" customHeight="1">
      <c r="A16" s="28">
        <v>2</v>
      </c>
      <c r="B16" s="4" t="s">
        <v>28</v>
      </c>
      <c r="C16" s="8"/>
      <c r="D16" s="8"/>
      <c r="E16" s="26">
        <v>2</v>
      </c>
      <c r="F16" s="4" t="s">
        <v>27</v>
      </c>
      <c r="G16" s="67">
        <v>2700</v>
      </c>
      <c r="H16" s="76">
        <v>0</v>
      </c>
    </row>
    <row r="17" spans="1:8" s="19" customFormat="1" ht="33.75" customHeight="1">
      <c r="A17" s="12" t="s">
        <v>30</v>
      </c>
      <c r="B17" s="13" t="s">
        <v>31</v>
      </c>
      <c r="C17" s="14">
        <v>0</v>
      </c>
      <c r="D17" s="86">
        <v>0</v>
      </c>
      <c r="E17" s="9">
        <v>3</v>
      </c>
      <c r="F17" s="7" t="s">
        <v>29</v>
      </c>
      <c r="G17" s="67"/>
      <c r="H17" s="87"/>
    </row>
    <row r="18" spans="1:8" s="19" customFormat="1" ht="33.75" customHeight="1">
      <c r="A18" s="297"/>
      <c r="B18" s="298"/>
      <c r="C18" s="299"/>
      <c r="D18" s="299"/>
      <c r="E18" s="88">
        <v>4</v>
      </c>
      <c r="F18" s="89" t="s">
        <v>65</v>
      </c>
      <c r="G18" s="81"/>
      <c r="H18" s="90"/>
    </row>
    <row r="19" spans="1:8" s="19" customFormat="1" ht="33.75" customHeight="1">
      <c r="A19" s="297"/>
      <c r="B19" s="298"/>
      <c r="C19" s="299"/>
      <c r="D19" s="299"/>
      <c r="E19" s="23" t="s">
        <v>21</v>
      </c>
      <c r="F19" s="21" t="s">
        <v>66</v>
      </c>
      <c r="G19" s="91">
        <v>86644</v>
      </c>
      <c r="H19" s="92">
        <v>30876</v>
      </c>
    </row>
    <row r="20" spans="1:8" s="19" customFormat="1" ht="33.75" customHeight="1">
      <c r="A20" s="297"/>
      <c r="B20" s="298"/>
      <c r="C20" s="299"/>
      <c r="D20" s="299"/>
      <c r="E20" s="31" t="s">
        <v>23</v>
      </c>
      <c r="F20" s="32" t="s">
        <v>33</v>
      </c>
      <c r="G20" s="93"/>
      <c r="H20" s="94"/>
    </row>
    <row r="21" spans="1:8" s="19" customFormat="1" ht="33.75" customHeight="1">
      <c r="A21" s="297"/>
      <c r="B21" s="298"/>
      <c r="C21" s="299"/>
      <c r="D21" s="299"/>
      <c r="E21" s="9">
        <v>1</v>
      </c>
      <c r="F21" s="7" t="s">
        <v>35</v>
      </c>
      <c r="G21" s="67"/>
      <c r="H21" s="95">
        <v>0</v>
      </c>
    </row>
    <row r="22" spans="1:8" s="19" customFormat="1" ht="33.75" customHeight="1">
      <c r="A22" s="297"/>
      <c r="B22" s="298"/>
      <c r="C22" s="299"/>
      <c r="D22" s="299"/>
      <c r="E22" s="96">
        <v>2</v>
      </c>
      <c r="F22" s="7" t="s">
        <v>37</v>
      </c>
      <c r="G22" s="97">
        <v>900</v>
      </c>
      <c r="H22" s="95">
        <v>180</v>
      </c>
    </row>
    <row r="23" spans="1:8" s="19" customFormat="1" ht="33.75" customHeight="1">
      <c r="A23" s="297"/>
      <c r="B23" s="298"/>
      <c r="C23" s="299"/>
      <c r="D23" s="305"/>
      <c r="E23" s="96">
        <v>3</v>
      </c>
      <c r="F23" s="7" t="s">
        <v>38</v>
      </c>
      <c r="G23" s="67"/>
      <c r="H23" s="95">
        <v>0</v>
      </c>
    </row>
    <row r="24" spans="1:9" s="19" customFormat="1" ht="33.75" customHeight="1">
      <c r="A24" s="98" t="s">
        <v>39</v>
      </c>
      <c r="B24" s="32" t="s">
        <v>40</v>
      </c>
      <c r="C24" s="99">
        <v>221176</v>
      </c>
      <c r="D24" s="41">
        <f>SUM(D12:D13)</f>
        <v>190896</v>
      </c>
      <c r="E24" s="42" t="s">
        <v>30</v>
      </c>
      <c r="F24" s="40" t="s">
        <v>41</v>
      </c>
      <c r="G24" s="100">
        <v>287733</v>
      </c>
      <c r="H24" s="101">
        <f>SUM(H7+H8+H9+H10+H11+H13+H15+H22)</f>
        <v>244945</v>
      </c>
      <c r="I24" s="102"/>
    </row>
    <row r="25" spans="1:8" s="19" customFormat="1" ht="33.75" customHeight="1">
      <c r="A25" s="45" t="s">
        <v>42</v>
      </c>
      <c r="B25" s="46" t="s">
        <v>43</v>
      </c>
      <c r="C25" s="47">
        <v>66557</v>
      </c>
      <c r="D25" s="47"/>
      <c r="E25" s="48" t="s">
        <v>39</v>
      </c>
      <c r="F25" s="49" t="s">
        <v>44</v>
      </c>
      <c r="G25" s="103"/>
      <c r="H25" s="104"/>
    </row>
    <row r="26" spans="1:8" s="19" customFormat="1" ht="33.75" customHeight="1">
      <c r="A26" s="585" t="s">
        <v>45</v>
      </c>
      <c r="B26" s="585"/>
      <c r="C26" s="585"/>
      <c r="D26" s="585"/>
      <c r="E26" s="585"/>
      <c r="F26" s="585"/>
      <c r="G26" s="586"/>
      <c r="H26" s="586"/>
    </row>
    <row r="27" spans="1:8" s="19" customFormat="1" ht="33.75" customHeight="1">
      <c r="A27" s="52">
        <v>1</v>
      </c>
      <c r="B27" s="53" t="s">
        <v>46</v>
      </c>
      <c r="C27" s="54">
        <v>14500</v>
      </c>
      <c r="D27" s="2">
        <v>22571</v>
      </c>
      <c r="E27" s="557"/>
      <c r="F27" s="583"/>
      <c r="G27" s="583"/>
      <c r="H27" s="583"/>
    </row>
    <row r="28" spans="1:8" s="19" customFormat="1" ht="33.75" customHeight="1">
      <c r="A28" s="59">
        <v>2</v>
      </c>
      <c r="B28" s="60" t="s">
        <v>48</v>
      </c>
      <c r="C28" s="61">
        <v>21500</v>
      </c>
      <c r="D28" s="105">
        <v>31478</v>
      </c>
      <c r="E28" s="558"/>
      <c r="F28" s="583"/>
      <c r="G28" s="583"/>
      <c r="H28" s="583"/>
    </row>
    <row r="29" spans="1:8" s="19" customFormat="1" ht="33.75" customHeight="1">
      <c r="A29" s="39" t="s">
        <v>49</v>
      </c>
      <c r="B29" s="40" t="s">
        <v>50</v>
      </c>
      <c r="C29" s="41">
        <v>36000</v>
      </c>
      <c r="D29" s="33">
        <v>54049</v>
      </c>
      <c r="E29" s="558"/>
      <c r="F29" s="583"/>
      <c r="G29" s="583"/>
      <c r="H29" s="583"/>
    </row>
    <row r="30" spans="1:8" s="19" customFormat="1" ht="33.75" customHeight="1">
      <c r="A30" s="582" t="s">
        <v>51</v>
      </c>
      <c r="B30" s="582"/>
      <c r="C30" s="582"/>
      <c r="D30" s="582"/>
      <c r="E30" s="582"/>
      <c r="F30" s="582"/>
      <c r="G30" s="582"/>
      <c r="H30" s="582"/>
    </row>
    <row r="31" spans="1:8" s="19" customFormat="1" ht="33.75" customHeight="1">
      <c r="A31" s="28">
        <v>1</v>
      </c>
      <c r="B31" s="106" t="s">
        <v>52</v>
      </c>
      <c r="C31" s="8">
        <v>19379</v>
      </c>
      <c r="D31" s="2"/>
      <c r="E31" s="578"/>
      <c r="F31" s="578"/>
      <c r="G31" s="578"/>
      <c r="H31" s="578"/>
    </row>
    <row r="32" spans="1:8" s="19" customFormat="1" ht="33.75" customHeight="1">
      <c r="A32" s="6">
        <v>2</v>
      </c>
      <c r="B32" s="68" t="s">
        <v>53</v>
      </c>
      <c r="C32" s="69">
        <v>11178</v>
      </c>
      <c r="D32" s="10">
        <v>0</v>
      </c>
      <c r="E32" s="578"/>
      <c r="F32" s="578"/>
      <c r="G32" s="578"/>
      <c r="H32" s="578"/>
    </row>
    <row r="33" spans="1:8" s="19" customFormat="1" ht="33.75" customHeight="1">
      <c r="A33" s="70">
        <v>3</v>
      </c>
      <c r="B33" s="71" t="s">
        <v>54</v>
      </c>
      <c r="C33" s="72"/>
      <c r="D33" s="105"/>
      <c r="E33" s="578"/>
      <c r="F33" s="578"/>
      <c r="G33" s="578"/>
      <c r="H33" s="578"/>
    </row>
    <row r="34" spans="1:8" s="19" customFormat="1" ht="33.75" customHeight="1">
      <c r="A34" s="63" t="s">
        <v>55</v>
      </c>
      <c r="B34" s="64" t="s">
        <v>56</v>
      </c>
      <c r="C34" s="65">
        <v>30557</v>
      </c>
      <c r="D34" s="99"/>
      <c r="E34" s="578"/>
      <c r="F34" s="578"/>
      <c r="G34" s="578"/>
      <c r="H34" s="578"/>
    </row>
    <row r="35" spans="1:8" s="19" customFormat="1" ht="52.5" customHeight="1">
      <c r="A35" s="45" t="s">
        <v>57</v>
      </c>
      <c r="B35" s="49" t="s">
        <v>58</v>
      </c>
      <c r="C35" s="107">
        <v>287733</v>
      </c>
      <c r="D35" s="47">
        <f>SUM(D12+D29)</f>
        <v>244945</v>
      </c>
      <c r="E35" s="108" t="s">
        <v>42</v>
      </c>
      <c r="F35" s="109" t="s">
        <v>59</v>
      </c>
      <c r="G35" s="110">
        <v>287733</v>
      </c>
      <c r="H35" s="559">
        <v>244945</v>
      </c>
    </row>
    <row r="36" spans="1:8" s="19" customFormat="1" ht="27.75" customHeight="1">
      <c r="A36" s="306"/>
      <c r="B36" s="263"/>
      <c r="C36" s="307"/>
      <c r="D36" s="307" t="s">
        <v>67</v>
      </c>
      <c r="E36" s="263"/>
      <c r="F36" s="263"/>
      <c r="G36" s="307"/>
      <c r="H36" s="560"/>
    </row>
    <row r="37" spans="1:8" s="19" customFormat="1" ht="31.5" customHeight="1">
      <c r="A37" s="306"/>
      <c r="B37" s="263"/>
      <c r="C37" s="307"/>
      <c r="D37" s="307"/>
      <c r="E37" s="263"/>
      <c r="F37" s="263"/>
      <c r="G37" s="264"/>
      <c r="H37" s="560"/>
    </row>
    <row r="38" spans="1:8" s="19" customFormat="1" ht="31.5" customHeight="1">
      <c r="A38" s="306"/>
      <c r="B38" s="263"/>
      <c r="C38" s="264"/>
      <c r="D38" s="264"/>
      <c r="E38" s="263"/>
      <c r="F38" s="263"/>
      <c r="G38" s="264"/>
      <c r="H38" s="560"/>
    </row>
    <row r="39" spans="1:8" s="19" customFormat="1" ht="31.5" customHeight="1">
      <c r="A39" s="306"/>
      <c r="B39" s="263"/>
      <c r="C39" s="264"/>
      <c r="D39" s="264"/>
      <c r="E39" s="263"/>
      <c r="F39" s="263"/>
      <c r="G39" s="264"/>
      <c r="H39" s="560"/>
    </row>
    <row r="40" spans="1:8" s="19" customFormat="1" ht="31.5" customHeight="1">
      <c r="A40" s="306"/>
      <c r="B40" s="263"/>
      <c r="C40" s="264"/>
      <c r="D40" s="264"/>
      <c r="E40" s="263"/>
      <c r="F40" s="263"/>
      <c r="G40" s="264"/>
      <c r="H40" s="560"/>
    </row>
    <row r="41" spans="1:8" s="308" customFormat="1" ht="31.5" customHeight="1">
      <c r="A41" s="306"/>
      <c r="B41" s="263"/>
      <c r="C41" s="264"/>
      <c r="D41" s="264"/>
      <c r="E41" s="263"/>
      <c r="F41" s="263"/>
      <c r="G41" s="264"/>
      <c r="H41" s="561"/>
    </row>
    <row r="42" spans="1:8" s="19" customFormat="1" ht="31.5" customHeight="1">
      <c r="A42" s="306"/>
      <c r="B42" s="263"/>
      <c r="C42" s="264"/>
      <c r="D42" s="264"/>
      <c r="E42" s="263"/>
      <c r="F42" s="263"/>
      <c r="G42" s="264"/>
      <c r="H42" s="560"/>
    </row>
    <row r="43" spans="1:8" s="19" customFormat="1" ht="31.5" customHeight="1">
      <c r="A43" s="306"/>
      <c r="B43" s="263"/>
      <c r="C43" s="264"/>
      <c r="D43" s="264"/>
      <c r="E43" s="263"/>
      <c r="F43" s="263"/>
      <c r="G43" s="264"/>
      <c r="H43" s="560"/>
    </row>
    <row r="44" spans="1:8" s="19" customFormat="1" ht="31.5" customHeight="1">
      <c r="A44" s="306"/>
      <c r="B44" s="263"/>
      <c r="C44" s="264"/>
      <c r="D44" s="264"/>
      <c r="E44" s="263"/>
      <c r="F44" s="263"/>
      <c r="G44" s="264"/>
      <c r="H44" s="560"/>
    </row>
    <row r="45" spans="1:8" s="308" customFormat="1" ht="31.5" customHeight="1">
      <c r="A45" s="306"/>
      <c r="B45" s="263"/>
      <c r="C45" s="264"/>
      <c r="D45" s="264"/>
      <c r="E45" s="263"/>
      <c r="F45" s="263"/>
      <c r="G45" s="264"/>
      <c r="H45" s="561"/>
    </row>
    <row r="46" spans="1:8" s="19" customFormat="1" ht="45.75" customHeight="1">
      <c r="A46" s="306"/>
      <c r="B46" s="263"/>
      <c r="C46" s="264"/>
      <c r="D46" s="264"/>
      <c r="E46" s="263"/>
      <c r="F46" s="263"/>
      <c r="G46" s="264"/>
      <c r="H46" s="560"/>
    </row>
    <row r="47" spans="1:8" s="19" customFormat="1" ht="31.5" customHeight="1">
      <c r="A47" s="306"/>
      <c r="B47" s="263"/>
      <c r="C47" s="264"/>
      <c r="D47" s="264"/>
      <c r="E47" s="263"/>
      <c r="F47" s="263"/>
      <c r="G47" s="264"/>
      <c r="H47" s="560"/>
    </row>
    <row r="48" spans="1:8" s="19" customFormat="1" ht="45.75" customHeight="1">
      <c r="A48" s="306"/>
      <c r="B48" s="263"/>
      <c r="C48" s="264"/>
      <c r="D48" s="264"/>
      <c r="E48" s="263"/>
      <c r="F48" s="263"/>
      <c r="G48" s="264"/>
      <c r="H48" s="560"/>
    </row>
    <row r="49" spans="1:8" s="308" customFormat="1" ht="29.25" customHeight="1">
      <c r="A49" s="263"/>
      <c r="B49" s="263"/>
      <c r="C49" s="264"/>
      <c r="D49" s="264"/>
      <c r="E49" s="263"/>
      <c r="F49" s="263"/>
      <c r="G49" s="264"/>
      <c r="H49" s="561"/>
    </row>
  </sheetData>
  <sheetProtection selectLockedCells="1" selectUnlockedCells="1"/>
  <mergeCells count="8">
    <mergeCell ref="F27:H29"/>
    <mergeCell ref="A30:H30"/>
    <mergeCell ref="E31:H34"/>
    <mergeCell ref="A2:G2"/>
    <mergeCell ref="A4:A5"/>
    <mergeCell ref="E4:E5"/>
    <mergeCell ref="A26:F26"/>
    <mergeCell ref="G26:H26"/>
  </mergeCells>
  <printOptions horizontalCentered="1"/>
  <pageMargins left="0.31527777777777777" right="0.39375" top="0.4722222222222222" bottom="0.4722222222222222" header="0.5118055555555555" footer="0.27569444444444446"/>
  <pageSetup horizontalDpi="300" verticalDpi="300" orientation="landscape" paperSize="9" scale="45" r:id="rId1"/>
  <headerFooter alignWithMargins="0">
    <oddFooter>&amp;L&amp;10&amp;F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Normal="75" zoomScalePageLayoutView="0" workbookViewId="0" topLeftCell="A1">
      <selection activeCell="A1" sqref="A1:IV1"/>
    </sheetView>
  </sheetViews>
  <sheetFormatPr defaultColWidth="8.796875" defaultRowHeight="15"/>
  <cols>
    <col min="1" max="1" width="6.69921875" style="263" customWidth="1"/>
    <col min="2" max="2" width="65.59765625" style="263" customWidth="1"/>
    <col min="3" max="3" width="17.59765625" style="264" customWidth="1"/>
    <col min="4" max="4" width="16.19921875" style="264" customWidth="1"/>
    <col min="5" max="5" width="9.19921875" style="263" customWidth="1"/>
    <col min="6" max="6" width="65.59765625" style="263" customWidth="1"/>
    <col min="7" max="8" width="20.59765625" style="264" customWidth="1"/>
    <col min="9" max="16384" width="9" style="263" customWidth="1"/>
  </cols>
  <sheetData>
    <row r="1" spans="1:12" ht="18">
      <c r="A1" s="263" t="s">
        <v>366</v>
      </c>
      <c r="E1" s="264"/>
      <c r="F1" s="264"/>
      <c r="G1" s="263"/>
      <c r="H1" s="263"/>
      <c r="I1" s="264"/>
      <c r="J1" s="264"/>
      <c r="K1" s="264"/>
      <c r="L1" s="264"/>
    </row>
    <row r="2" spans="1:7" ht="22.5" customHeight="1">
      <c r="A2" s="589" t="s">
        <v>68</v>
      </c>
      <c r="B2" s="589"/>
      <c r="C2" s="589"/>
      <c r="D2" s="589"/>
      <c r="E2" s="589"/>
      <c r="F2" s="589"/>
      <c r="G2" s="589"/>
    </row>
    <row r="3" spans="1:8" ht="24.75" customHeight="1">
      <c r="A3" s="266"/>
      <c r="B3" s="266"/>
      <c r="C3" s="269"/>
      <c r="D3" s="269"/>
      <c r="E3" s="270"/>
      <c r="G3" s="269"/>
      <c r="H3" s="269" t="s">
        <v>61</v>
      </c>
    </row>
    <row r="4" spans="1:9" ht="28.5" customHeight="1">
      <c r="A4" s="590" t="s">
        <v>2</v>
      </c>
      <c r="B4" s="271"/>
      <c r="C4" s="571" t="s">
        <v>69</v>
      </c>
      <c r="D4" s="272" t="s">
        <v>4</v>
      </c>
      <c r="E4" s="576" t="s">
        <v>2</v>
      </c>
      <c r="F4" s="271"/>
      <c r="G4" s="571" t="s">
        <v>69</v>
      </c>
      <c r="H4" s="540" t="s">
        <v>4</v>
      </c>
      <c r="I4" s="541"/>
    </row>
    <row r="5" spans="1:9" ht="28.5" customHeight="1">
      <c r="A5" s="590"/>
      <c r="B5" s="276" t="s">
        <v>5</v>
      </c>
      <c r="C5" s="571"/>
      <c r="D5" s="277" t="s">
        <v>6</v>
      </c>
      <c r="E5" s="576"/>
      <c r="F5" s="276" t="s">
        <v>7</v>
      </c>
      <c r="G5" s="571"/>
      <c r="H5" s="542" t="s">
        <v>6</v>
      </c>
      <c r="I5" s="541"/>
    </row>
    <row r="6" spans="1:9" s="19" customFormat="1" ht="13.5" customHeight="1">
      <c r="A6" s="543">
        <v>1</v>
      </c>
      <c r="B6" s="280">
        <v>2</v>
      </c>
      <c r="C6" s="544">
        <v>3</v>
      </c>
      <c r="D6" s="281">
        <v>4</v>
      </c>
      <c r="E6" s="279">
        <v>1</v>
      </c>
      <c r="F6" s="280">
        <v>2</v>
      </c>
      <c r="G6" s="544">
        <v>3</v>
      </c>
      <c r="H6" s="545">
        <v>4</v>
      </c>
      <c r="I6" s="546"/>
    </row>
    <row r="7" spans="1:10" s="5" customFormat="1" ht="33.75" customHeight="1">
      <c r="A7" s="28">
        <v>1</v>
      </c>
      <c r="B7" s="4" t="s">
        <v>10</v>
      </c>
      <c r="C7" s="8">
        <v>14330</v>
      </c>
      <c r="D7" s="8">
        <v>11500</v>
      </c>
      <c r="E7" s="286">
        <v>1</v>
      </c>
      <c r="F7" s="4" t="s">
        <v>9</v>
      </c>
      <c r="G7" s="111">
        <v>20378</v>
      </c>
      <c r="H7" s="112">
        <v>32484</v>
      </c>
      <c r="I7" s="115"/>
      <c r="J7" s="115"/>
    </row>
    <row r="8" spans="1:10" s="5" customFormat="1" ht="33.75" customHeight="1">
      <c r="A8" s="28">
        <v>2</v>
      </c>
      <c r="B8" s="4" t="s">
        <v>14</v>
      </c>
      <c r="C8" s="8"/>
      <c r="D8" s="547"/>
      <c r="E8" s="3">
        <v>2</v>
      </c>
      <c r="F8" s="4" t="s">
        <v>11</v>
      </c>
      <c r="G8" s="113">
        <v>5267</v>
      </c>
      <c r="H8" s="114">
        <v>8472</v>
      </c>
      <c r="I8" s="115"/>
      <c r="J8" s="115"/>
    </row>
    <row r="9" spans="1:10" s="5" customFormat="1" ht="33.75" customHeight="1">
      <c r="A9" s="6">
        <v>3</v>
      </c>
      <c r="B9" s="7" t="s">
        <v>16</v>
      </c>
      <c r="C9" s="8"/>
      <c r="D9" s="8"/>
      <c r="E9" s="3">
        <v>3</v>
      </c>
      <c r="F9" s="4" t="s">
        <v>13</v>
      </c>
      <c r="G9" s="113">
        <v>20298</v>
      </c>
      <c r="H9" s="114">
        <v>28951</v>
      </c>
      <c r="I9" s="115"/>
      <c r="J9" s="115"/>
    </row>
    <row r="10" spans="1:10" s="5" customFormat="1" ht="33.75" customHeight="1">
      <c r="A10" s="59">
        <v>4</v>
      </c>
      <c r="B10" s="60" t="s">
        <v>70</v>
      </c>
      <c r="C10" s="105"/>
      <c r="D10" s="105">
        <v>59009</v>
      </c>
      <c r="E10" s="3">
        <v>4</v>
      </c>
      <c r="F10" s="4" t="s">
        <v>15</v>
      </c>
      <c r="G10" s="113"/>
      <c r="H10" s="113"/>
      <c r="I10" s="115"/>
      <c r="J10" s="116"/>
    </row>
    <row r="11" spans="1:10" s="5" customFormat="1" ht="33.75" customHeight="1">
      <c r="A11" s="63" t="s">
        <v>18</v>
      </c>
      <c r="B11" s="64" t="s">
        <v>71</v>
      </c>
      <c r="C11" s="25">
        <v>14330</v>
      </c>
      <c r="D11" s="25">
        <v>70509</v>
      </c>
      <c r="E11" s="9">
        <v>5</v>
      </c>
      <c r="F11" s="7" t="s">
        <v>17</v>
      </c>
      <c r="G11" s="113"/>
      <c r="H11" s="113"/>
      <c r="I11" s="115"/>
      <c r="J11" s="117"/>
    </row>
    <row r="12" spans="1:8" s="5" customFormat="1" ht="33.75" customHeight="1">
      <c r="A12" s="118">
        <v>1</v>
      </c>
      <c r="B12" s="119" t="s">
        <v>72</v>
      </c>
      <c r="C12" s="25">
        <v>31613</v>
      </c>
      <c r="D12" s="25"/>
      <c r="E12" s="9">
        <v>6</v>
      </c>
      <c r="F12" s="16" t="s">
        <v>20</v>
      </c>
      <c r="G12" s="29"/>
      <c r="H12" s="29"/>
    </row>
    <row r="13" spans="1:8" s="5" customFormat="1" ht="33.75" customHeight="1">
      <c r="A13" s="63" t="s">
        <v>21</v>
      </c>
      <c r="B13" s="64" t="s">
        <v>63</v>
      </c>
      <c r="C13" s="120">
        <v>0</v>
      </c>
      <c r="D13" s="120"/>
      <c r="E13" s="23" t="s">
        <v>18</v>
      </c>
      <c r="F13" s="21" t="s">
        <v>22</v>
      </c>
      <c r="G13" s="30">
        <f>SUM(G7:G12)</f>
        <v>45943</v>
      </c>
      <c r="H13" s="121">
        <v>5</v>
      </c>
    </row>
    <row r="14" spans="1:8" s="19" customFormat="1" ht="33.75" customHeight="1">
      <c r="A14" s="28">
        <v>1</v>
      </c>
      <c r="B14" s="4" t="s">
        <v>26</v>
      </c>
      <c r="C14" s="8"/>
      <c r="D14" s="8"/>
      <c r="E14" s="26">
        <v>1</v>
      </c>
      <c r="F14" s="4" t="s">
        <v>25</v>
      </c>
      <c r="G14" s="11"/>
      <c r="H14" s="11"/>
    </row>
    <row r="15" spans="1:8" s="19" customFormat="1" ht="33.75" customHeight="1">
      <c r="A15" s="59">
        <v>2</v>
      </c>
      <c r="B15" s="60" t="s">
        <v>28</v>
      </c>
      <c r="C15" s="29"/>
      <c r="D15" s="29"/>
      <c r="E15" s="26">
        <v>2</v>
      </c>
      <c r="F15" s="4" t="s">
        <v>27</v>
      </c>
      <c r="G15" s="113"/>
      <c r="H15" s="114">
        <v>602</v>
      </c>
    </row>
    <row r="16" spans="1:8" s="19" customFormat="1" ht="33.75" customHeight="1">
      <c r="A16" s="63" t="s">
        <v>73</v>
      </c>
      <c r="B16" s="64" t="s">
        <v>31</v>
      </c>
      <c r="C16" s="120">
        <v>0</v>
      </c>
      <c r="D16" s="120">
        <f>SUM(D11)</f>
        <v>70509</v>
      </c>
      <c r="E16" s="9">
        <v>3</v>
      </c>
      <c r="F16" s="7" t="s">
        <v>29</v>
      </c>
      <c r="G16" s="29"/>
      <c r="H16" s="29"/>
    </row>
    <row r="17" spans="1:8" s="19" customFormat="1" ht="33.75" customHeight="1">
      <c r="A17" s="548"/>
      <c r="B17" s="549"/>
      <c r="C17" s="550"/>
      <c r="D17" s="550"/>
      <c r="E17" s="23" t="s">
        <v>21</v>
      </c>
      <c r="F17" s="21" t="s">
        <v>66</v>
      </c>
      <c r="G17" s="30">
        <v>0</v>
      </c>
      <c r="H17" s="30">
        <v>0</v>
      </c>
    </row>
    <row r="18" spans="1:8" s="19" customFormat="1" ht="33.75" customHeight="1">
      <c r="A18" s="548"/>
      <c r="B18" s="551"/>
      <c r="C18" s="299"/>
      <c r="D18" s="299"/>
      <c r="E18" s="34">
        <v>1</v>
      </c>
      <c r="F18" s="35" t="s">
        <v>34</v>
      </c>
      <c r="G18" s="27"/>
      <c r="H18" s="27"/>
    </row>
    <row r="19" spans="1:8" s="19" customFormat="1" ht="33.75" customHeight="1">
      <c r="A19" s="548"/>
      <c r="B19" s="552"/>
      <c r="C19" s="305"/>
      <c r="D19" s="305"/>
      <c r="E19" s="9">
        <v>2</v>
      </c>
      <c r="F19" s="7" t="s">
        <v>35</v>
      </c>
      <c r="G19" s="113"/>
      <c r="H19" s="113"/>
    </row>
    <row r="20" spans="1:9" s="19" customFormat="1" ht="33.75" customHeight="1">
      <c r="A20" s="98" t="s">
        <v>74</v>
      </c>
      <c r="B20" s="40" t="s">
        <v>40</v>
      </c>
      <c r="C20" s="41">
        <v>45943</v>
      </c>
      <c r="D20" s="41">
        <f>SUM(D16)</f>
        <v>70509</v>
      </c>
      <c r="E20" s="42" t="s">
        <v>23</v>
      </c>
      <c r="F20" s="40" t="s">
        <v>75</v>
      </c>
      <c r="G20" s="122">
        <v>45943</v>
      </c>
      <c r="H20" s="123">
        <f>SUM(H13+H15)</f>
        <v>607</v>
      </c>
      <c r="I20" s="123"/>
    </row>
    <row r="21" spans="1:8" s="19" customFormat="1" ht="33.75" customHeight="1">
      <c r="A21" s="45" t="s">
        <v>76</v>
      </c>
      <c r="B21" s="46" t="s">
        <v>43</v>
      </c>
      <c r="C21" s="124">
        <v>0</v>
      </c>
      <c r="D21" s="47">
        <v>0</v>
      </c>
      <c r="E21" s="48" t="s">
        <v>30</v>
      </c>
      <c r="F21" s="125" t="s">
        <v>44</v>
      </c>
      <c r="G21" s="126">
        <v>0</v>
      </c>
      <c r="H21" s="126">
        <v>0</v>
      </c>
    </row>
    <row r="22" spans="1:8" s="19" customFormat="1" ht="33.75" customHeight="1">
      <c r="A22" s="587" t="s">
        <v>45</v>
      </c>
      <c r="B22" s="587"/>
      <c r="C22" s="587"/>
      <c r="D22" s="587"/>
      <c r="E22" s="587"/>
      <c r="F22" s="587"/>
      <c r="G22" s="587"/>
      <c r="H22" s="587"/>
    </row>
    <row r="23" spans="1:8" s="19" customFormat="1" ht="33.75" customHeight="1">
      <c r="A23" s="52">
        <v>1</v>
      </c>
      <c r="B23" s="35" t="s">
        <v>46</v>
      </c>
      <c r="C23" s="127"/>
      <c r="D23" s="128"/>
      <c r="E23" s="581"/>
      <c r="F23" s="581"/>
      <c r="G23" s="581"/>
      <c r="H23" s="581"/>
    </row>
    <row r="24" spans="1:8" s="19" customFormat="1" ht="33.75" customHeight="1">
      <c r="A24" s="59">
        <v>2</v>
      </c>
      <c r="B24" s="60" t="s">
        <v>48</v>
      </c>
      <c r="C24" s="129"/>
      <c r="D24" s="105"/>
      <c r="E24" s="581"/>
      <c r="F24" s="581"/>
      <c r="G24" s="581"/>
      <c r="H24" s="581"/>
    </row>
    <row r="25" spans="1:8" s="19" customFormat="1" ht="33.75" customHeight="1">
      <c r="A25" s="63" t="s">
        <v>77</v>
      </c>
      <c r="B25" s="64" t="s">
        <v>50</v>
      </c>
      <c r="C25" s="130"/>
      <c r="D25" s="120"/>
      <c r="E25" s="581"/>
      <c r="F25" s="581"/>
      <c r="G25" s="581"/>
      <c r="H25" s="581"/>
    </row>
    <row r="26" spans="1:8" s="19" customFormat="1" ht="33.75" customHeight="1">
      <c r="A26" s="588" t="s">
        <v>51</v>
      </c>
      <c r="B26" s="588"/>
      <c r="C26" s="588"/>
      <c r="D26" s="588"/>
      <c r="E26" s="588"/>
      <c r="F26" s="588"/>
      <c r="G26" s="588"/>
      <c r="H26" s="588"/>
    </row>
    <row r="27" spans="1:8" s="19" customFormat="1" ht="52.5" customHeight="1">
      <c r="A27" s="45" t="s">
        <v>78</v>
      </c>
      <c r="B27" s="49" t="s">
        <v>58</v>
      </c>
      <c r="C27" s="74">
        <v>45943</v>
      </c>
      <c r="D27" s="74">
        <f>SUM(D20)</f>
        <v>70509</v>
      </c>
      <c r="E27" s="45" t="s">
        <v>39</v>
      </c>
      <c r="F27" s="49" t="s">
        <v>59</v>
      </c>
      <c r="G27" s="124">
        <v>45943</v>
      </c>
      <c r="H27" s="51">
        <f>SUM(H20)</f>
        <v>607</v>
      </c>
    </row>
    <row r="28" spans="1:8" s="19" customFormat="1" ht="167.25" customHeight="1">
      <c r="A28" s="306"/>
      <c r="B28" s="263"/>
      <c r="C28" s="307"/>
      <c r="D28" s="547"/>
      <c r="E28" s="263"/>
      <c r="F28" s="263"/>
      <c r="G28" s="307"/>
      <c r="H28" s="307"/>
    </row>
    <row r="29" spans="1:8" s="19" customFormat="1" ht="31.5" customHeight="1">
      <c r="A29" s="306"/>
      <c r="B29" s="263"/>
      <c r="C29" s="307"/>
      <c r="D29" s="553"/>
      <c r="E29" s="263"/>
      <c r="F29" s="263"/>
      <c r="G29" s="264"/>
      <c r="H29" s="264"/>
    </row>
    <row r="30" spans="1:8" s="19" customFormat="1" ht="31.5" customHeight="1">
      <c r="A30" s="306"/>
      <c r="B30" s="263"/>
      <c r="C30" s="264"/>
      <c r="D30" s="539"/>
      <c r="E30" s="263"/>
      <c r="F30" s="263"/>
      <c r="G30" s="264"/>
      <c r="H30" s="264"/>
    </row>
    <row r="31" spans="1:8" s="19" customFormat="1" ht="31.5" customHeight="1">
      <c r="A31" s="306"/>
      <c r="B31" s="263"/>
      <c r="C31" s="264"/>
      <c r="D31" s="539"/>
      <c r="E31" s="263"/>
      <c r="F31" s="263"/>
      <c r="G31" s="264"/>
      <c r="H31" s="264"/>
    </row>
    <row r="32" spans="1:8" s="19" customFormat="1" ht="31.5" customHeight="1">
      <c r="A32" s="306"/>
      <c r="B32" s="263"/>
      <c r="C32" s="264"/>
      <c r="D32" s="539"/>
      <c r="E32" s="263"/>
      <c r="F32" s="263"/>
      <c r="G32" s="264"/>
      <c r="H32" s="264"/>
    </row>
    <row r="33" spans="1:8" s="19" customFormat="1" ht="31.5" customHeight="1">
      <c r="A33" s="306"/>
      <c r="B33" s="263"/>
      <c r="C33" s="264"/>
      <c r="D33" s="539"/>
      <c r="E33" s="263"/>
      <c r="F33" s="263"/>
      <c r="G33" s="264"/>
      <c r="H33" s="264"/>
    </row>
    <row r="34" spans="1:8" s="308" customFormat="1" ht="31.5" customHeight="1">
      <c r="A34" s="306"/>
      <c r="B34" s="263"/>
      <c r="C34" s="264"/>
      <c r="D34" s="554"/>
      <c r="E34" s="263"/>
      <c r="F34" s="263"/>
      <c r="G34" s="264"/>
      <c r="H34" s="264"/>
    </row>
    <row r="35" spans="1:8" s="19" customFormat="1" ht="31.5" customHeight="1">
      <c r="A35" s="306"/>
      <c r="B35" s="263"/>
      <c r="C35" s="264"/>
      <c r="D35" s="264"/>
      <c r="E35" s="263"/>
      <c r="F35" s="263"/>
      <c r="G35" s="264"/>
      <c r="H35" s="264"/>
    </row>
    <row r="36" spans="1:8" s="19" customFormat="1" ht="31.5" customHeight="1">
      <c r="A36" s="306"/>
      <c r="B36" s="263"/>
      <c r="C36" s="264"/>
      <c r="D36" s="264"/>
      <c r="E36" s="263"/>
      <c r="F36" s="263"/>
      <c r="G36" s="264"/>
      <c r="H36" s="264"/>
    </row>
    <row r="37" spans="1:8" s="19" customFormat="1" ht="31.5" customHeight="1">
      <c r="A37" s="306"/>
      <c r="B37" s="263"/>
      <c r="C37" s="264"/>
      <c r="D37" s="264"/>
      <c r="E37" s="263"/>
      <c r="F37" s="263"/>
      <c r="G37" s="264"/>
      <c r="H37" s="264"/>
    </row>
    <row r="38" spans="1:8" s="308" customFormat="1" ht="31.5" customHeight="1">
      <c r="A38" s="306"/>
      <c r="B38" s="263"/>
      <c r="C38" s="264"/>
      <c r="D38" s="264"/>
      <c r="E38" s="263"/>
      <c r="F38" s="263"/>
      <c r="G38" s="264"/>
      <c r="H38" s="264"/>
    </row>
    <row r="39" spans="1:8" s="19" customFormat="1" ht="45.75" customHeight="1">
      <c r="A39" s="306"/>
      <c r="B39" s="263"/>
      <c r="C39" s="264"/>
      <c r="D39" s="264"/>
      <c r="E39" s="263"/>
      <c r="F39" s="263"/>
      <c r="G39" s="264"/>
      <c r="H39" s="264"/>
    </row>
    <row r="40" spans="1:8" s="19" customFormat="1" ht="31.5" customHeight="1">
      <c r="A40" s="306"/>
      <c r="B40" s="263"/>
      <c r="C40" s="264"/>
      <c r="D40" s="264"/>
      <c r="E40" s="263"/>
      <c r="F40" s="263"/>
      <c r="G40" s="264"/>
      <c r="H40" s="264"/>
    </row>
    <row r="41" spans="1:8" s="19" customFormat="1" ht="45.75" customHeight="1">
      <c r="A41" s="306"/>
      <c r="B41" s="263"/>
      <c r="C41" s="264"/>
      <c r="D41" s="264"/>
      <c r="E41" s="263"/>
      <c r="F41" s="263"/>
      <c r="G41" s="264"/>
      <c r="H41" s="264"/>
    </row>
    <row r="42" spans="1:8" s="308" customFormat="1" ht="29.25" customHeight="1">
      <c r="A42" s="263"/>
      <c r="B42" s="263"/>
      <c r="C42" s="264"/>
      <c r="D42" s="264"/>
      <c r="E42" s="263"/>
      <c r="F42" s="263"/>
      <c r="G42" s="264"/>
      <c r="H42" s="264"/>
    </row>
  </sheetData>
  <sheetProtection selectLockedCells="1" selectUnlockedCells="1"/>
  <mergeCells count="8">
    <mergeCell ref="A22:H22"/>
    <mergeCell ref="E23:H25"/>
    <mergeCell ref="A26:H26"/>
    <mergeCell ref="A2:G2"/>
    <mergeCell ref="A4:A5"/>
    <mergeCell ref="C4:C5"/>
    <mergeCell ref="E4:E5"/>
    <mergeCell ref="G4:G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2"/>
  <sheetViews>
    <sheetView tabSelected="1" view="pageBreakPreview" zoomScale="60" zoomScaleNormal="75" zoomScalePageLayoutView="0" workbookViewId="0" topLeftCell="A1">
      <selection activeCell="N7" sqref="N7"/>
    </sheetView>
  </sheetViews>
  <sheetFormatPr defaultColWidth="8.796875" defaultRowHeight="15"/>
  <cols>
    <col min="1" max="1" width="6.59765625" style="131" customWidth="1"/>
    <col min="2" max="4" width="4.59765625" style="131" customWidth="1"/>
    <col min="5" max="5" width="30.5" style="131" customWidth="1"/>
    <col min="6" max="6" width="8.09765625" style="132" customWidth="1"/>
    <col min="7" max="7" width="10.5" style="133" customWidth="1"/>
    <col min="8" max="8" width="4.59765625" style="132" customWidth="1"/>
    <col min="9" max="9" width="29.69921875" style="131" customWidth="1"/>
    <col min="10" max="10" width="10" style="131" customWidth="1"/>
    <col min="11" max="11" width="12" style="134" customWidth="1"/>
    <col min="12" max="16384" width="9" style="131" customWidth="1"/>
  </cols>
  <sheetData>
    <row r="1" s="263" customFormat="1" ht="15">
      <c r="A1" s="263" t="s">
        <v>367</v>
      </c>
    </row>
    <row r="2" spans="1:11" ht="30" customHeight="1">
      <c r="A2" s="570" t="s">
        <v>79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</row>
    <row r="3" spans="1:11" ht="30" customHeight="1">
      <c r="A3" s="570" t="s">
        <v>80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</row>
    <row r="4" spans="1:11" ht="22.5" customHeight="1">
      <c r="A4" s="566" t="s">
        <v>81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</row>
    <row r="5" spans="5:11" ht="20.25" customHeight="1" thickBot="1">
      <c r="E5" s="136"/>
      <c r="F5" s="135"/>
      <c r="G5" s="135"/>
      <c r="H5" s="135"/>
      <c r="K5" s="137" t="s">
        <v>82</v>
      </c>
    </row>
    <row r="6" spans="1:11" ht="26.25" customHeight="1" thickBot="1" thickTop="1">
      <c r="A6" s="572" t="s">
        <v>2</v>
      </c>
      <c r="B6" s="572"/>
      <c r="C6" s="573" t="s">
        <v>83</v>
      </c>
      <c r="D6" s="573"/>
      <c r="E6" s="573"/>
      <c r="F6" s="521" t="s">
        <v>84</v>
      </c>
      <c r="G6" s="522" t="s">
        <v>85</v>
      </c>
      <c r="H6" s="574" t="s">
        <v>83</v>
      </c>
      <c r="I6" s="574"/>
      <c r="J6" s="521" t="s">
        <v>84</v>
      </c>
      <c r="K6" s="523" t="s">
        <v>85</v>
      </c>
    </row>
    <row r="7" spans="1:11" ht="45.75" customHeight="1" thickBot="1" thickTop="1">
      <c r="A7" s="572"/>
      <c r="B7" s="572"/>
      <c r="C7" s="573"/>
      <c r="D7" s="573"/>
      <c r="E7" s="573"/>
      <c r="F7" s="524" t="s">
        <v>6</v>
      </c>
      <c r="G7" s="525" t="s">
        <v>6</v>
      </c>
      <c r="H7" s="574"/>
      <c r="I7" s="574"/>
      <c r="J7" s="524" t="s">
        <v>6</v>
      </c>
      <c r="K7" s="526" t="s">
        <v>6</v>
      </c>
    </row>
    <row r="8" spans="1:11" s="138" customFormat="1" ht="12" customHeight="1" thickBot="1">
      <c r="A8" s="567">
        <v>1</v>
      </c>
      <c r="B8" s="567"/>
      <c r="C8" s="568">
        <v>2</v>
      </c>
      <c r="D8" s="568"/>
      <c r="E8" s="568"/>
      <c r="F8" s="527">
        <v>3</v>
      </c>
      <c r="G8" s="528">
        <v>4</v>
      </c>
      <c r="H8" s="569">
        <v>1</v>
      </c>
      <c r="I8" s="569"/>
      <c r="J8" s="529">
        <v>2</v>
      </c>
      <c r="K8" s="530">
        <v>3</v>
      </c>
    </row>
    <row r="9" spans="1:11" s="139" customFormat="1" ht="23.25" customHeight="1" thickBot="1">
      <c r="A9" s="596" t="s">
        <v>86</v>
      </c>
      <c r="B9" s="596"/>
      <c r="C9" s="596"/>
      <c r="D9" s="596"/>
      <c r="E9" s="596"/>
      <c r="F9" s="596"/>
      <c r="G9" s="596"/>
      <c r="H9" s="597" t="s">
        <v>87</v>
      </c>
      <c r="I9" s="597"/>
      <c r="J9" s="597"/>
      <c r="K9" s="597"/>
    </row>
    <row r="10" spans="1:11" s="139" customFormat="1" ht="34.5" customHeight="1" thickBot="1" thickTop="1">
      <c r="A10" s="592" t="s">
        <v>88</v>
      </c>
      <c r="B10" s="592"/>
      <c r="C10" s="592"/>
      <c r="D10" s="592"/>
      <c r="E10" s="592"/>
      <c r="F10" s="592"/>
      <c r="G10" s="592"/>
      <c r="H10" s="592"/>
      <c r="I10" s="592"/>
      <c r="J10" s="592"/>
      <c r="K10" s="592"/>
    </row>
    <row r="11" spans="1:11" s="139" customFormat="1" ht="23.25" customHeight="1" thickBot="1" thickTop="1">
      <c r="A11" s="140">
        <v>1</v>
      </c>
      <c r="B11" s="593" t="s">
        <v>89</v>
      </c>
      <c r="C11" s="593"/>
      <c r="D11" s="593"/>
      <c r="E11" s="593"/>
      <c r="F11" s="593"/>
      <c r="G11" s="593"/>
      <c r="H11" s="593"/>
      <c r="I11" s="593"/>
      <c r="J11" s="593"/>
      <c r="K11" s="593"/>
    </row>
    <row r="12" spans="1:11" s="139" customFormat="1" ht="21" customHeight="1" thickBot="1">
      <c r="A12" s="563" t="s">
        <v>346</v>
      </c>
      <c r="B12" s="564" t="s">
        <v>333</v>
      </c>
      <c r="C12" s="565"/>
      <c r="D12" s="565"/>
      <c r="E12" s="591"/>
      <c r="F12" s="531"/>
      <c r="G12" s="142">
        <v>1639</v>
      </c>
      <c r="H12" s="598" t="s">
        <v>344</v>
      </c>
      <c r="I12" s="599"/>
      <c r="J12" s="160"/>
      <c r="K12" s="143"/>
    </row>
    <row r="13" spans="1:11" s="139" customFormat="1" ht="21" customHeight="1" thickBot="1">
      <c r="A13" s="563"/>
      <c r="B13" s="564" t="s">
        <v>340</v>
      </c>
      <c r="C13" s="565"/>
      <c r="D13" s="565"/>
      <c r="E13" s="591"/>
      <c r="F13" s="531"/>
      <c r="G13" s="142"/>
      <c r="H13" s="627" t="s">
        <v>345</v>
      </c>
      <c r="I13" s="628"/>
      <c r="J13" s="160"/>
      <c r="K13" s="143"/>
    </row>
    <row r="14" spans="1:11" s="139" customFormat="1" ht="21" customHeight="1" thickBot="1">
      <c r="A14" s="563"/>
      <c r="B14" s="564" t="s">
        <v>341</v>
      </c>
      <c r="C14" s="565"/>
      <c r="D14" s="565"/>
      <c r="E14" s="591"/>
      <c r="F14" s="531"/>
      <c r="G14" s="142"/>
      <c r="H14" s="625" t="s">
        <v>95</v>
      </c>
      <c r="I14" s="626"/>
      <c r="J14" s="160"/>
      <c r="K14" s="144">
        <v>400</v>
      </c>
    </row>
    <row r="15" spans="1:11" s="139" customFormat="1" ht="21" customHeight="1" thickBot="1">
      <c r="A15" s="563"/>
      <c r="B15" s="564" t="s">
        <v>132</v>
      </c>
      <c r="C15" s="565"/>
      <c r="D15" s="565"/>
      <c r="E15" s="591"/>
      <c r="F15" s="531"/>
      <c r="G15" s="142"/>
      <c r="H15" s="620" t="s">
        <v>334</v>
      </c>
      <c r="I15" s="621"/>
      <c r="J15" s="160"/>
      <c r="K15" s="143"/>
    </row>
    <row r="16" spans="1:11" s="139" customFormat="1" ht="21" customHeight="1" thickBot="1">
      <c r="A16" s="563"/>
      <c r="B16" s="564" t="s">
        <v>342</v>
      </c>
      <c r="C16" s="565"/>
      <c r="D16" s="565"/>
      <c r="E16" s="591"/>
      <c r="F16" s="531"/>
      <c r="G16" s="142"/>
      <c r="H16" s="606" t="s">
        <v>335</v>
      </c>
      <c r="I16" s="607"/>
      <c r="J16" s="160"/>
      <c r="K16" s="143"/>
    </row>
    <row r="17" spans="1:11" s="139" customFormat="1" ht="21" customHeight="1" thickBot="1">
      <c r="A17" s="563"/>
      <c r="B17" s="564" t="s">
        <v>63</v>
      </c>
      <c r="C17" s="565"/>
      <c r="D17" s="565"/>
      <c r="E17" s="591"/>
      <c r="F17" s="531"/>
      <c r="G17" s="142"/>
      <c r="H17" s="606" t="s">
        <v>336</v>
      </c>
      <c r="I17" s="607"/>
      <c r="J17" s="160"/>
      <c r="K17" s="143">
        <v>1700</v>
      </c>
    </row>
    <row r="18" spans="1:11" s="139" customFormat="1" ht="21" customHeight="1" thickBot="1">
      <c r="A18" s="563"/>
      <c r="B18" s="608" t="s">
        <v>339</v>
      </c>
      <c r="C18" s="608"/>
      <c r="D18" s="608"/>
      <c r="E18" s="608"/>
      <c r="F18" s="531"/>
      <c r="G18" s="142">
        <v>0</v>
      </c>
      <c r="H18" s="594" t="s">
        <v>337</v>
      </c>
      <c r="I18" s="594"/>
      <c r="J18" s="160"/>
      <c r="K18" s="144"/>
    </row>
    <row r="19" spans="1:11" s="139" customFormat="1" ht="21" customHeight="1" thickBot="1">
      <c r="A19" s="563"/>
      <c r="B19" s="595" t="s">
        <v>343</v>
      </c>
      <c r="C19" s="595"/>
      <c r="D19" s="595"/>
      <c r="E19" s="595"/>
      <c r="F19" s="532"/>
      <c r="G19" s="145"/>
      <c r="H19" s="594" t="s">
        <v>338</v>
      </c>
      <c r="I19" s="594"/>
      <c r="J19" s="533"/>
      <c r="K19" s="146"/>
    </row>
    <row r="20" spans="1:11" s="139" customFormat="1" ht="21" customHeight="1" thickBot="1">
      <c r="A20" s="563"/>
      <c r="B20" s="600" t="s">
        <v>100</v>
      </c>
      <c r="C20" s="600"/>
      <c r="D20" s="600"/>
      <c r="E20" s="600"/>
      <c r="F20" s="531"/>
      <c r="G20" s="147"/>
      <c r="H20" s="601"/>
      <c r="I20" s="601"/>
      <c r="J20" s="601"/>
      <c r="K20" s="601"/>
    </row>
    <row r="21" spans="1:11" s="139" customFormat="1" ht="21" customHeight="1" thickBot="1">
      <c r="A21" s="563"/>
      <c r="B21" s="602" t="s">
        <v>101</v>
      </c>
      <c r="C21" s="602"/>
      <c r="D21" s="602"/>
      <c r="E21" s="602"/>
      <c r="F21" s="532"/>
      <c r="G21" s="148"/>
      <c r="H21" s="601"/>
      <c r="I21" s="601"/>
      <c r="J21" s="601"/>
      <c r="K21" s="601"/>
    </row>
    <row r="22" spans="1:11" s="139" customFormat="1" ht="21" customHeight="1" thickBot="1">
      <c r="A22" s="563"/>
      <c r="B22" s="603" t="s">
        <v>102</v>
      </c>
      <c r="C22" s="603"/>
      <c r="D22" s="603"/>
      <c r="E22" s="603"/>
      <c r="F22" s="262"/>
      <c r="G22" s="149">
        <v>1639</v>
      </c>
      <c r="H22" s="604" t="s">
        <v>103</v>
      </c>
      <c r="I22" s="604"/>
      <c r="J22" s="161"/>
      <c r="K22" s="150">
        <v>2100</v>
      </c>
    </row>
    <row r="23" spans="1:11" s="139" customFormat="1" ht="21" customHeight="1">
      <c r="A23" s="605" t="s">
        <v>326</v>
      </c>
      <c r="B23" s="564" t="s">
        <v>333</v>
      </c>
      <c r="C23" s="565"/>
      <c r="D23" s="565"/>
      <c r="E23" s="591"/>
      <c r="F23" s="534"/>
      <c r="G23" s="151">
        <v>2085</v>
      </c>
      <c r="H23" s="598" t="s">
        <v>344</v>
      </c>
      <c r="I23" s="599"/>
      <c r="J23" s="159"/>
      <c r="K23" s="152">
        <v>672</v>
      </c>
    </row>
    <row r="24" spans="1:11" s="139" customFormat="1" ht="21" customHeight="1">
      <c r="A24" s="605"/>
      <c r="B24" s="564" t="s">
        <v>340</v>
      </c>
      <c r="C24" s="565"/>
      <c r="D24" s="565"/>
      <c r="E24" s="591"/>
      <c r="F24" s="531"/>
      <c r="G24" s="142"/>
      <c r="H24" s="627" t="s">
        <v>345</v>
      </c>
      <c r="I24" s="628"/>
      <c r="J24" s="160"/>
      <c r="K24" s="144">
        <v>80</v>
      </c>
    </row>
    <row r="25" spans="1:11" s="139" customFormat="1" ht="21" customHeight="1">
      <c r="A25" s="605"/>
      <c r="B25" s="564" t="s">
        <v>341</v>
      </c>
      <c r="C25" s="565"/>
      <c r="D25" s="565"/>
      <c r="E25" s="591"/>
      <c r="F25" s="531"/>
      <c r="G25" s="142">
        <v>0</v>
      </c>
      <c r="H25" s="625" t="s">
        <v>95</v>
      </c>
      <c r="I25" s="626"/>
      <c r="J25" s="160"/>
      <c r="K25" s="144">
        <v>14799</v>
      </c>
    </row>
    <row r="26" spans="1:11" s="139" customFormat="1" ht="21" customHeight="1">
      <c r="A26" s="605"/>
      <c r="B26" s="564" t="s">
        <v>132</v>
      </c>
      <c r="C26" s="565"/>
      <c r="D26" s="565"/>
      <c r="E26" s="591"/>
      <c r="F26" s="531"/>
      <c r="G26" s="142"/>
      <c r="H26" s="620" t="s">
        <v>334</v>
      </c>
      <c r="I26" s="621"/>
      <c r="J26" s="160"/>
      <c r="K26" s="144"/>
    </row>
    <row r="27" spans="1:11" s="139" customFormat="1" ht="21" customHeight="1">
      <c r="A27" s="605"/>
      <c r="B27" s="564" t="s">
        <v>342</v>
      </c>
      <c r="C27" s="565"/>
      <c r="D27" s="565"/>
      <c r="E27" s="591"/>
      <c r="F27" s="531"/>
      <c r="G27" s="142">
        <v>4000</v>
      </c>
      <c r="H27" s="606" t="s">
        <v>335</v>
      </c>
      <c r="I27" s="607"/>
      <c r="J27" s="160"/>
      <c r="K27" s="144"/>
    </row>
    <row r="28" spans="1:11" s="139" customFormat="1" ht="21" customHeight="1">
      <c r="A28" s="605"/>
      <c r="B28" s="564" t="s">
        <v>63</v>
      </c>
      <c r="C28" s="565"/>
      <c r="D28" s="565"/>
      <c r="E28" s="591"/>
      <c r="F28" s="531"/>
      <c r="G28" s="142"/>
      <c r="H28" s="606" t="s">
        <v>336</v>
      </c>
      <c r="I28" s="607"/>
      <c r="J28" s="160"/>
      <c r="K28" s="143"/>
    </row>
    <row r="29" spans="1:11" s="139" customFormat="1" ht="21" customHeight="1">
      <c r="A29" s="605"/>
      <c r="B29" s="608" t="s">
        <v>339</v>
      </c>
      <c r="C29" s="608"/>
      <c r="D29" s="608"/>
      <c r="E29" s="608"/>
      <c r="F29" s="531"/>
      <c r="G29" s="142"/>
      <c r="H29" s="594" t="s">
        <v>337</v>
      </c>
      <c r="I29" s="594"/>
      <c r="J29" s="160"/>
      <c r="K29" s="144">
        <v>815</v>
      </c>
    </row>
    <row r="30" spans="1:11" s="139" customFormat="1" ht="21" customHeight="1">
      <c r="A30" s="605"/>
      <c r="B30" s="595" t="s">
        <v>343</v>
      </c>
      <c r="C30" s="595"/>
      <c r="D30" s="595"/>
      <c r="E30" s="595"/>
      <c r="F30" s="532"/>
      <c r="G30" s="145"/>
      <c r="H30" s="594" t="s">
        <v>338</v>
      </c>
      <c r="I30" s="594"/>
      <c r="J30" s="533"/>
      <c r="K30" s="153">
        <v>0</v>
      </c>
    </row>
    <row r="31" spans="1:11" s="139" customFormat="1" ht="21" customHeight="1" thickBot="1">
      <c r="A31" s="605"/>
      <c r="B31" s="600" t="s">
        <v>100</v>
      </c>
      <c r="C31" s="600"/>
      <c r="D31" s="600"/>
      <c r="E31" s="600"/>
      <c r="F31" s="531"/>
      <c r="G31" s="147"/>
      <c r="H31" s="601"/>
      <c r="I31" s="601"/>
      <c r="J31" s="601"/>
      <c r="K31" s="601"/>
    </row>
    <row r="32" spans="1:11" s="139" customFormat="1" ht="21" customHeight="1" thickBot="1">
      <c r="A32" s="605"/>
      <c r="B32" s="602" t="s">
        <v>101</v>
      </c>
      <c r="C32" s="602"/>
      <c r="D32" s="602"/>
      <c r="E32" s="602"/>
      <c r="F32" s="532"/>
      <c r="G32" s="148">
        <v>0</v>
      </c>
      <c r="H32" s="601"/>
      <c r="I32" s="601"/>
      <c r="J32" s="601"/>
      <c r="K32" s="601"/>
    </row>
    <row r="33" spans="1:11" s="139" customFormat="1" ht="21" customHeight="1" thickBot="1">
      <c r="A33" s="605"/>
      <c r="B33" s="603" t="s">
        <v>102</v>
      </c>
      <c r="C33" s="603"/>
      <c r="D33" s="603"/>
      <c r="E33" s="603"/>
      <c r="F33" s="262"/>
      <c r="G33" s="149">
        <v>6085</v>
      </c>
      <c r="H33" s="604" t="s">
        <v>103</v>
      </c>
      <c r="I33" s="604"/>
      <c r="J33" s="535"/>
      <c r="K33" s="150">
        <v>16366</v>
      </c>
    </row>
    <row r="34" spans="1:11" s="139" customFormat="1" ht="21" customHeight="1">
      <c r="A34" s="605" t="s">
        <v>324</v>
      </c>
      <c r="B34" s="564" t="s">
        <v>333</v>
      </c>
      <c r="C34" s="565"/>
      <c r="D34" s="565"/>
      <c r="E34" s="591"/>
      <c r="F34" s="534"/>
      <c r="G34" s="151">
        <v>100</v>
      </c>
      <c r="H34" s="598" t="s">
        <v>344</v>
      </c>
      <c r="I34" s="599"/>
      <c r="J34" s="159"/>
      <c r="K34" s="152"/>
    </row>
    <row r="35" spans="1:11" s="139" customFormat="1" ht="21" customHeight="1">
      <c r="A35" s="605"/>
      <c r="B35" s="564" t="s">
        <v>340</v>
      </c>
      <c r="C35" s="565"/>
      <c r="D35" s="565"/>
      <c r="E35" s="591"/>
      <c r="F35" s="531"/>
      <c r="G35" s="142"/>
      <c r="H35" s="627" t="s">
        <v>345</v>
      </c>
      <c r="I35" s="628"/>
      <c r="J35" s="160"/>
      <c r="K35" s="144"/>
    </row>
    <row r="36" spans="1:11" s="139" customFormat="1" ht="21" customHeight="1">
      <c r="A36" s="605"/>
      <c r="B36" s="564" t="s">
        <v>341</v>
      </c>
      <c r="C36" s="565"/>
      <c r="D36" s="565"/>
      <c r="E36" s="591"/>
      <c r="F36" s="531"/>
      <c r="G36" s="142"/>
      <c r="H36" s="625" t="s">
        <v>95</v>
      </c>
      <c r="I36" s="626"/>
      <c r="J36" s="160"/>
      <c r="K36" s="144">
        <v>150</v>
      </c>
    </row>
    <row r="37" spans="1:11" s="139" customFormat="1" ht="21" customHeight="1">
      <c r="A37" s="605"/>
      <c r="B37" s="564" t="s">
        <v>132</v>
      </c>
      <c r="C37" s="565"/>
      <c r="D37" s="565"/>
      <c r="E37" s="591"/>
      <c r="F37" s="531"/>
      <c r="G37" s="142"/>
      <c r="H37" s="620" t="s">
        <v>334</v>
      </c>
      <c r="I37" s="621"/>
      <c r="J37" s="160"/>
      <c r="K37" s="144"/>
    </row>
    <row r="38" spans="1:11" s="139" customFormat="1" ht="21" customHeight="1">
      <c r="A38" s="605"/>
      <c r="B38" s="564" t="s">
        <v>342</v>
      </c>
      <c r="C38" s="565"/>
      <c r="D38" s="565"/>
      <c r="E38" s="591"/>
      <c r="F38" s="531"/>
      <c r="G38" s="142">
        <v>50</v>
      </c>
      <c r="H38" s="606" t="s">
        <v>335</v>
      </c>
      <c r="I38" s="607"/>
      <c r="J38" s="160"/>
      <c r="K38" s="144"/>
    </row>
    <row r="39" spans="1:11" s="139" customFormat="1" ht="21" customHeight="1">
      <c r="A39" s="605"/>
      <c r="B39" s="564" t="s">
        <v>63</v>
      </c>
      <c r="C39" s="565"/>
      <c r="D39" s="565"/>
      <c r="E39" s="591"/>
      <c r="F39" s="531"/>
      <c r="G39" s="142"/>
      <c r="H39" s="606" t="s">
        <v>336</v>
      </c>
      <c r="I39" s="607"/>
      <c r="J39" s="160"/>
      <c r="K39" s="144"/>
    </row>
    <row r="40" spans="1:11" s="139" customFormat="1" ht="21" customHeight="1">
      <c r="A40" s="605"/>
      <c r="B40" s="608" t="s">
        <v>339</v>
      </c>
      <c r="C40" s="608"/>
      <c r="D40" s="608"/>
      <c r="E40" s="608"/>
      <c r="F40" s="531"/>
      <c r="G40" s="142"/>
      <c r="H40" s="594" t="s">
        <v>337</v>
      </c>
      <c r="I40" s="594"/>
      <c r="J40" s="160"/>
      <c r="K40" s="144"/>
    </row>
    <row r="41" spans="1:11" s="139" customFormat="1" ht="21" customHeight="1">
      <c r="A41" s="605"/>
      <c r="B41" s="595" t="s">
        <v>343</v>
      </c>
      <c r="C41" s="595"/>
      <c r="D41" s="595"/>
      <c r="E41" s="595"/>
      <c r="F41" s="532"/>
      <c r="G41" s="145"/>
      <c r="H41" s="594" t="s">
        <v>338</v>
      </c>
      <c r="I41" s="594"/>
      <c r="J41" s="533"/>
      <c r="K41" s="153"/>
    </row>
    <row r="42" spans="1:11" s="139" customFormat="1" ht="21" customHeight="1" thickBot="1">
      <c r="A42" s="605"/>
      <c r="B42" s="600" t="s">
        <v>100</v>
      </c>
      <c r="C42" s="600"/>
      <c r="D42" s="600"/>
      <c r="E42" s="600"/>
      <c r="F42" s="531"/>
      <c r="G42" s="142"/>
      <c r="H42" s="610"/>
      <c r="I42" s="610"/>
      <c r="J42" s="610"/>
      <c r="K42" s="610"/>
    </row>
    <row r="43" spans="1:11" s="139" customFormat="1" ht="21" customHeight="1" thickBot="1">
      <c r="A43" s="605"/>
      <c r="B43" s="602" t="s">
        <v>101</v>
      </c>
      <c r="C43" s="602"/>
      <c r="D43" s="602"/>
      <c r="E43" s="602"/>
      <c r="F43" s="531"/>
      <c r="G43" s="154"/>
      <c r="H43" s="610"/>
      <c r="I43" s="610"/>
      <c r="J43" s="610"/>
      <c r="K43" s="610"/>
    </row>
    <row r="44" spans="1:11" s="139" customFormat="1" ht="21" customHeight="1" thickBot="1">
      <c r="A44" s="605"/>
      <c r="B44" s="603" t="s">
        <v>102</v>
      </c>
      <c r="C44" s="603"/>
      <c r="D44" s="603"/>
      <c r="E44" s="603"/>
      <c r="F44" s="262"/>
      <c r="G44" s="149">
        <v>150</v>
      </c>
      <c r="H44" s="604" t="s">
        <v>103</v>
      </c>
      <c r="I44" s="604"/>
      <c r="J44" s="535"/>
      <c r="K44" s="150">
        <v>150</v>
      </c>
    </row>
    <row r="45" spans="1:11" s="139" customFormat="1" ht="21" customHeight="1">
      <c r="A45" s="605" t="s">
        <v>105</v>
      </c>
      <c r="B45" s="564" t="s">
        <v>333</v>
      </c>
      <c r="C45" s="565"/>
      <c r="D45" s="565"/>
      <c r="E45" s="591"/>
      <c r="F45" s="534"/>
      <c r="G45" s="151">
        <v>2719</v>
      </c>
      <c r="H45" s="598" t="s">
        <v>344</v>
      </c>
      <c r="I45" s="599"/>
      <c r="J45" s="159"/>
      <c r="K45" s="152"/>
    </row>
    <row r="46" spans="1:11" s="139" customFormat="1" ht="21" customHeight="1">
      <c r="A46" s="605"/>
      <c r="B46" s="564" t="s">
        <v>340</v>
      </c>
      <c r="C46" s="565"/>
      <c r="D46" s="565"/>
      <c r="E46" s="591"/>
      <c r="F46" s="531"/>
      <c r="G46" s="142"/>
      <c r="H46" s="627" t="s">
        <v>345</v>
      </c>
      <c r="I46" s="628"/>
      <c r="J46" s="160"/>
      <c r="K46" s="144"/>
    </row>
    <row r="47" spans="1:11" s="139" customFormat="1" ht="21" customHeight="1">
      <c r="A47" s="605"/>
      <c r="B47" s="564" t="s">
        <v>341</v>
      </c>
      <c r="C47" s="565"/>
      <c r="D47" s="565"/>
      <c r="E47" s="591"/>
      <c r="F47" s="531"/>
      <c r="G47" s="142"/>
      <c r="H47" s="625" t="s">
        <v>95</v>
      </c>
      <c r="I47" s="626"/>
      <c r="J47" s="160"/>
      <c r="K47" s="144">
        <v>2796</v>
      </c>
    </row>
    <row r="48" spans="1:11" s="139" customFormat="1" ht="21" customHeight="1">
      <c r="A48" s="605"/>
      <c r="B48" s="564" t="s">
        <v>132</v>
      </c>
      <c r="C48" s="565"/>
      <c r="D48" s="565"/>
      <c r="E48" s="591"/>
      <c r="F48" s="531"/>
      <c r="G48" s="142"/>
      <c r="H48" s="620" t="s">
        <v>334</v>
      </c>
      <c r="I48" s="621"/>
      <c r="J48" s="160"/>
      <c r="K48" s="144"/>
    </row>
    <row r="49" spans="1:11" s="139" customFormat="1" ht="21" customHeight="1">
      <c r="A49" s="605"/>
      <c r="B49" s="564" t="s">
        <v>342</v>
      </c>
      <c r="C49" s="565"/>
      <c r="D49" s="565"/>
      <c r="E49" s="591"/>
      <c r="F49" s="531"/>
      <c r="G49" s="142"/>
      <c r="H49" s="606" t="s">
        <v>335</v>
      </c>
      <c r="I49" s="607"/>
      <c r="J49" s="160"/>
      <c r="K49" s="144"/>
    </row>
    <row r="50" spans="1:11" s="139" customFormat="1" ht="21" customHeight="1">
      <c r="A50" s="605"/>
      <c r="B50" s="564" t="s">
        <v>63</v>
      </c>
      <c r="C50" s="565"/>
      <c r="D50" s="565"/>
      <c r="E50" s="591"/>
      <c r="F50" s="531"/>
      <c r="G50" s="142"/>
      <c r="H50" s="606" t="s">
        <v>336</v>
      </c>
      <c r="I50" s="607"/>
      <c r="J50" s="160"/>
      <c r="K50" s="144"/>
    </row>
    <row r="51" spans="1:11" s="139" customFormat="1" ht="21" customHeight="1">
      <c r="A51" s="605"/>
      <c r="B51" s="608" t="s">
        <v>339</v>
      </c>
      <c r="C51" s="608"/>
      <c r="D51" s="608"/>
      <c r="E51" s="608"/>
      <c r="F51" s="531"/>
      <c r="G51" s="142">
        <v>0</v>
      </c>
      <c r="H51" s="594" t="s">
        <v>337</v>
      </c>
      <c r="I51" s="594"/>
      <c r="J51" s="160"/>
      <c r="K51" s="144"/>
    </row>
    <row r="52" spans="1:11" s="139" customFormat="1" ht="21" customHeight="1">
      <c r="A52" s="605"/>
      <c r="B52" s="595" t="s">
        <v>343</v>
      </c>
      <c r="C52" s="595"/>
      <c r="D52" s="595"/>
      <c r="E52" s="595"/>
      <c r="F52" s="532"/>
      <c r="G52" s="145"/>
      <c r="H52" s="594" t="s">
        <v>338</v>
      </c>
      <c r="I52" s="594"/>
      <c r="J52" s="533"/>
      <c r="K52" s="153"/>
    </row>
    <row r="53" spans="1:11" s="139" customFormat="1" ht="21" customHeight="1" thickBot="1">
      <c r="A53" s="605"/>
      <c r="B53" s="600" t="s">
        <v>100</v>
      </c>
      <c r="C53" s="600"/>
      <c r="D53" s="600"/>
      <c r="E53" s="600"/>
      <c r="F53" s="531"/>
      <c r="G53" s="142"/>
      <c r="H53" s="610"/>
      <c r="I53" s="610"/>
      <c r="J53" s="610"/>
      <c r="K53" s="610"/>
    </row>
    <row r="54" spans="1:11" s="139" customFormat="1" ht="21" customHeight="1" thickBot="1">
      <c r="A54" s="605"/>
      <c r="B54" s="602" t="s">
        <v>101</v>
      </c>
      <c r="C54" s="602"/>
      <c r="D54" s="602"/>
      <c r="E54" s="602"/>
      <c r="F54" s="531"/>
      <c r="G54" s="154"/>
      <c r="H54" s="610"/>
      <c r="I54" s="610"/>
      <c r="J54" s="610"/>
      <c r="K54" s="610"/>
    </row>
    <row r="55" spans="1:11" s="139" customFormat="1" ht="21" customHeight="1" thickBot="1">
      <c r="A55" s="605"/>
      <c r="B55" s="603" t="s">
        <v>102</v>
      </c>
      <c r="C55" s="603"/>
      <c r="D55" s="603"/>
      <c r="E55" s="603"/>
      <c r="F55" s="262"/>
      <c r="G55" s="149">
        <v>2719</v>
      </c>
      <c r="H55" s="604" t="s">
        <v>103</v>
      </c>
      <c r="I55" s="604"/>
      <c r="J55" s="535"/>
      <c r="K55" s="150">
        <v>2796</v>
      </c>
    </row>
    <row r="56" spans="1:11" s="139" customFormat="1" ht="21" customHeight="1" thickBot="1">
      <c r="A56" s="609" t="s">
        <v>106</v>
      </c>
      <c r="B56" s="564" t="s">
        <v>333</v>
      </c>
      <c r="C56" s="565"/>
      <c r="D56" s="565"/>
      <c r="E56" s="591"/>
      <c r="F56" s="534"/>
      <c r="G56" s="151">
        <v>2432</v>
      </c>
      <c r="H56" s="598" t="s">
        <v>344</v>
      </c>
      <c r="I56" s="599"/>
      <c r="J56" s="159"/>
      <c r="K56" s="152">
        <v>1618</v>
      </c>
    </row>
    <row r="57" spans="1:11" s="139" customFormat="1" ht="21" customHeight="1" thickBot="1">
      <c r="A57" s="609"/>
      <c r="B57" s="564" t="s">
        <v>340</v>
      </c>
      <c r="C57" s="565"/>
      <c r="D57" s="565"/>
      <c r="E57" s="591"/>
      <c r="F57" s="531"/>
      <c r="G57" s="142"/>
      <c r="H57" s="627" t="s">
        <v>345</v>
      </c>
      <c r="I57" s="628"/>
      <c r="J57" s="160"/>
      <c r="K57" s="144">
        <v>433</v>
      </c>
    </row>
    <row r="58" spans="1:16" s="139" customFormat="1" ht="21" customHeight="1" thickBot="1">
      <c r="A58" s="609"/>
      <c r="B58" s="564" t="s">
        <v>341</v>
      </c>
      <c r="C58" s="565"/>
      <c r="D58" s="565"/>
      <c r="E58" s="591"/>
      <c r="F58" s="531"/>
      <c r="G58" s="142"/>
      <c r="H58" s="625" t="s">
        <v>95</v>
      </c>
      <c r="I58" s="626"/>
      <c r="J58" s="160"/>
      <c r="K58" s="144">
        <v>500</v>
      </c>
      <c r="P58" s="258"/>
    </row>
    <row r="59" spans="1:16" s="139" customFormat="1" ht="21" customHeight="1" thickBot="1">
      <c r="A59" s="609"/>
      <c r="B59" s="564" t="s">
        <v>132</v>
      </c>
      <c r="C59" s="565"/>
      <c r="D59" s="565"/>
      <c r="E59" s="591"/>
      <c r="F59" s="531"/>
      <c r="G59" s="142"/>
      <c r="H59" s="620" t="s">
        <v>334</v>
      </c>
      <c r="I59" s="621"/>
      <c r="J59" s="160"/>
      <c r="K59" s="144"/>
      <c r="P59" s="258"/>
    </row>
    <row r="60" spans="1:11" s="139" customFormat="1" ht="21" customHeight="1" thickBot="1">
      <c r="A60" s="609"/>
      <c r="B60" s="564" t="s">
        <v>342</v>
      </c>
      <c r="C60" s="565"/>
      <c r="D60" s="565"/>
      <c r="E60" s="591"/>
      <c r="F60" s="531"/>
      <c r="G60" s="142"/>
      <c r="H60" s="606" t="s">
        <v>335</v>
      </c>
      <c r="I60" s="607"/>
      <c r="J60" s="160"/>
      <c r="K60" s="144"/>
    </row>
    <row r="61" spans="1:11" s="139" customFormat="1" ht="21" customHeight="1" thickBot="1">
      <c r="A61" s="609"/>
      <c r="B61" s="564" t="s">
        <v>63</v>
      </c>
      <c r="C61" s="565"/>
      <c r="D61" s="565"/>
      <c r="E61" s="591"/>
      <c r="F61" s="531"/>
      <c r="G61" s="142"/>
      <c r="H61" s="606" t="s">
        <v>336</v>
      </c>
      <c r="I61" s="607"/>
      <c r="J61" s="160"/>
      <c r="K61" s="144"/>
    </row>
    <row r="62" spans="1:11" s="139" customFormat="1" ht="21" customHeight="1" thickBot="1">
      <c r="A62" s="609"/>
      <c r="B62" s="608" t="s">
        <v>339</v>
      </c>
      <c r="C62" s="608"/>
      <c r="D62" s="608"/>
      <c r="E62" s="608"/>
      <c r="F62" s="531"/>
      <c r="G62" s="142"/>
      <c r="H62" s="594" t="s">
        <v>337</v>
      </c>
      <c r="I62" s="594"/>
      <c r="J62" s="160"/>
      <c r="K62" s="144"/>
    </row>
    <row r="63" spans="1:11" s="139" customFormat="1" ht="21" customHeight="1" thickBot="1">
      <c r="A63" s="609"/>
      <c r="B63" s="595" t="s">
        <v>343</v>
      </c>
      <c r="C63" s="595"/>
      <c r="D63" s="595"/>
      <c r="E63" s="595"/>
      <c r="F63" s="532"/>
      <c r="G63" s="145"/>
      <c r="H63" s="594" t="s">
        <v>338</v>
      </c>
      <c r="I63" s="594"/>
      <c r="J63" s="533"/>
      <c r="K63" s="153"/>
    </row>
    <row r="64" spans="1:11" s="139" customFormat="1" ht="21" customHeight="1" thickBot="1">
      <c r="A64" s="609"/>
      <c r="B64" s="600" t="s">
        <v>100</v>
      </c>
      <c r="C64" s="600"/>
      <c r="D64" s="600"/>
      <c r="E64" s="600"/>
      <c r="F64" s="531"/>
      <c r="G64" s="142"/>
      <c r="H64" s="610"/>
      <c r="I64" s="610"/>
      <c r="J64" s="610"/>
      <c r="K64" s="610"/>
    </row>
    <row r="65" spans="1:11" s="139" customFormat="1" ht="21" customHeight="1" thickBot="1">
      <c r="A65" s="609"/>
      <c r="B65" s="602" t="s">
        <v>101</v>
      </c>
      <c r="C65" s="602"/>
      <c r="D65" s="602"/>
      <c r="E65" s="602"/>
      <c r="F65" s="531"/>
      <c r="G65" s="154"/>
      <c r="H65" s="610"/>
      <c r="I65" s="610"/>
      <c r="J65" s="610"/>
      <c r="K65" s="610"/>
    </row>
    <row r="66" spans="1:12" s="139" customFormat="1" ht="21" customHeight="1" thickBot="1">
      <c r="A66" s="609"/>
      <c r="B66" s="603" t="s">
        <v>102</v>
      </c>
      <c r="C66" s="603"/>
      <c r="D66" s="603"/>
      <c r="E66" s="603"/>
      <c r="F66" s="262"/>
      <c r="G66" s="149">
        <v>2432</v>
      </c>
      <c r="H66" s="604" t="s">
        <v>103</v>
      </c>
      <c r="I66" s="604"/>
      <c r="J66" s="535"/>
      <c r="K66" s="259">
        <v>2551</v>
      </c>
      <c r="L66" s="155"/>
    </row>
    <row r="67" spans="1:11" s="139" customFormat="1" ht="21" customHeight="1" thickBot="1">
      <c r="A67" s="156">
        <v>2</v>
      </c>
      <c r="B67" s="634" t="s">
        <v>107</v>
      </c>
      <c r="C67" s="634"/>
      <c r="D67" s="634"/>
      <c r="E67" s="634"/>
      <c r="F67" s="634"/>
      <c r="G67" s="634"/>
      <c r="H67" s="634"/>
      <c r="I67" s="634"/>
      <c r="J67" s="634"/>
      <c r="K67" s="634"/>
    </row>
    <row r="68" spans="1:12" s="139" customFormat="1" ht="21" customHeight="1" thickBot="1">
      <c r="A68" s="563" t="s">
        <v>108</v>
      </c>
      <c r="B68" s="564" t="s">
        <v>333</v>
      </c>
      <c r="C68" s="565"/>
      <c r="D68" s="565"/>
      <c r="E68" s="591"/>
      <c r="F68" s="534"/>
      <c r="G68" s="151"/>
      <c r="H68" s="598" t="s">
        <v>344</v>
      </c>
      <c r="I68" s="599"/>
      <c r="J68" s="159"/>
      <c r="K68" s="152">
        <v>9332</v>
      </c>
      <c r="L68" s="131"/>
    </row>
    <row r="69" spans="1:12" s="139" customFormat="1" ht="21" customHeight="1" thickBot="1">
      <c r="A69" s="563"/>
      <c r="B69" s="564" t="s">
        <v>340</v>
      </c>
      <c r="C69" s="565"/>
      <c r="D69" s="565"/>
      <c r="E69" s="591"/>
      <c r="F69" s="531"/>
      <c r="G69" s="142">
        <v>11560</v>
      </c>
      <c r="H69" s="627" t="s">
        <v>345</v>
      </c>
      <c r="I69" s="628"/>
      <c r="J69" s="160"/>
      <c r="K69" s="144">
        <v>2100</v>
      </c>
      <c r="L69" s="131"/>
    </row>
    <row r="70" spans="1:12" s="139" customFormat="1" ht="21" customHeight="1" thickBot="1">
      <c r="A70" s="563"/>
      <c r="B70" s="564" t="s">
        <v>341</v>
      </c>
      <c r="C70" s="565"/>
      <c r="D70" s="565"/>
      <c r="E70" s="591"/>
      <c r="F70" s="531"/>
      <c r="G70" s="142"/>
      <c r="H70" s="625" t="s">
        <v>95</v>
      </c>
      <c r="I70" s="626"/>
      <c r="J70" s="160"/>
      <c r="K70" s="144">
        <v>2222</v>
      </c>
      <c r="L70" s="131"/>
    </row>
    <row r="71" spans="1:12" s="139" customFormat="1" ht="21" customHeight="1" thickBot="1">
      <c r="A71" s="563"/>
      <c r="B71" s="564" t="s">
        <v>132</v>
      </c>
      <c r="C71" s="565"/>
      <c r="D71" s="565"/>
      <c r="E71" s="591"/>
      <c r="F71" s="531"/>
      <c r="G71" s="142"/>
      <c r="H71" s="620" t="s">
        <v>334</v>
      </c>
      <c r="I71" s="621"/>
      <c r="J71" s="160"/>
      <c r="K71" s="144"/>
      <c r="L71" s="131"/>
    </row>
    <row r="72" spans="1:12" s="139" customFormat="1" ht="21" customHeight="1" thickBot="1">
      <c r="A72" s="563"/>
      <c r="B72" s="564" t="s">
        <v>342</v>
      </c>
      <c r="C72" s="565"/>
      <c r="D72" s="565"/>
      <c r="E72" s="591"/>
      <c r="F72" s="531"/>
      <c r="G72" s="142">
        <v>300</v>
      </c>
      <c r="H72" s="606" t="s">
        <v>335</v>
      </c>
      <c r="I72" s="607"/>
      <c r="J72" s="160"/>
      <c r="K72" s="144"/>
      <c r="L72" s="131"/>
    </row>
    <row r="73" spans="1:12" s="139" customFormat="1" ht="21" customHeight="1" thickBot="1">
      <c r="A73" s="563"/>
      <c r="B73" s="564" t="s">
        <v>63</v>
      </c>
      <c r="C73" s="565"/>
      <c r="D73" s="565"/>
      <c r="E73" s="591"/>
      <c r="F73" s="531"/>
      <c r="G73" s="142"/>
      <c r="H73" s="606" t="s">
        <v>336</v>
      </c>
      <c r="I73" s="607"/>
      <c r="J73" s="160"/>
      <c r="K73" s="144"/>
      <c r="L73" s="131"/>
    </row>
    <row r="74" spans="1:12" s="139" customFormat="1" ht="21" customHeight="1" thickBot="1">
      <c r="A74" s="563"/>
      <c r="B74" s="608" t="s">
        <v>339</v>
      </c>
      <c r="C74" s="608"/>
      <c r="D74" s="608"/>
      <c r="E74" s="608"/>
      <c r="F74" s="531"/>
      <c r="G74" s="142"/>
      <c r="H74" s="594" t="s">
        <v>337</v>
      </c>
      <c r="I74" s="594"/>
      <c r="J74" s="160"/>
      <c r="K74" s="144">
        <v>514</v>
      </c>
      <c r="L74" s="131"/>
    </row>
    <row r="75" spans="1:12" s="139" customFormat="1" ht="21" customHeight="1" thickBot="1">
      <c r="A75" s="563"/>
      <c r="B75" s="595" t="s">
        <v>343</v>
      </c>
      <c r="C75" s="595"/>
      <c r="D75" s="595"/>
      <c r="E75" s="595"/>
      <c r="F75" s="532"/>
      <c r="G75" s="145"/>
      <c r="H75" s="594" t="s">
        <v>338</v>
      </c>
      <c r="I75" s="594"/>
      <c r="J75" s="533"/>
      <c r="K75" s="153"/>
      <c r="L75" s="131"/>
    </row>
    <row r="76" spans="1:12" s="139" customFormat="1" ht="21" customHeight="1" thickBot="1">
      <c r="A76" s="563"/>
      <c r="B76" s="600" t="s">
        <v>100</v>
      </c>
      <c r="C76" s="600"/>
      <c r="D76" s="600"/>
      <c r="E76" s="600"/>
      <c r="F76" s="531"/>
      <c r="G76" s="142"/>
      <c r="H76" s="610"/>
      <c r="I76" s="610"/>
      <c r="J76" s="610"/>
      <c r="K76" s="610"/>
      <c r="L76" s="131"/>
    </row>
    <row r="77" spans="1:12" s="139" customFormat="1" ht="21" customHeight="1" thickBot="1">
      <c r="A77" s="563"/>
      <c r="B77" s="602" t="s">
        <v>101</v>
      </c>
      <c r="C77" s="602"/>
      <c r="D77" s="602"/>
      <c r="E77" s="602"/>
      <c r="F77" s="531"/>
      <c r="G77" s="154"/>
      <c r="H77" s="610"/>
      <c r="I77" s="610"/>
      <c r="J77" s="610"/>
      <c r="K77" s="610"/>
      <c r="L77" s="131"/>
    </row>
    <row r="78" spans="1:12" s="139" customFormat="1" ht="21" customHeight="1" thickBot="1">
      <c r="A78" s="563"/>
      <c r="B78" s="603" t="s">
        <v>102</v>
      </c>
      <c r="C78" s="603"/>
      <c r="D78" s="603"/>
      <c r="E78" s="603"/>
      <c r="F78" s="262"/>
      <c r="G78" s="149">
        <v>12261</v>
      </c>
      <c r="H78" s="604" t="s">
        <v>103</v>
      </c>
      <c r="I78" s="604"/>
      <c r="J78" s="535"/>
      <c r="K78" s="150">
        <v>14168</v>
      </c>
      <c r="L78" s="131"/>
    </row>
    <row r="79" spans="1:12" s="139" customFormat="1" ht="21" customHeight="1">
      <c r="A79" s="605" t="s">
        <v>109</v>
      </c>
      <c r="B79" s="564" t="s">
        <v>333</v>
      </c>
      <c r="C79" s="565"/>
      <c r="D79" s="565"/>
      <c r="E79" s="591"/>
      <c r="F79" s="534"/>
      <c r="G79" s="151"/>
      <c r="H79" s="598" t="s">
        <v>344</v>
      </c>
      <c r="I79" s="599"/>
      <c r="J79" s="159"/>
      <c r="K79" s="152"/>
      <c r="L79" s="131"/>
    </row>
    <row r="80" spans="1:12" s="139" customFormat="1" ht="21" customHeight="1">
      <c r="A80" s="605"/>
      <c r="B80" s="564" t="s">
        <v>340</v>
      </c>
      <c r="C80" s="565"/>
      <c r="D80" s="565"/>
      <c r="E80" s="591"/>
      <c r="F80" s="531"/>
      <c r="G80" s="142">
        <v>4500</v>
      </c>
      <c r="H80" s="627" t="s">
        <v>345</v>
      </c>
      <c r="I80" s="628"/>
      <c r="J80" s="160"/>
      <c r="K80" s="144"/>
      <c r="L80" s="131"/>
    </row>
    <row r="81" spans="1:12" s="139" customFormat="1" ht="21" customHeight="1">
      <c r="A81" s="605"/>
      <c r="B81" s="564" t="s">
        <v>341</v>
      </c>
      <c r="C81" s="565"/>
      <c r="D81" s="565"/>
      <c r="E81" s="591"/>
      <c r="F81" s="531"/>
      <c r="G81" s="142"/>
      <c r="H81" s="625" t="s">
        <v>95</v>
      </c>
      <c r="I81" s="626"/>
      <c r="J81" s="160"/>
      <c r="K81" s="144">
        <v>100</v>
      </c>
      <c r="L81" s="131"/>
    </row>
    <row r="82" spans="1:12" s="139" customFormat="1" ht="21" customHeight="1">
      <c r="A82" s="605"/>
      <c r="B82" s="564" t="s">
        <v>132</v>
      </c>
      <c r="C82" s="565"/>
      <c r="D82" s="565"/>
      <c r="E82" s="591"/>
      <c r="F82" s="531"/>
      <c r="G82" s="142"/>
      <c r="H82" s="620" t="s">
        <v>334</v>
      </c>
      <c r="I82" s="621"/>
      <c r="J82" s="160"/>
      <c r="K82" s="144"/>
      <c r="L82" s="131"/>
    </row>
    <row r="83" spans="1:12" s="139" customFormat="1" ht="21" customHeight="1">
      <c r="A83" s="605"/>
      <c r="B83" s="564" t="s">
        <v>342</v>
      </c>
      <c r="C83" s="565"/>
      <c r="D83" s="565"/>
      <c r="E83" s="591"/>
      <c r="F83" s="531"/>
      <c r="G83" s="142"/>
      <c r="H83" s="606" t="s">
        <v>335</v>
      </c>
      <c r="I83" s="607"/>
      <c r="J83" s="160"/>
      <c r="K83" s="144">
        <v>4400</v>
      </c>
      <c r="L83" s="131"/>
    </row>
    <row r="84" spans="1:12" s="139" customFormat="1" ht="21" customHeight="1">
      <c r="A84" s="605"/>
      <c r="B84" s="564" t="s">
        <v>63</v>
      </c>
      <c r="C84" s="565"/>
      <c r="D84" s="565"/>
      <c r="E84" s="591"/>
      <c r="F84" s="531"/>
      <c r="G84" s="142"/>
      <c r="H84" s="606" t="s">
        <v>336</v>
      </c>
      <c r="I84" s="607"/>
      <c r="J84" s="160"/>
      <c r="K84" s="144"/>
      <c r="L84" s="131"/>
    </row>
    <row r="85" spans="1:12" s="139" customFormat="1" ht="21" customHeight="1">
      <c r="A85" s="605"/>
      <c r="B85" s="608" t="s">
        <v>339</v>
      </c>
      <c r="C85" s="608"/>
      <c r="D85" s="608"/>
      <c r="E85" s="608"/>
      <c r="F85" s="531"/>
      <c r="G85" s="142"/>
      <c r="H85" s="594" t="s">
        <v>337</v>
      </c>
      <c r="I85" s="594"/>
      <c r="J85" s="160"/>
      <c r="K85" s="144"/>
      <c r="L85" s="131"/>
    </row>
    <row r="86" spans="1:12" s="139" customFormat="1" ht="21" customHeight="1">
      <c r="A86" s="605"/>
      <c r="B86" s="595" t="s">
        <v>343</v>
      </c>
      <c r="C86" s="595"/>
      <c r="D86" s="595"/>
      <c r="E86" s="595"/>
      <c r="F86" s="532"/>
      <c r="G86" s="145"/>
      <c r="H86" s="594" t="s">
        <v>338</v>
      </c>
      <c r="I86" s="594"/>
      <c r="J86" s="533"/>
      <c r="K86" s="153"/>
      <c r="L86" s="131"/>
    </row>
    <row r="87" spans="1:12" s="139" customFormat="1" ht="21" customHeight="1" thickBot="1">
      <c r="A87" s="605"/>
      <c r="B87" s="600" t="s">
        <v>100</v>
      </c>
      <c r="C87" s="600"/>
      <c r="D87" s="600"/>
      <c r="E87" s="600"/>
      <c r="F87" s="531"/>
      <c r="G87" s="142"/>
      <c r="H87" s="610"/>
      <c r="I87" s="610"/>
      <c r="J87" s="610"/>
      <c r="K87" s="610"/>
      <c r="L87" s="131"/>
    </row>
    <row r="88" spans="1:12" s="139" customFormat="1" ht="21" customHeight="1" thickBot="1">
      <c r="A88" s="605"/>
      <c r="B88" s="602" t="s">
        <v>101</v>
      </c>
      <c r="C88" s="602"/>
      <c r="D88" s="602"/>
      <c r="E88" s="602"/>
      <c r="F88" s="531"/>
      <c r="G88" s="154"/>
      <c r="H88" s="610"/>
      <c r="I88" s="610"/>
      <c r="J88" s="610"/>
      <c r="K88" s="610"/>
      <c r="L88" s="131"/>
    </row>
    <row r="89" spans="1:12" s="139" customFormat="1" ht="21" customHeight="1" thickBot="1">
      <c r="A89" s="605"/>
      <c r="B89" s="603" t="s">
        <v>102</v>
      </c>
      <c r="C89" s="603"/>
      <c r="D89" s="603"/>
      <c r="E89" s="603"/>
      <c r="F89" s="262"/>
      <c r="G89" s="149">
        <v>4500</v>
      </c>
      <c r="H89" s="604" t="s">
        <v>103</v>
      </c>
      <c r="I89" s="604"/>
      <c r="J89" s="161"/>
      <c r="K89" s="150">
        <v>4500</v>
      </c>
      <c r="L89" s="131"/>
    </row>
    <row r="90" spans="1:12" s="139" customFormat="1" ht="21" customHeight="1">
      <c r="A90" s="605" t="s">
        <v>110</v>
      </c>
      <c r="B90" s="564" t="s">
        <v>333</v>
      </c>
      <c r="C90" s="565"/>
      <c r="D90" s="565"/>
      <c r="E90" s="591"/>
      <c r="F90" s="534"/>
      <c r="G90" s="151"/>
      <c r="H90" s="598" t="s">
        <v>344</v>
      </c>
      <c r="I90" s="599"/>
      <c r="J90" s="159"/>
      <c r="K90" s="152">
        <v>2213</v>
      </c>
      <c r="L90" s="131"/>
    </row>
    <row r="91" spans="1:12" s="139" customFormat="1" ht="21" customHeight="1">
      <c r="A91" s="605"/>
      <c r="B91" s="564" t="s">
        <v>340</v>
      </c>
      <c r="C91" s="565"/>
      <c r="D91" s="565"/>
      <c r="E91" s="591"/>
      <c r="F91" s="531"/>
      <c r="G91" s="142">
        <v>3763</v>
      </c>
      <c r="H91" s="627" t="s">
        <v>345</v>
      </c>
      <c r="I91" s="628"/>
      <c r="J91" s="160"/>
      <c r="K91" s="144">
        <v>495</v>
      </c>
      <c r="L91" s="131"/>
    </row>
    <row r="92" spans="1:12" s="139" customFormat="1" ht="21" customHeight="1">
      <c r="A92" s="605"/>
      <c r="B92" s="564" t="s">
        <v>341</v>
      </c>
      <c r="C92" s="565"/>
      <c r="D92" s="565"/>
      <c r="E92" s="591"/>
      <c r="F92" s="531"/>
      <c r="G92" s="142"/>
      <c r="H92" s="625" t="s">
        <v>95</v>
      </c>
      <c r="I92" s="626"/>
      <c r="J92" s="160"/>
      <c r="K92" s="144">
        <v>778</v>
      </c>
      <c r="L92" s="131"/>
    </row>
    <row r="93" spans="1:12" s="139" customFormat="1" ht="21" customHeight="1">
      <c r="A93" s="605"/>
      <c r="B93" s="564" t="s">
        <v>132</v>
      </c>
      <c r="C93" s="565"/>
      <c r="D93" s="565"/>
      <c r="E93" s="591"/>
      <c r="F93" s="531"/>
      <c r="G93" s="142"/>
      <c r="H93" s="620" t="s">
        <v>334</v>
      </c>
      <c r="I93" s="621"/>
      <c r="J93" s="160"/>
      <c r="K93" s="144"/>
      <c r="L93" s="131"/>
    </row>
    <row r="94" spans="1:12" s="139" customFormat="1" ht="21" customHeight="1">
      <c r="A94" s="605"/>
      <c r="B94" s="564" t="s">
        <v>342</v>
      </c>
      <c r="C94" s="565"/>
      <c r="D94" s="565"/>
      <c r="E94" s="591"/>
      <c r="F94" s="531"/>
      <c r="G94" s="142"/>
      <c r="H94" s="606" t="s">
        <v>335</v>
      </c>
      <c r="I94" s="607"/>
      <c r="J94" s="160"/>
      <c r="K94" s="144"/>
      <c r="L94" s="131"/>
    </row>
    <row r="95" spans="1:12" s="139" customFormat="1" ht="21" customHeight="1">
      <c r="A95" s="605"/>
      <c r="B95" s="564" t="s">
        <v>63</v>
      </c>
      <c r="C95" s="565"/>
      <c r="D95" s="565"/>
      <c r="E95" s="591"/>
      <c r="F95" s="531"/>
      <c r="G95" s="142">
        <v>0</v>
      </c>
      <c r="H95" s="606" t="s">
        <v>336</v>
      </c>
      <c r="I95" s="607"/>
      <c r="J95" s="160"/>
      <c r="K95" s="144"/>
      <c r="L95" s="131"/>
    </row>
    <row r="96" spans="1:12" s="139" customFormat="1" ht="21" customHeight="1">
      <c r="A96" s="605"/>
      <c r="B96" s="608" t="s">
        <v>339</v>
      </c>
      <c r="C96" s="608"/>
      <c r="D96" s="608"/>
      <c r="E96" s="608"/>
      <c r="F96" s="531"/>
      <c r="G96" s="142"/>
      <c r="H96" s="594" t="s">
        <v>337</v>
      </c>
      <c r="I96" s="594"/>
      <c r="J96" s="160"/>
      <c r="K96" s="144">
        <v>127</v>
      </c>
      <c r="L96" s="131"/>
    </row>
    <row r="97" spans="1:12" s="139" customFormat="1" ht="21" customHeight="1">
      <c r="A97" s="605"/>
      <c r="B97" s="595" t="s">
        <v>343</v>
      </c>
      <c r="C97" s="595"/>
      <c r="D97" s="595"/>
      <c r="E97" s="595"/>
      <c r="F97" s="532"/>
      <c r="G97" s="145"/>
      <c r="H97" s="594" t="s">
        <v>338</v>
      </c>
      <c r="I97" s="594"/>
      <c r="J97" s="533"/>
      <c r="K97" s="153"/>
      <c r="L97" s="131"/>
    </row>
    <row r="98" spans="1:12" s="139" customFormat="1" ht="21" customHeight="1" thickBot="1">
      <c r="A98" s="605"/>
      <c r="B98" s="600" t="s">
        <v>100</v>
      </c>
      <c r="C98" s="600"/>
      <c r="D98" s="600"/>
      <c r="E98" s="600"/>
      <c r="F98" s="531"/>
      <c r="G98" s="142"/>
      <c r="H98" s="610"/>
      <c r="I98" s="610"/>
      <c r="J98" s="610"/>
      <c r="K98" s="610"/>
      <c r="L98" s="131"/>
    </row>
    <row r="99" spans="1:12" s="139" customFormat="1" ht="21" customHeight="1" thickBot="1">
      <c r="A99" s="605"/>
      <c r="B99" s="602" t="s">
        <v>101</v>
      </c>
      <c r="C99" s="602"/>
      <c r="D99" s="602"/>
      <c r="E99" s="602"/>
      <c r="F99" s="531"/>
      <c r="G99" s="154"/>
      <c r="H99" s="610"/>
      <c r="I99" s="610"/>
      <c r="J99" s="610"/>
      <c r="K99" s="610"/>
      <c r="L99" s="131"/>
    </row>
    <row r="100" spans="1:12" s="139" customFormat="1" ht="21" customHeight="1" thickBot="1">
      <c r="A100" s="605"/>
      <c r="B100" s="603" t="s">
        <v>102</v>
      </c>
      <c r="C100" s="603"/>
      <c r="D100" s="603"/>
      <c r="E100" s="603"/>
      <c r="F100" s="262"/>
      <c r="G100" s="149">
        <v>3763</v>
      </c>
      <c r="H100" s="604" t="s">
        <v>103</v>
      </c>
      <c r="I100" s="604"/>
      <c r="J100" s="161"/>
      <c r="K100" s="150">
        <f>SUM(K90:K99)</f>
        <v>3613</v>
      </c>
      <c r="L100" s="131"/>
    </row>
    <row r="101" spans="1:12" s="139" customFormat="1" ht="21" customHeight="1" thickBot="1">
      <c r="A101" s="609" t="s">
        <v>111</v>
      </c>
      <c r="B101" s="564" t="s">
        <v>333</v>
      </c>
      <c r="C101" s="565"/>
      <c r="D101" s="565"/>
      <c r="E101" s="591"/>
      <c r="F101" s="534"/>
      <c r="G101" s="151"/>
      <c r="H101" s="598" t="s">
        <v>344</v>
      </c>
      <c r="I101" s="599"/>
      <c r="J101" s="159"/>
      <c r="K101" s="152"/>
      <c r="L101" s="131"/>
    </row>
    <row r="102" spans="1:12" s="139" customFormat="1" ht="21" customHeight="1" thickBot="1">
      <c r="A102" s="609"/>
      <c r="B102" s="564" t="s">
        <v>340</v>
      </c>
      <c r="C102" s="565"/>
      <c r="D102" s="565"/>
      <c r="E102" s="591"/>
      <c r="F102" s="531"/>
      <c r="G102" s="142"/>
      <c r="H102" s="627" t="s">
        <v>345</v>
      </c>
      <c r="I102" s="628"/>
      <c r="J102" s="160"/>
      <c r="K102" s="144"/>
      <c r="L102" s="131"/>
    </row>
    <row r="103" spans="1:12" s="139" customFormat="1" ht="21" customHeight="1" thickBot="1">
      <c r="A103" s="609"/>
      <c r="B103" s="564" t="s">
        <v>341</v>
      </c>
      <c r="C103" s="565"/>
      <c r="D103" s="565"/>
      <c r="E103" s="591"/>
      <c r="F103" s="531"/>
      <c r="G103" s="142"/>
      <c r="H103" s="625" t="s">
        <v>95</v>
      </c>
      <c r="I103" s="626"/>
      <c r="J103" s="160"/>
      <c r="K103" s="144">
        <v>90</v>
      </c>
      <c r="L103" s="131"/>
    </row>
    <row r="104" spans="1:12" s="139" customFormat="1" ht="21" customHeight="1" thickBot="1">
      <c r="A104" s="609"/>
      <c r="B104" s="564" t="s">
        <v>132</v>
      </c>
      <c r="C104" s="565"/>
      <c r="D104" s="565"/>
      <c r="E104" s="591"/>
      <c r="F104" s="531"/>
      <c r="G104" s="142"/>
      <c r="H104" s="620" t="s">
        <v>334</v>
      </c>
      <c r="I104" s="621"/>
      <c r="J104" s="160"/>
      <c r="K104" s="144"/>
      <c r="L104" s="131"/>
    </row>
    <row r="105" spans="1:12" s="139" customFormat="1" ht="21" customHeight="1" thickBot="1">
      <c r="A105" s="609"/>
      <c r="B105" s="564" t="s">
        <v>342</v>
      </c>
      <c r="C105" s="565"/>
      <c r="D105" s="565"/>
      <c r="E105" s="591"/>
      <c r="F105" s="531"/>
      <c r="G105" s="142"/>
      <c r="H105" s="606" t="s">
        <v>335</v>
      </c>
      <c r="I105" s="607"/>
      <c r="J105" s="160"/>
      <c r="K105" s="144"/>
      <c r="L105" s="131"/>
    </row>
    <row r="106" spans="1:12" s="139" customFormat="1" ht="21" customHeight="1" thickBot="1">
      <c r="A106" s="609"/>
      <c r="B106" s="564" t="s">
        <v>63</v>
      </c>
      <c r="C106" s="565"/>
      <c r="D106" s="565"/>
      <c r="E106" s="591"/>
      <c r="F106" s="531"/>
      <c r="G106" s="142"/>
      <c r="H106" s="606" t="s">
        <v>336</v>
      </c>
      <c r="I106" s="607"/>
      <c r="J106" s="160"/>
      <c r="K106" s="144"/>
      <c r="L106" s="131"/>
    </row>
    <row r="107" spans="1:11" s="139" customFormat="1" ht="21" customHeight="1" thickBot="1">
      <c r="A107" s="609"/>
      <c r="B107" s="608" t="s">
        <v>339</v>
      </c>
      <c r="C107" s="608"/>
      <c r="D107" s="608"/>
      <c r="E107" s="608"/>
      <c r="F107" s="531"/>
      <c r="G107" s="142"/>
      <c r="H107" s="594" t="s">
        <v>337</v>
      </c>
      <c r="I107" s="594"/>
      <c r="J107" s="160"/>
      <c r="K107" s="144"/>
    </row>
    <row r="108" spans="1:11" s="139" customFormat="1" ht="21" customHeight="1" thickBot="1">
      <c r="A108" s="609"/>
      <c r="B108" s="595" t="s">
        <v>343</v>
      </c>
      <c r="C108" s="595"/>
      <c r="D108" s="595"/>
      <c r="E108" s="595"/>
      <c r="F108" s="532"/>
      <c r="G108" s="145"/>
      <c r="H108" s="594" t="s">
        <v>338</v>
      </c>
      <c r="I108" s="594"/>
      <c r="J108" s="533"/>
      <c r="K108" s="153"/>
    </row>
    <row r="109" spans="1:11" s="139" customFormat="1" ht="21" customHeight="1" thickBot="1">
      <c r="A109" s="609"/>
      <c r="B109" s="600" t="s">
        <v>100</v>
      </c>
      <c r="C109" s="600"/>
      <c r="D109" s="600"/>
      <c r="E109" s="600"/>
      <c r="F109" s="531"/>
      <c r="G109" s="142"/>
      <c r="H109" s="610"/>
      <c r="I109" s="610"/>
      <c r="J109" s="610"/>
      <c r="K109" s="610"/>
    </row>
    <row r="110" spans="1:11" s="139" customFormat="1" ht="21" customHeight="1" thickBot="1">
      <c r="A110" s="609"/>
      <c r="B110" s="602" t="s">
        <v>101</v>
      </c>
      <c r="C110" s="602"/>
      <c r="D110" s="602"/>
      <c r="E110" s="602"/>
      <c r="F110" s="531"/>
      <c r="G110" s="154"/>
      <c r="H110" s="610"/>
      <c r="I110" s="610"/>
      <c r="J110" s="610"/>
      <c r="K110" s="610"/>
    </row>
    <row r="111" spans="1:11" s="157" customFormat="1" ht="21" customHeight="1" thickBot="1">
      <c r="A111" s="609"/>
      <c r="B111" s="603" t="s">
        <v>102</v>
      </c>
      <c r="C111" s="603"/>
      <c r="D111" s="603"/>
      <c r="E111" s="603"/>
      <c r="F111" s="262"/>
      <c r="G111" s="149"/>
      <c r="H111" s="604" t="s">
        <v>103</v>
      </c>
      <c r="I111" s="604"/>
      <c r="J111" s="161"/>
      <c r="K111" s="150">
        <v>90</v>
      </c>
    </row>
    <row r="112" spans="1:11" s="139" customFormat="1" ht="21" customHeight="1" thickBot="1">
      <c r="A112" s="158">
        <v>3</v>
      </c>
      <c r="B112" s="630" t="s">
        <v>112</v>
      </c>
      <c r="C112" s="630"/>
      <c r="D112" s="630"/>
      <c r="E112" s="630"/>
      <c r="F112" s="630"/>
      <c r="G112" s="630"/>
      <c r="H112" s="630"/>
      <c r="I112" s="630"/>
      <c r="J112" s="630"/>
      <c r="K112" s="630"/>
    </row>
    <row r="113" spans="1:11" s="139" customFormat="1" ht="21" customHeight="1" thickBot="1">
      <c r="A113" s="611" t="s">
        <v>113</v>
      </c>
      <c r="B113" s="564" t="s">
        <v>333</v>
      </c>
      <c r="C113" s="565"/>
      <c r="D113" s="565"/>
      <c r="E113" s="591"/>
      <c r="F113" s="534"/>
      <c r="G113" s="141"/>
      <c r="H113" s="598" t="s">
        <v>344</v>
      </c>
      <c r="I113" s="599"/>
      <c r="J113" s="159"/>
      <c r="K113" s="152"/>
    </row>
    <row r="114" spans="1:11" s="139" customFormat="1" ht="21" customHeight="1" thickBot="1">
      <c r="A114" s="611"/>
      <c r="B114" s="564" t="s">
        <v>340</v>
      </c>
      <c r="C114" s="565"/>
      <c r="D114" s="565"/>
      <c r="E114" s="591"/>
      <c r="F114" s="531"/>
      <c r="G114" s="142"/>
      <c r="H114" s="627" t="s">
        <v>345</v>
      </c>
      <c r="I114" s="628"/>
      <c r="J114" s="160"/>
      <c r="K114" s="144"/>
    </row>
    <row r="115" spans="1:11" s="139" customFormat="1" ht="21" customHeight="1" thickBot="1">
      <c r="A115" s="611"/>
      <c r="B115" s="564" t="s">
        <v>341</v>
      </c>
      <c r="C115" s="565"/>
      <c r="D115" s="565"/>
      <c r="E115" s="591"/>
      <c r="F115" s="531"/>
      <c r="G115" s="142"/>
      <c r="H115" s="625" t="s">
        <v>95</v>
      </c>
      <c r="I115" s="626"/>
      <c r="J115" s="160"/>
      <c r="K115" s="144">
        <v>320</v>
      </c>
    </row>
    <row r="116" spans="1:11" s="139" customFormat="1" ht="21" customHeight="1" thickBot="1">
      <c r="A116" s="611"/>
      <c r="B116" s="564" t="s">
        <v>132</v>
      </c>
      <c r="C116" s="565"/>
      <c r="D116" s="565"/>
      <c r="E116" s="591"/>
      <c r="F116" s="531"/>
      <c r="G116" s="142"/>
      <c r="H116" s="620" t="s">
        <v>334</v>
      </c>
      <c r="I116" s="621"/>
      <c r="J116" s="160"/>
      <c r="K116" s="144"/>
    </row>
    <row r="117" spans="1:11" s="139" customFormat="1" ht="21" customHeight="1" thickBot="1">
      <c r="A117" s="611"/>
      <c r="B117" s="564" t="s">
        <v>342</v>
      </c>
      <c r="C117" s="565"/>
      <c r="D117" s="565"/>
      <c r="E117" s="591"/>
      <c r="F117" s="531"/>
      <c r="G117" s="142"/>
      <c r="H117" s="606" t="s">
        <v>335</v>
      </c>
      <c r="I117" s="607"/>
      <c r="J117" s="160"/>
      <c r="K117" s="144"/>
    </row>
    <row r="118" spans="1:11" s="139" customFormat="1" ht="21" customHeight="1" thickBot="1">
      <c r="A118" s="611"/>
      <c r="B118" s="564" t="s">
        <v>63</v>
      </c>
      <c r="C118" s="565"/>
      <c r="D118" s="565"/>
      <c r="E118" s="591"/>
      <c r="F118" s="531"/>
      <c r="G118" s="142"/>
      <c r="H118" s="606" t="s">
        <v>336</v>
      </c>
      <c r="I118" s="607"/>
      <c r="J118" s="160"/>
      <c r="K118" s="144"/>
    </row>
    <row r="119" spans="1:11" s="139" customFormat="1" ht="21" customHeight="1" thickBot="1">
      <c r="A119" s="611"/>
      <c r="B119" s="608" t="s">
        <v>339</v>
      </c>
      <c r="C119" s="608"/>
      <c r="D119" s="608"/>
      <c r="E119" s="608"/>
      <c r="F119" s="531"/>
      <c r="G119" s="142"/>
      <c r="H119" s="594" t="s">
        <v>337</v>
      </c>
      <c r="I119" s="594"/>
      <c r="J119" s="160"/>
      <c r="K119" s="144"/>
    </row>
    <row r="120" spans="1:11" s="139" customFormat="1" ht="21" customHeight="1" thickBot="1">
      <c r="A120" s="611"/>
      <c r="B120" s="595" t="s">
        <v>343</v>
      </c>
      <c r="C120" s="595"/>
      <c r="D120" s="595"/>
      <c r="E120" s="595"/>
      <c r="F120" s="532"/>
      <c r="G120" s="145"/>
      <c r="H120" s="594" t="s">
        <v>338</v>
      </c>
      <c r="I120" s="594"/>
      <c r="J120" s="533"/>
      <c r="K120" s="153"/>
    </row>
    <row r="121" spans="1:11" s="139" customFormat="1" ht="21" customHeight="1" thickBot="1">
      <c r="A121" s="611"/>
      <c r="B121" s="600" t="s">
        <v>100</v>
      </c>
      <c r="C121" s="600"/>
      <c r="D121" s="600"/>
      <c r="E121" s="600"/>
      <c r="F121" s="531"/>
      <c r="G121" s="142"/>
      <c r="H121" s="610"/>
      <c r="I121" s="610"/>
      <c r="J121" s="610"/>
      <c r="K121" s="610"/>
    </row>
    <row r="122" spans="1:11" s="139" customFormat="1" ht="21" customHeight="1" thickBot="1">
      <c r="A122" s="611"/>
      <c r="B122" s="602" t="s">
        <v>101</v>
      </c>
      <c r="C122" s="602"/>
      <c r="D122" s="602"/>
      <c r="E122" s="602"/>
      <c r="F122" s="531"/>
      <c r="G122" s="154"/>
      <c r="H122" s="610"/>
      <c r="I122" s="610"/>
      <c r="J122" s="610"/>
      <c r="K122" s="610"/>
    </row>
    <row r="123" spans="1:11" s="157" customFormat="1" ht="21" customHeight="1" thickBot="1">
      <c r="A123" s="611"/>
      <c r="B123" s="603" t="s">
        <v>102</v>
      </c>
      <c r="C123" s="603"/>
      <c r="D123" s="603"/>
      <c r="E123" s="603"/>
      <c r="F123" s="262"/>
      <c r="G123" s="149"/>
      <c r="H123" s="604" t="s">
        <v>103</v>
      </c>
      <c r="I123" s="604"/>
      <c r="J123" s="161"/>
      <c r="K123" s="150">
        <v>320</v>
      </c>
    </row>
    <row r="124" spans="1:11" s="139" customFormat="1" ht="21" customHeight="1">
      <c r="A124" s="612" t="s">
        <v>325</v>
      </c>
      <c r="B124" s="564" t="s">
        <v>333</v>
      </c>
      <c r="C124" s="565"/>
      <c r="D124" s="565"/>
      <c r="E124" s="591"/>
      <c r="F124" s="534"/>
      <c r="G124" s="151"/>
      <c r="H124" s="598" t="s">
        <v>344</v>
      </c>
      <c r="I124" s="599"/>
      <c r="J124" s="159"/>
      <c r="K124" s="152">
        <v>4925</v>
      </c>
    </row>
    <row r="125" spans="1:11" s="139" customFormat="1" ht="21" customHeight="1">
      <c r="A125" s="612"/>
      <c r="B125" s="564" t="s">
        <v>340</v>
      </c>
      <c r="C125" s="565"/>
      <c r="D125" s="565"/>
      <c r="E125" s="591"/>
      <c r="F125" s="531"/>
      <c r="G125" s="142">
        <v>3330</v>
      </c>
      <c r="H125" s="627" t="s">
        <v>345</v>
      </c>
      <c r="I125" s="628"/>
      <c r="J125" s="160"/>
      <c r="K125" s="144">
        <v>1327</v>
      </c>
    </row>
    <row r="126" spans="1:11" s="139" customFormat="1" ht="21" customHeight="1">
      <c r="A126" s="612"/>
      <c r="B126" s="564" t="s">
        <v>341</v>
      </c>
      <c r="C126" s="565"/>
      <c r="D126" s="565"/>
      <c r="E126" s="591"/>
      <c r="F126" s="531"/>
      <c r="G126" s="142"/>
      <c r="H126" s="625" t="s">
        <v>95</v>
      </c>
      <c r="I126" s="626"/>
      <c r="J126" s="160"/>
      <c r="K126" s="144">
        <v>4230</v>
      </c>
    </row>
    <row r="127" spans="1:11" s="139" customFormat="1" ht="21" customHeight="1">
      <c r="A127" s="612"/>
      <c r="B127" s="564" t="s">
        <v>132</v>
      </c>
      <c r="C127" s="565"/>
      <c r="D127" s="565"/>
      <c r="E127" s="591"/>
      <c r="F127" s="531"/>
      <c r="G127" s="142"/>
      <c r="H127" s="620" t="s">
        <v>334</v>
      </c>
      <c r="I127" s="621"/>
      <c r="J127" s="160"/>
      <c r="K127" s="144"/>
    </row>
    <row r="128" spans="1:11" s="139" customFormat="1" ht="21" customHeight="1">
      <c r="A128" s="612"/>
      <c r="B128" s="564" t="s">
        <v>342</v>
      </c>
      <c r="C128" s="565"/>
      <c r="D128" s="565"/>
      <c r="E128" s="591"/>
      <c r="F128" s="531"/>
      <c r="G128" s="142"/>
      <c r="H128" s="606" t="s">
        <v>335</v>
      </c>
      <c r="I128" s="607"/>
      <c r="J128" s="160"/>
      <c r="K128" s="144"/>
    </row>
    <row r="129" spans="1:11" s="139" customFormat="1" ht="21" customHeight="1">
      <c r="A129" s="612"/>
      <c r="B129" s="564" t="s">
        <v>63</v>
      </c>
      <c r="C129" s="565"/>
      <c r="D129" s="565"/>
      <c r="E129" s="591"/>
      <c r="F129" s="531"/>
      <c r="G129" s="142"/>
      <c r="H129" s="606" t="s">
        <v>336</v>
      </c>
      <c r="I129" s="607"/>
      <c r="J129" s="160"/>
      <c r="K129" s="144"/>
    </row>
    <row r="130" spans="1:11" s="139" customFormat="1" ht="21" customHeight="1">
      <c r="A130" s="612"/>
      <c r="B130" s="608" t="s">
        <v>339</v>
      </c>
      <c r="C130" s="608"/>
      <c r="D130" s="608"/>
      <c r="E130" s="608"/>
      <c r="F130" s="531"/>
      <c r="G130" s="142">
        <v>0</v>
      </c>
      <c r="H130" s="594" t="s">
        <v>337</v>
      </c>
      <c r="I130" s="594"/>
      <c r="J130" s="160"/>
      <c r="K130" s="144"/>
    </row>
    <row r="131" spans="1:11" s="139" customFormat="1" ht="21" customHeight="1">
      <c r="A131" s="612"/>
      <c r="B131" s="595" t="s">
        <v>343</v>
      </c>
      <c r="C131" s="595"/>
      <c r="D131" s="595"/>
      <c r="E131" s="595"/>
      <c r="F131" s="532"/>
      <c r="G131" s="145"/>
      <c r="H131" s="594" t="s">
        <v>338</v>
      </c>
      <c r="I131" s="594"/>
      <c r="J131" s="533"/>
      <c r="K131" s="153"/>
    </row>
    <row r="132" spans="1:11" s="139" customFormat="1" ht="21" customHeight="1" thickBot="1">
      <c r="A132" s="612"/>
      <c r="B132" s="600" t="s">
        <v>100</v>
      </c>
      <c r="C132" s="600"/>
      <c r="D132" s="600"/>
      <c r="E132" s="600"/>
      <c r="F132" s="531"/>
      <c r="G132" s="142"/>
      <c r="H132" s="610"/>
      <c r="I132" s="610"/>
      <c r="J132" s="610"/>
      <c r="K132" s="610"/>
    </row>
    <row r="133" spans="1:11" s="139" customFormat="1" ht="21" customHeight="1" thickBot="1">
      <c r="A133" s="612"/>
      <c r="B133" s="602" t="s">
        <v>101</v>
      </c>
      <c r="C133" s="602"/>
      <c r="D133" s="602"/>
      <c r="E133" s="602"/>
      <c r="F133" s="531"/>
      <c r="G133" s="142"/>
      <c r="H133" s="610"/>
      <c r="I133" s="610"/>
      <c r="J133" s="610"/>
      <c r="K133" s="610"/>
    </row>
    <row r="134" spans="1:11" s="139" customFormat="1" ht="21" customHeight="1" thickBot="1">
      <c r="A134" s="612"/>
      <c r="B134" s="603" t="s">
        <v>102</v>
      </c>
      <c r="C134" s="603"/>
      <c r="D134" s="603"/>
      <c r="E134" s="603"/>
      <c r="F134" s="262"/>
      <c r="G134" s="149">
        <v>3330</v>
      </c>
      <c r="H134" s="604" t="s">
        <v>103</v>
      </c>
      <c r="I134" s="604"/>
      <c r="J134" s="161"/>
      <c r="K134" s="150">
        <v>10482</v>
      </c>
    </row>
    <row r="135" spans="1:11" s="139" customFormat="1" ht="21" customHeight="1" thickBot="1">
      <c r="A135" s="614" t="s">
        <v>114</v>
      </c>
      <c r="B135" s="564" t="s">
        <v>333</v>
      </c>
      <c r="C135" s="565"/>
      <c r="D135" s="565"/>
      <c r="E135" s="591"/>
      <c r="F135" s="534"/>
      <c r="G135" s="151"/>
      <c r="H135" s="598" t="s">
        <v>344</v>
      </c>
      <c r="I135" s="599"/>
      <c r="J135" s="159"/>
      <c r="K135" s="152">
        <v>762</v>
      </c>
    </row>
    <row r="136" spans="1:11" s="139" customFormat="1" ht="21" customHeight="1" thickBot="1">
      <c r="A136" s="614"/>
      <c r="B136" s="564" t="s">
        <v>340</v>
      </c>
      <c r="C136" s="565"/>
      <c r="D136" s="565"/>
      <c r="E136" s="591"/>
      <c r="F136" s="531"/>
      <c r="G136" s="142"/>
      <c r="H136" s="627" t="s">
        <v>345</v>
      </c>
      <c r="I136" s="628"/>
      <c r="J136" s="160"/>
      <c r="K136" s="144"/>
    </row>
    <row r="137" spans="1:11" s="139" customFormat="1" ht="21" customHeight="1" thickBot="1">
      <c r="A137" s="614"/>
      <c r="B137" s="564" t="s">
        <v>341</v>
      </c>
      <c r="C137" s="565"/>
      <c r="D137" s="565"/>
      <c r="E137" s="591"/>
      <c r="F137" s="531"/>
      <c r="G137" s="142"/>
      <c r="H137" s="625" t="s">
        <v>95</v>
      </c>
      <c r="I137" s="626"/>
      <c r="J137" s="160"/>
      <c r="K137" s="144"/>
    </row>
    <row r="138" spans="1:11" s="139" customFormat="1" ht="21" customHeight="1" thickBot="1">
      <c r="A138" s="614"/>
      <c r="B138" s="564" t="s">
        <v>132</v>
      </c>
      <c r="C138" s="565"/>
      <c r="D138" s="565"/>
      <c r="E138" s="591"/>
      <c r="F138" s="531"/>
      <c r="G138" s="142"/>
      <c r="H138" s="620" t="s">
        <v>334</v>
      </c>
      <c r="I138" s="621"/>
      <c r="J138" s="160"/>
      <c r="K138" s="144"/>
    </row>
    <row r="139" spans="1:11" s="139" customFormat="1" ht="21" customHeight="1" thickBot="1">
      <c r="A139" s="614"/>
      <c r="B139" s="564" t="s">
        <v>342</v>
      </c>
      <c r="C139" s="565"/>
      <c r="D139" s="565"/>
      <c r="E139" s="591"/>
      <c r="F139" s="531"/>
      <c r="G139" s="142"/>
      <c r="H139" s="606" t="s">
        <v>335</v>
      </c>
      <c r="I139" s="607"/>
      <c r="J139" s="160"/>
      <c r="K139" s="144"/>
    </row>
    <row r="140" spans="1:11" s="139" customFormat="1" ht="21" customHeight="1" thickBot="1">
      <c r="A140" s="614"/>
      <c r="B140" s="564" t="s">
        <v>63</v>
      </c>
      <c r="C140" s="565"/>
      <c r="D140" s="565"/>
      <c r="E140" s="591"/>
      <c r="F140" s="531"/>
      <c r="G140" s="142"/>
      <c r="H140" s="606" t="s">
        <v>336</v>
      </c>
      <c r="I140" s="607"/>
      <c r="J140" s="160"/>
      <c r="K140" s="144"/>
    </row>
    <row r="141" spans="1:11" s="139" customFormat="1" ht="21" customHeight="1" thickBot="1">
      <c r="A141" s="614"/>
      <c r="B141" s="608" t="s">
        <v>339</v>
      </c>
      <c r="C141" s="608"/>
      <c r="D141" s="608"/>
      <c r="E141" s="608"/>
      <c r="F141" s="532"/>
      <c r="G141" s="145">
        <v>0</v>
      </c>
      <c r="H141" s="594" t="s">
        <v>337</v>
      </c>
      <c r="I141" s="594"/>
      <c r="J141" s="533"/>
      <c r="K141" s="153"/>
    </row>
    <row r="142" spans="1:11" s="139" customFormat="1" ht="21" customHeight="1" thickBot="1">
      <c r="A142" s="614"/>
      <c r="B142" s="595" t="s">
        <v>343</v>
      </c>
      <c r="C142" s="595"/>
      <c r="D142" s="595"/>
      <c r="E142" s="595"/>
      <c r="F142" s="531"/>
      <c r="G142" s="142"/>
      <c r="H142" s="594" t="s">
        <v>338</v>
      </c>
      <c r="I142" s="594"/>
      <c r="J142" s="160"/>
      <c r="K142" s="144"/>
    </row>
    <row r="143" spans="1:11" s="139" customFormat="1" ht="21" customHeight="1" thickBot="1">
      <c r="A143" s="614"/>
      <c r="B143" s="600" t="s">
        <v>100</v>
      </c>
      <c r="C143" s="600"/>
      <c r="D143" s="600"/>
      <c r="E143" s="600"/>
      <c r="F143" s="534"/>
      <c r="G143" s="151"/>
      <c r="H143" s="610"/>
      <c r="I143" s="610"/>
      <c r="J143" s="610"/>
      <c r="K143" s="610"/>
    </row>
    <row r="144" spans="1:11" s="139" customFormat="1" ht="21" customHeight="1" thickBot="1">
      <c r="A144" s="614"/>
      <c r="B144" s="602" t="s">
        <v>101</v>
      </c>
      <c r="C144" s="602"/>
      <c r="D144" s="602"/>
      <c r="E144" s="602"/>
      <c r="F144" s="532"/>
      <c r="G144" s="154"/>
      <c r="H144" s="610"/>
      <c r="I144" s="610"/>
      <c r="J144" s="610"/>
      <c r="K144" s="610"/>
    </row>
    <row r="145" spans="1:11" s="157" customFormat="1" ht="21" customHeight="1" thickBot="1">
      <c r="A145" s="614"/>
      <c r="B145" s="603" t="s">
        <v>102</v>
      </c>
      <c r="C145" s="603"/>
      <c r="D145" s="603"/>
      <c r="E145" s="603"/>
      <c r="F145" s="262"/>
      <c r="G145" s="149"/>
      <c r="H145" s="604" t="s">
        <v>103</v>
      </c>
      <c r="I145" s="604"/>
      <c r="J145" s="161"/>
      <c r="K145" s="150">
        <v>762</v>
      </c>
    </row>
    <row r="146" spans="1:11" s="139" customFormat="1" ht="21" customHeight="1" thickBot="1">
      <c r="A146" s="614" t="s">
        <v>327</v>
      </c>
      <c r="B146" s="564" t="s">
        <v>333</v>
      </c>
      <c r="C146" s="565"/>
      <c r="D146" s="565"/>
      <c r="E146" s="591"/>
      <c r="F146" s="534"/>
      <c r="G146" s="151">
        <v>7179</v>
      </c>
      <c r="H146" s="598" t="s">
        <v>344</v>
      </c>
      <c r="I146" s="599"/>
      <c r="J146" s="159"/>
      <c r="K146" s="152"/>
    </row>
    <row r="147" spans="1:11" s="139" customFormat="1" ht="21" customHeight="1" thickBot="1">
      <c r="A147" s="614"/>
      <c r="B147" s="564" t="s">
        <v>340</v>
      </c>
      <c r="C147" s="565"/>
      <c r="D147" s="565"/>
      <c r="E147" s="591"/>
      <c r="F147" s="531"/>
      <c r="G147" s="142">
        <v>28300</v>
      </c>
      <c r="H147" s="627" t="s">
        <v>345</v>
      </c>
      <c r="I147" s="628"/>
      <c r="J147" s="160"/>
      <c r="K147" s="144"/>
    </row>
    <row r="148" spans="1:11" s="139" customFormat="1" ht="21" customHeight="1" thickBot="1">
      <c r="A148" s="614"/>
      <c r="B148" s="564" t="s">
        <v>341</v>
      </c>
      <c r="C148" s="565"/>
      <c r="D148" s="565"/>
      <c r="E148" s="591"/>
      <c r="F148" s="531"/>
      <c r="G148" s="142"/>
      <c r="H148" s="625" t="s">
        <v>95</v>
      </c>
      <c r="I148" s="626"/>
      <c r="J148" s="160"/>
      <c r="K148" s="144"/>
    </row>
    <row r="149" spans="1:11" s="139" customFormat="1" ht="21" customHeight="1" thickBot="1">
      <c r="A149" s="614"/>
      <c r="B149" s="564" t="s">
        <v>132</v>
      </c>
      <c r="C149" s="565"/>
      <c r="D149" s="565"/>
      <c r="E149" s="591"/>
      <c r="F149" s="531"/>
      <c r="G149" s="142"/>
      <c r="H149" s="620" t="s">
        <v>334</v>
      </c>
      <c r="I149" s="621"/>
      <c r="J149" s="160"/>
      <c r="K149" s="144">
        <v>36900</v>
      </c>
    </row>
    <row r="150" spans="1:11" s="139" customFormat="1" ht="21" customHeight="1" thickBot="1">
      <c r="A150" s="614"/>
      <c r="B150" s="564" t="s">
        <v>342</v>
      </c>
      <c r="C150" s="565"/>
      <c r="D150" s="565"/>
      <c r="E150" s="591"/>
      <c r="F150" s="531"/>
      <c r="G150" s="142"/>
      <c r="H150" s="606" t="s">
        <v>335</v>
      </c>
      <c r="I150" s="607"/>
      <c r="J150" s="160"/>
      <c r="K150" s="144"/>
    </row>
    <row r="151" spans="1:11" s="139" customFormat="1" ht="21" customHeight="1" thickBot="1">
      <c r="A151" s="614"/>
      <c r="B151" s="564" t="s">
        <v>63</v>
      </c>
      <c r="C151" s="565"/>
      <c r="D151" s="565"/>
      <c r="E151" s="591"/>
      <c r="F151" s="531"/>
      <c r="G151" s="142"/>
      <c r="H151" s="606" t="s">
        <v>336</v>
      </c>
      <c r="I151" s="607"/>
      <c r="J151" s="160"/>
      <c r="K151" s="144"/>
    </row>
    <row r="152" spans="1:11" s="139" customFormat="1" ht="21" customHeight="1" thickBot="1">
      <c r="A152" s="614"/>
      <c r="B152" s="608" t="s">
        <v>339</v>
      </c>
      <c r="C152" s="608"/>
      <c r="D152" s="608"/>
      <c r="E152" s="608"/>
      <c r="F152" s="531"/>
      <c r="G152" s="142"/>
      <c r="H152" s="594" t="s">
        <v>337</v>
      </c>
      <c r="I152" s="594"/>
      <c r="J152" s="160"/>
      <c r="K152" s="144"/>
    </row>
    <row r="153" spans="1:11" s="139" customFormat="1" ht="21" customHeight="1" thickBot="1">
      <c r="A153" s="614"/>
      <c r="B153" s="595" t="s">
        <v>343</v>
      </c>
      <c r="C153" s="595"/>
      <c r="D153" s="595"/>
      <c r="E153" s="595"/>
      <c r="F153" s="531"/>
      <c r="G153" s="142"/>
      <c r="H153" s="594" t="s">
        <v>338</v>
      </c>
      <c r="I153" s="594"/>
      <c r="J153" s="160"/>
      <c r="K153" s="144"/>
    </row>
    <row r="154" spans="1:11" s="139" customFormat="1" ht="21" customHeight="1" thickBot="1">
      <c r="A154" s="614"/>
      <c r="B154" s="600" t="s">
        <v>100</v>
      </c>
      <c r="C154" s="600"/>
      <c r="D154" s="600"/>
      <c r="E154" s="600"/>
      <c r="F154" s="531"/>
      <c r="G154" s="142"/>
      <c r="H154" s="610"/>
      <c r="I154" s="610"/>
      <c r="J154" s="610"/>
      <c r="K154" s="610"/>
    </row>
    <row r="155" spans="1:11" s="139" customFormat="1" ht="21" customHeight="1" thickBot="1">
      <c r="A155" s="614"/>
      <c r="B155" s="602" t="s">
        <v>101</v>
      </c>
      <c r="C155" s="602"/>
      <c r="D155" s="602"/>
      <c r="E155" s="602"/>
      <c r="F155" s="532"/>
      <c r="G155" s="154"/>
      <c r="H155" s="610"/>
      <c r="I155" s="610"/>
      <c r="J155" s="610"/>
      <c r="K155" s="610"/>
    </row>
    <row r="156" spans="1:11" s="139" customFormat="1" ht="21" customHeight="1" thickBot="1">
      <c r="A156" s="614"/>
      <c r="B156" s="603" t="s">
        <v>102</v>
      </c>
      <c r="C156" s="603"/>
      <c r="D156" s="603"/>
      <c r="E156" s="603"/>
      <c r="F156" s="262"/>
      <c r="G156" s="149">
        <v>35479</v>
      </c>
      <c r="H156" s="604" t="s">
        <v>103</v>
      </c>
      <c r="I156" s="604"/>
      <c r="J156" s="161"/>
      <c r="K156" s="150">
        <v>36900</v>
      </c>
    </row>
    <row r="157" spans="1:11" s="139" customFormat="1" ht="21" customHeight="1" thickBot="1">
      <c r="A157" s="618" t="s">
        <v>115</v>
      </c>
      <c r="B157" s="564" t="s">
        <v>333</v>
      </c>
      <c r="C157" s="565"/>
      <c r="D157" s="565"/>
      <c r="E157" s="591"/>
      <c r="F157" s="534"/>
      <c r="G157" s="141">
        <v>3644</v>
      </c>
      <c r="H157" s="598" t="s">
        <v>344</v>
      </c>
      <c r="I157" s="599"/>
      <c r="J157" s="159"/>
      <c r="K157" s="152">
        <v>1266</v>
      </c>
    </row>
    <row r="158" spans="1:11" s="139" customFormat="1" ht="21" customHeight="1" thickBot="1">
      <c r="A158" s="618"/>
      <c r="B158" s="564" t="s">
        <v>340</v>
      </c>
      <c r="C158" s="565"/>
      <c r="D158" s="565"/>
      <c r="E158" s="591"/>
      <c r="F158" s="531"/>
      <c r="G158" s="142"/>
      <c r="H158" s="627" t="s">
        <v>345</v>
      </c>
      <c r="I158" s="628"/>
      <c r="J158" s="160"/>
      <c r="K158" s="144">
        <v>284</v>
      </c>
    </row>
    <row r="159" spans="1:11" s="139" customFormat="1" ht="21" customHeight="1" thickBot="1">
      <c r="A159" s="618"/>
      <c r="B159" s="564" t="s">
        <v>341</v>
      </c>
      <c r="C159" s="565"/>
      <c r="D159" s="565"/>
      <c r="E159" s="591"/>
      <c r="F159" s="531"/>
      <c r="G159" s="142"/>
      <c r="H159" s="625" t="s">
        <v>95</v>
      </c>
      <c r="I159" s="626"/>
      <c r="J159" s="160"/>
      <c r="K159" s="144">
        <v>3776</v>
      </c>
    </row>
    <row r="160" spans="1:11" s="139" customFormat="1" ht="21" customHeight="1" thickBot="1">
      <c r="A160" s="618"/>
      <c r="B160" s="564" t="s">
        <v>132</v>
      </c>
      <c r="C160" s="565"/>
      <c r="D160" s="565"/>
      <c r="E160" s="591"/>
      <c r="F160" s="531"/>
      <c r="G160" s="142"/>
      <c r="H160" s="620" t="s">
        <v>334</v>
      </c>
      <c r="I160" s="621"/>
      <c r="J160" s="160"/>
      <c r="K160" s="144"/>
    </row>
    <row r="161" spans="1:11" s="139" customFormat="1" ht="21" customHeight="1" thickBot="1">
      <c r="A161" s="618"/>
      <c r="B161" s="564" t="s">
        <v>342</v>
      </c>
      <c r="C161" s="565"/>
      <c r="D161" s="565"/>
      <c r="E161" s="591"/>
      <c r="F161" s="531"/>
      <c r="G161" s="142">
        <v>4000</v>
      </c>
      <c r="H161" s="606" t="s">
        <v>335</v>
      </c>
      <c r="I161" s="607"/>
      <c r="J161" s="160"/>
      <c r="K161" s="144"/>
    </row>
    <row r="162" spans="1:11" s="139" customFormat="1" ht="21" customHeight="1" thickBot="1">
      <c r="A162" s="618"/>
      <c r="B162" s="564" t="s">
        <v>63</v>
      </c>
      <c r="C162" s="565"/>
      <c r="D162" s="565"/>
      <c r="E162" s="591"/>
      <c r="F162" s="531"/>
      <c r="G162" s="142"/>
      <c r="H162" s="606" t="s">
        <v>336</v>
      </c>
      <c r="I162" s="607"/>
      <c r="J162" s="160"/>
      <c r="K162" s="144"/>
    </row>
    <row r="163" spans="1:11" s="139" customFormat="1" ht="21" customHeight="1" thickBot="1">
      <c r="A163" s="618"/>
      <c r="B163" s="608" t="s">
        <v>339</v>
      </c>
      <c r="C163" s="608"/>
      <c r="D163" s="608"/>
      <c r="E163" s="608"/>
      <c r="F163" s="531"/>
      <c r="G163" s="142"/>
      <c r="H163" s="594" t="s">
        <v>337</v>
      </c>
      <c r="I163" s="594"/>
      <c r="J163" s="160"/>
      <c r="K163" s="144"/>
    </row>
    <row r="164" spans="1:11" s="139" customFormat="1" ht="21" customHeight="1" thickBot="1">
      <c r="A164" s="618"/>
      <c r="B164" s="595" t="s">
        <v>343</v>
      </c>
      <c r="C164" s="595"/>
      <c r="D164" s="595"/>
      <c r="E164" s="595"/>
      <c r="F164" s="531"/>
      <c r="G164" s="142"/>
      <c r="H164" s="594" t="s">
        <v>338</v>
      </c>
      <c r="I164" s="594"/>
      <c r="J164" s="160"/>
      <c r="K164" s="144"/>
    </row>
    <row r="165" spans="1:11" s="139" customFormat="1" ht="21" customHeight="1" thickBot="1">
      <c r="A165" s="618"/>
      <c r="B165" s="600" t="s">
        <v>100</v>
      </c>
      <c r="C165" s="600"/>
      <c r="D165" s="600"/>
      <c r="E165" s="600"/>
      <c r="F165" s="531"/>
      <c r="G165" s="142"/>
      <c r="H165" s="610"/>
      <c r="I165" s="610"/>
      <c r="J165" s="610"/>
      <c r="K165" s="610"/>
    </row>
    <row r="166" spans="1:11" s="139" customFormat="1" ht="21" customHeight="1" thickBot="1">
      <c r="A166" s="618"/>
      <c r="B166" s="602" t="s">
        <v>101</v>
      </c>
      <c r="C166" s="602"/>
      <c r="D166" s="602"/>
      <c r="E166" s="602"/>
      <c r="F166" s="532"/>
      <c r="G166" s="145"/>
      <c r="H166" s="610"/>
      <c r="I166" s="610"/>
      <c r="J166" s="610"/>
      <c r="K166" s="610"/>
    </row>
    <row r="167" spans="1:11" s="139" customFormat="1" ht="21" customHeight="1" thickBot="1">
      <c r="A167" s="618"/>
      <c r="B167" s="603" t="s">
        <v>102</v>
      </c>
      <c r="C167" s="603"/>
      <c r="D167" s="603"/>
      <c r="E167" s="603"/>
      <c r="F167" s="262"/>
      <c r="G167" s="149">
        <v>7644</v>
      </c>
      <c r="H167" s="604" t="s">
        <v>103</v>
      </c>
      <c r="I167" s="604"/>
      <c r="J167" s="161"/>
      <c r="K167" s="150">
        <v>5326</v>
      </c>
    </row>
    <row r="168" spans="1:11" s="139" customFormat="1" ht="21" customHeight="1" thickBot="1">
      <c r="A168" s="618" t="s">
        <v>356</v>
      </c>
      <c r="B168" s="564" t="s">
        <v>333</v>
      </c>
      <c r="C168" s="565"/>
      <c r="D168" s="565"/>
      <c r="E168" s="591"/>
      <c r="F168" s="534"/>
      <c r="G168" s="141"/>
      <c r="H168" s="598" t="s">
        <v>344</v>
      </c>
      <c r="I168" s="599"/>
      <c r="J168" s="159"/>
      <c r="K168" s="152"/>
    </row>
    <row r="169" spans="1:11" s="139" customFormat="1" ht="21" customHeight="1" thickBot="1">
      <c r="A169" s="618"/>
      <c r="B169" s="564" t="s">
        <v>340</v>
      </c>
      <c r="C169" s="565"/>
      <c r="D169" s="565"/>
      <c r="E169" s="591"/>
      <c r="F169" s="531"/>
      <c r="G169" s="142"/>
      <c r="H169" s="627" t="s">
        <v>345</v>
      </c>
      <c r="I169" s="628"/>
      <c r="J169" s="160"/>
      <c r="K169" s="144"/>
    </row>
    <row r="170" spans="1:11" s="139" customFormat="1" ht="21" customHeight="1" thickBot="1">
      <c r="A170" s="618"/>
      <c r="B170" s="564" t="s">
        <v>341</v>
      </c>
      <c r="C170" s="565"/>
      <c r="D170" s="565"/>
      <c r="E170" s="591"/>
      <c r="F170" s="531"/>
      <c r="G170" s="142"/>
      <c r="H170" s="625" t="s">
        <v>95</v>
      </c>
      <c r="I170" s="626"/>
      <c r="J170" s="160"/>
      <c r="K170" s="144">
        <v>11500</v>
      </c>
    </row>
    <row r="171" spans="1:11" s="139" customFormat="1" ht="21" customHeight="1" thickBot="1">
      <c r="A171" s="618"/>
      <c r="B171" s="564" t="s">
        <v>132</v>
      </c>
      <c r="C171" s="565"/>
      <c r="D171" s="565"/>
      <c r="E171" s="591"/>
      <c r="F171" s="531"/>
      <c r="G171" s="142"/>
      <c r="H171" s="620" t="s">
        <v>334</v>
      </c>
      <c r="I171" s="621"/>
      <c r="J171" s="160"/>
      <c r="K171" s="144"/>
    </row>
    <row r="172" spans="1:11" s="139" customFormat="1" ht="21" customHeight="1" thickBot="1">
      <c r="A172" s="618"/>
      <c r="B172" s="564" t="s">
        <v>342</v>
      </c>
      <c r="C172" s="565"/>
      <c r="D172" s="565"/>
      <c r="E172" s="591"/>
      <c r="F172" s="531"/>
      <c r="G172" s="142"/>
      <c r="H172" s="606" t="s">
        <v>335</v>
      </c>
      <c r="I172" s="607"/>
      <c r="J172" s="160"/>
      <c r="K172" s="144"/>
    </row>
    <row r="173" spans="1:11" s="139" customFormat="1" ht="21" customHeight="1" thickBot="1">
      <c r="A173" s="618"/>
      <c r="B173" s="564" t="s">
        <v>63</v>
      </c>
      <c r="C173" s="565"/>
      <c r="D173" s="565"/>
      <c r="E173" s="591"/>
      <c r="F173" s="531"/>
      <c r="G173" s="142"/>
      <c r="H173" s="606" t="s">
        <v>336</v>
      </c>
      <c r="I173" s="607"/>
      <c r="J173" s="160"/>
      <c r="K173" s="144"/>
    </row>
    <row r="174" spans="1:11" s="139" customFormat="1" ht="21" customHeight="1" thickBot="1">
      <c r="A174" s="618"/>
      <c r="B174" s="608" t="s">
        <v>339</v>
      </c>
      <c r="C174" s="608"/>
      <c r="D174" s="608"/>
      <c r="E174" s="608"/>
      <c r="F174" s="531"/>
      <c r="G174" s="142"/>
      <c r="H174" s="594" t="s">
        <v>337</v>
      </c>
      <c r="I174" s="594"/>
      <c r="J174" s="160"/>
      <c r="K174" s="144"/>
    </row>
    <row r="175" spans="1:11" s="139" customFormat="1" ht="21" customHeight="1" thickBot="1">
      <c r="A175" s="618"/>
      <c r="B175" s="595" t="s">
        <v>343</v>
      </c>
      <c r="C175" s="595"/>
      <c r="D175" s="595"/>
      <c r="E175" s="595"/>
      <c r="F175" s="531"/>
      <c r="G175" s="142"/>
      <c r="H175" s="594" t="s">
        <v>338</v>
      </c>
      <c r="I175" s="594"/>
      <c r="J175" s="160"/>
      <c r="K175" s="144"/>
    </row>
    <row r="176" spans="1:11" s="139" customFormat="1" ht="21" customHeight="1" thickBot="1">
      <c r="A176" s="618"/>
      <c r="B176" s="600" t="s">
        <v>100</v>
      </c>
      <c r="C176" s="600"/>
      <c r="D176" s="600"/>
      <c r="E176" s="600"/>
      <c r="F176" s="531"/>
      <c r="G176" s="142"/>
      <c r="H176" s="610"/>
      <c r="I176" s="610"/>
      <c r="J176" s="610"/>
      <c r="K176" s="610"/>
    </row>
    <row r="177" spans="1:11" s="139" customFormat="1" ht="21" customHeight="1" thickBot="1">
      <c r="A177" s="618"/>
      <c r="B177" s="602" t="s">
        <v>101</v>
      </c>
      <c r="C177" s="602"/>
      <c r="D177" s="602"/>
      <c r="E177" s="602"/>
      <c r="F177" s="532"/>
      <c r="G177" s="145"/>
      <c r="H177" s="610"/>
      <c r="I177" s="610"/>
      <c r="J177" s="610"/>
      <c r="K177" s="610"/>
    </row>
    <row r="178" spans="1:11" s="139" customFormat="1" ht="21" customHeight="1" thickBot="1">
      <c r="A178" s="618"/>
      <c r="B178" s="603" t="s">
        <v>102</v>
      </c>
      <c r="C178" s="603"/>
      <c r="D178" s="603"/>
      <c r="E178" s="603"/>
      <c r="F178" s="262"/>
      <c r="G178" s="149"/>
      <c r="H178" s="604" t="s">
        <v>103</v>
      </c>
      <c r="I178" s="604"/>
      <c r="J178" s="161"/>
      <c r="K178" s="150">
        <v>11500</v>
      </c>
    </row>
    <row r="179" spans="1:11" s="139" customFormat="1" ht="21" customHeight="1" thickBot="1">
      <c r="A179" s="158">
        <v>6</v>
      </c>
      <c r="B179" s="619" t="s">
        <v>116</v>
      </c>
      <c r="C179" s="619"/>
      <c r="D179" s="619"/>
      <c r="E179" s="619"/>
      <c r="F179" s="619"/>
      <c r="G179" s="619"/>
      <c r="H179" s="619"/>
      <c r="I179" s="619"/>
      <c r="J179" s="619"/>
      <c r="K179" s="619"/>
    </row>
    <row r="180" spans="1:11" s="139" customFormat="1" ht="21" customHeight="1" thickBot="1">
      <c r="A180" s="611" t="s">
        <v>328</v>
      </c>
      <c r="B180" s="564" t="s">
        <v>333</v>
      </c>
      <c r="C180" s="565"/>
      <c r="D180" s="565"/>
      <c r="E180" s="591"/>
      <c r="F180" s="534"/>
      <c r="G180" s="141"/>
      <c r="H180" s="598" t="s">
        <v>344</v>
      </c>
      <c r="I180" s="599"/>
      <c r="J180" s="159"/>
      <c r="K180" s="152"/>
    </row>
    <row r="181" spans="1:11" s="139" customFormat="1" ht="21" customHeight="1" thickBot="1">
      <c r="A181" s="611"/>
      <c r="B181" s="564" t="s">
        <v>340</v>
      </c>
      <c r="C181" s="565"/>
      <c r="D181" s="565"/>
      <c r="E181" s="591"/>
      <c r="F181" s="531"/>
      <c r="G181" s="142"/>
      <c r="H181" s="627" t="s">
        <v>345</v>
      </c>
      <c r="I181" s="628"/>
      <c r="J181" s="160"/>
      <c r="K181" s="144"/>
    </row>
    <row r="182" spans="1:11" s="139" customFormat="1" ht="21" customHeight="1" thickBot="1">
      <c r="A182" s="611"/>
      <c r="B182" s="564" t="s">
        <v>341</v>
      </c>
      <c r="C182" s="565"/>
      <c r="D182" s="565"/>
      <c r="E182" s="591"/>
      <c r="F182" s="531"/>
      <c r="G182" s="142"/>
      <c r="H182" s="625" t="s">
        <v>95</v>
      </c>
      <c r="I182" s="626"/>
      <c r="J182" s="160"/>
      <c r="K182" s="144">
        <v>465</v>
      </c>
    </row>
    <row r="183" spans="1:11" s="139" customFormat="1" ht="21" customHeight="1" thickBot="1">
      <c r="A183" s="611"/>
      <c r="B183" s="564" t="s">
        <v>132</v>
      </c>
      <c r="C183" s="565"/>
      <c r="D183" s="565"/>
      <c r="E183" s="591"/>
      <c r="F183" s="531"/>
      <c r="G183" s="142"/>
      <c r="H183" s="620" t="s">
        <v>334</v>
      </c>
      <c r="I183" s="621"/>
      <c r="J183" s="160"/>
      <c r="K183" s="144"/>
    </row>
    <row r="184" spans="1:11" s="139" customFormat="1" ht="21" customHeight="1" thickBot="1">
      <c r="A184" s="611"/>
      <c r="B184" s="564" t="s">
        <v>342</v>
      </c>
      <c r="C184" s="565"/>
      <c r="D184" s="565"/>
      <c r="E184" s="591"/>
      <c r="F184" s="531"/>
      <c r="G184" s="142"/>
      <c r="H184" s="606" t="s">
        <v>335</v>
      </c>
      <c r="I184" s="607"/>
      <c r="J184" s="160"/>
      <c r="K184" s="144"/>
    </row>
    <row r="185" spans="1:11" s="139" customFormat="1" ht="21" customHeight="1" thickBot="1">
      <c r="A185" s="611"/>
      <c r="B185" s="564" t="s">
        <v>63</v>
      </c>
      <c r="C185" s="565"/>
      <c r="D185" s="565"/>
      <c r="E185" s="591"/>
      <c r="F185" s="531"/>
      <c r="G185" s="142"/>
      <c r="H185" s="606" t="s">
        <v>336</v>
      </c>
      <c r="I185" s="607"/>
      <c r="J185" s="160"/>
      <c r="K185" s="144"/>
    </row>
    <row r="186" spans="1:11" s="139" customFormat="1" ht="21" customHeight="1" thickBot="1">
      <c r="A186" s="611"/>
      <c r="B186" s="608" t="s">
        <v>339</v>
      </c>
      <c r="C186" s="608"/>
      <c r="D186" s="608"/>
      <c r="E186" s="608"/>
      <c r="F186" s="531"/>
      <c r="G186" s="142">
        <v>0</v>
      </c>
      <c r="H186" s="594" t="s">
        <v>337</v>
      </c>
      <c r="I186" s="594"/>
      <c r="J186" s="160"/>
      <c r="K186" s="144"/>
    </row>
    <row r="187" spans="1:11" s="139" customFormat="1" ht="21" customHeight="1" thickBot="1">
      <c r="A187" s="611"/>
      <c r="B187" s="595" t="s">
        <v>343</v>
      </c>
      <c r="C187" s="595"/>
      <c r="D187" s="595"/>
      <c r="E187" s="595"/>
      <c r="F187" s="531"/>
      <c r="G187" s="142"/>
      <c r="H187" s="594" t="s">
        <v>338</v>
      </c>
      <c r="I187" s="594"/>
      <c r="J187" s="160"/>
      <c r="K187" s="144"/>
    </row>
    <row r="188" spans="1:11" s="139" customFormat="1" ht="21" customHeight="1" thickBot="1">
      <c r="A188" s="611"/>
      <c r="B188" s="600" t="s">
        <v>100</v>
      </c>
      <c r="C188" s="600"/>
      <c r="D188" s="600"/>
      <c r="E188" s="600"/>
      <c r="F188" s="531"/>
      <c r="G188" s="142"/>
      <c r="H188" s="610"/>
      <c r="I188" s="610"/>
      <c r="J188" s="610"/>
      <c r="K188" s="610"/>
    </row>
    <row r="189" spans="1:11" s="139" customFormat="1" ht="21" customHeight="1" thickBot="1">
      <c r="A189" s="611"/>
      <c r="B189" s="602" t="s">
        <v>101</v>
      </c>
      <c r="C189" s="602"/>
      <c r="D189" s="602"/>
      <c r="E189" s="602"/>
      <c r="F189" s="532"/>
      <c r="G189" s="154"/>
      <c r="H189" s="610"/>
      <c r="I189" s="610"/>
      <c r="J189" s="610"/>
      <c r="K189" s="610"/>
    </row>
    <row r="190" spans="1:11" s="139" customFormat="1" ht="21" customHeight="1" thickBot="1">
      <c r="A190" s="611"/>
      <c r="B190" s="603" t="s">
        <v>102</v>
      </c>
      <c r="C190" s="603"/>
      <c r="D190" s="603"/>
      <c r="E190" s="603"/>
      <c r="F190" s="262"/>
      <c r="G190" s="149"/>
      <c r="H190" s="604" t="s">
        <v>103</v>
      </c>
      <c r="I190" s="604"/>
      <c r="J190" s="161"/>
      <c r="K190" s="150">
        <v>465</v>
      </c>
    </row>
    <row r="191" spans="1:11" s="139" customFormat="1" ht="21" customHeight="1" thickBot="1">
      <c r="A191" s="158">
        <v>7</v>
      </c>
      <c r="B191" s="619" t="s">
        <v>117</v>
      </c>
      <c r="C191" s="619"/>
      <c r="D191" s="619"/>
      <c r="E191" s="619"/>
      <c r="F191" s="619"/>
      <c r="G191" s="619"/>
      <c r="H191" s="619"/>
      <c r="I191" s="619"/>
      <c r="J191" s="619"/>
      <c r="K191" s="619"/>
    </row>
    <row r="192" spans="1:11" s="139" customFormat="1" ht="21" customHeight="1" thickBot="1">
      <c r="A192" s="624" t="s">
        <v>329</v>
      </c>
      <c r="B192" s="564" t="s">
        <v>333</v>
      </c>
      <c r="C192" s="565"/>
      <c r="D192" s="565"/>
      <c r="E192" s="591"/>
      <c r="F192" s="534"/>
      <c r="G192" s="151"/>
      <c r="H192" s="598" t="s">
        <v>344</v>
      </c>
      <c r="I192" s="599"/>
      <c r="J192" s="159"/>
      <c r="K192" s="152">
        <v>18117</v>
      </c>
    </row>
    <row r="193" spans="1:11" s="139" customFormat="1" ht="21" customHeight="1" thickBot="1">
      <c r="A193" s="624"/>
      <c r="B193" s="564" t="s">
        <v>340</v>
      </c>
      <c r="C193" s="565"/>
      <c r="D193" s="565"/>
      <c r="E193" s="591"/>
      <c r="F193" s="531"/>
      <c r="G193" s="142">
        <v>20945</v>
      </c>
      <c r="H193" s="627" t="s">
        <v>345</v>
      </c>
      <c r="I193" s="628"/>
      <c r="J193" s="160"/>
      <c r="K193" s="144">
        <v>2828</v>
      </c>
    </row>
    <row r="194" spans="1:11" s="139" customFormat="1" ht="21" customHeight="1" thickBot="1">
      <c r="A194" s="624"/>
      <c r="B194" s="564" t="s">
        <v>341</v>
      </c>
      <c r="C194" s="565"/>
      <c r="D194" s="565"/>
      <c r="E194" s="591"/>
      <c r="F194" s="531"/>
      <c r="G194" s="142"/>
      <c r="H194" s="625" t="s">
        <v>95</v>
      </c>
      <c r="I194" s="626"/>
      <c r="J194" s="160"/>
      <c r="K194" s="144"/>
    </row>
    <row r="195" spans="1:11" s="139" customFormat="1" ht="21" customHeight="1" thickBot="1">
      <c r="A195" s="624"/>
      <c r="B195" s="564" t="s">
        <v>132</v>
      </c>
      <c r="C195" s="565"/>
      <c r="D195" s="565"/>
      <c r="E195" s="591"/>
      <c r="F195" s="531"/>
      <c r="G195" s="142"/>
      <c r="H195" s="620" t="s">
        <v>334</v>
      </c>
      <c r="I195" s="621"/>
      <c r="J195" s="160"/>
      <c r="K195" s="144"/>
    </row>
    <row r="196" spans="1:11" s="139" customFormat="1" ht="21" customHeight="1" thickBot="1">
      <c r="A196" s="624"/>
      <c r="B196" s="564" t="s">
        <v>342</v>
      </c>
      <c r="C196" s="565"/>
      <c r="D196" s="565"/>
      <c r="E196" s="591"/>
      <c r="F196" s="531"/>
      <c r="G196" s="142"/>
      <c r="H196" s="606" t="s">
        <v>335</v>
      </c>
      <c r="I196" s="607"/>
      <c r="J196" s="160"/>
      <c r="K196" s="144"/>
    </row>
    <row r="197" spans="1:11" s="139" customFormat="1" ht="21" customHeight="1" thickBot="1">
      <c r="A197" s="624"/>
      <c r="B197" s="564" t="s">
        <v>63</v>
      </c>
      <c r="C197" s="565"/>
      <c r="D197" s="565"/>
      <c r="E197" s="591"/>
      <c r="F197" s="531"/>
      <c r="G197" s="142">
        <v>0</v>
      </c>
      <c r="H197" s="606" t="s">
        <v>336</v>
      </c>
      <c r="I197" s="607"/>
      <c r="J197" s="160"/>
      <c r="K197" s="144"/>
    </row>
    <row r="198" spans="1:11" s="139" customFormat="1" ht="21" customHeight="1" thickBot="1">
      <c r="A198" s="624"/>
      <c r="B198" s="608" t="s">
        <v>339</v>
      </c>
      <c r="C198" s="608"/>
      <c r="D198" s="608"/>
      <c r="E198" s="608"/>
      <c r="F198" s="531"/>
      <c r="G198" s="142"/>
      <c r="H198" s="594" t="s">
        <v>337</v>
      </c>
      <c r="I198" s="594"/>
      <c r="J198" s="160"/>
      <c r="K198" s="144"/>
    </row>
    <row r="199" spans="1:11" s="139" customFormat="1" ht="21" customHeight="1" thickBot="1">
      <c r="A199" s="624"/>
      <c r="B199" s="595" t="s">
        <v>343</v>
      </c>
      <c r="C199" s="595"/>
      <c r="D199" s="595"/>
      <c r="E199" s="595"/>
      <c r="F199" s="531"/>
      <c r="G199" s="142"/>
      <c r="H199" s="594" t="s">
        <v>338</v>
      </c>
      <c r="I199" s="594"/>
      <c r="J199" s="160"/>
      <c r="K199" s="144"/>
    </row>
    <row r="200" spans="1:11" s="139" customFormat="1" ht="21" customHeight="1" thickBot="1">
      <c r="A200" s="624"/>
      <c r="B200" s="600" t="s">
        <v>100</v>
      </c>
      <c r="C200" s="600"/>
      <c r="D200" s="600"/>
      <c r="E200" s="600"/>
      <c r="F200" s="531"/>
      <c r="G200" s="142">
        <v>0</v>
      </c>
      <c r="H200" s="622"/>
      <c r="I200" s="622"/>
      <c r="J200" s="622"/>
      <c r="K200" s="622"/>
    </row>
    <row r="201" spans="1:11" s="139" customFormat="1" ht="21" customHeight="1" thickBot="1">
      <c r="A201" s="624"/>
      <c r="B201" s="602" t="s">
        <v>101</v>
      </c>
      <c r="C201" s="602"/>
      <c r="D201" s="602"/>
      <c r="E201" s="602"/>
      <c r="F201" s="531"/>
      <c r="G201" s="142"/>
      <c r="H201" s="622"/>
      <c r="I201" s="622"/>
      <c r="J201" s="622"/>
      <c r="K201" s="622"/>
    </row>
    <row r="202" spans="1:11" s="139" customFormat="1" ht="21" customHeight="1" thickBot="1">
      <c r="A202" s="624"/>
      <c r="B202" s="623" t="s">
        <v>102</v>
      </c>
      <c r="C202" s="623"/>
      <c r="D202" s="623"/>
      <c r="E202" s="623"/>
      <c r="F202" s="536"/>
      <c r="G202" s="162">
        <v>20945</v>
      </c>
      <c r="H202" s="635" t="s">
        <v>103</v>
      </c>
      <c r="I202" s="635"/>
      <c r="J202" s="537"/>
      <c r="K202" s="163">
        <v>20945</v>
      </c>
    </row>
    <row r="203" spans="1:11" s="139" customFormat="1" ht="21" customHeight="1" thickBot="1">
      <c r="A203" s="164"/>
      <c r="B203" s="165"/>
      <c r="C203" s="166"/>
      <c r="D203" s="166"/>
      <c r="E203" s="166" t="s">
        <v>118</v>
      </c>
      <c r="F203" s="538"/>
      <c r="G203" s="167"/>
      <c r="H203" s="168"/>
      <c r="I203" s="168"/>
      <c r="J203" s="157"/>
      <c r="K203" s="169"/>
    </row>
    <row r="204" spans="1:11" s="139" customFormat="1" ht="21" customHeight="1" thickBot="1">
      <c r="A204" s="164"/>
      <c r="B204" s="165"/>
      <c r="C204" s="166"/>
      <c r="D204" s="166"/>
      <c r="E204" s="166"/>
      <c r="F204" s="538"/>
      <c r="G204" s="167"/>
      <c r="H204" s="168"/>
      <c r="I204" s="168"/>
      <c r="J204" s="157"/>
      <c r="K204" s="169"/>
    </row>
    <row r="205" spans="1:11" s="139" customFormat="1" ht="21" customHeight="1" thickBot="1">
      <c r="A205" s="158">
        <v>8</v>
      </c>
      <c r="B205" s="619" t="s">
        <v>119</v>
      </c>
      <c r="C205" s="619"/>
      <c r="D205" s="619"/>
      <c r="E205" s="619"/>
      <c r="F205" s="619"/>
      <c r="G205" s="619"/>
      <c r="H205" s="619"/>
      <c r="I205" s="619"/>
      <c r="J205" s="619"/>
      <c r="K205" s="619"/>
    </row>
    <row r="206" spans="1:11" s="139" customFormat="1" ht="21" customHeight="1" thickBot="1">
      <c r="A206" s="611" t="s">
        <v>120</v>
      </c>
      <c r="B206" s="564" t="s">
        <v>333</v>
      </c>
      <c r="C206" s="565"/>
      <c r="D206" s="565"/>
      <c r="E206" s="591"/>
      <c r="F206" s="534"/>
      <c r="G206" s="141"/>
      <c r="H206" s="598" t="s">
        <v>344</v>
      </c>
      <c r="I206" s="599"/>
      <c r="J206" s="159"/>
      <c r="K206" s="152"/>
    </row>
    <row r="207" spans="1:11" s="139" customFormat="1" ht="21" customHeight="1" thickBot="1">
      <c r="A207" s="611"/>
      <c r="B207" s="564" t="s">
        <v>340</v>
      </c>
      <c r="C207" s="565"/>
      <c r="D207" s="565"/>
      <c r="E207" s="591"/>
      <c r="F207" s="531"/>
      <c r="G207" s="142"/>
      <c r="H207" s="627" t="s">
        <v>345</v>
      </c>
      <c r="I207" s="628"/>
      <c r="J207" s="160"/>
      <c r="K207" s="144"/>
    </row>
    <row r="208" spans="1:11" s="139" customFormat="1" ht="21" customHeight="1" thickBot="1">
      <c r="A208" s="611"/>
      <c r="B208" s="564" t="s">
        <v>341</v>
      </c>
      <c r="C208" s="565"/>
      <c r="D208" s="565"/>
      <c r="E208" s="591"/>
      <c r="F208" s="531"/>
      <c r="G208" s="142"/>
      <c r="H208" s="625" t="s">
        <v>95</v>
      </c>
      <c r="I208" s="626"/>
      <c r="J208" s="160"/>
      <c r="K208" s="144"/>
    </row>
    <row r="209" spans="1:11" s="139" customFormat="1" ht="21" customHeight="1" thickBot="1">
      <c r="A209" s="611"/>
      <c r="B209" s="564" t="s">
        <v>132</v>
      </c>
      <c r="C209" s="565"/>
      <c r="D209" s="565"/>
      <c r="E209" s="591"/>
      <c r="F209" s="531"/>
      <c r="G209" s="142"/>
      <c r="H209" s="620" t="s">
        <v>334</v>
      </c>
      <c r="I209" s="621"/>
      <c r="J209" s="160"/>
      <c r="K209" s="144"/>
    </row>
    <row r="210" spans="1:11" s="139" customFormat="1" ht="21" customHeight="1" thickBot="1">
      <c r="A210" s="611"/>
      <c r="B210" s="564" t="s">
        <v>342</v>
      </c>
      <c r="C210" s="565"/>
      <c r="D210" s="565"/>
      <c r="E210" s="591"/>
      <c r="F210" s="531"/>
      <c r="G210" s="142"/>
      <c r="H210" s="606" t="s">
        <v>335</v>
      </c>
      <c r="I210" s="607"/>
      <c r="J210" s="160"/>
      <c r="K210" s="144">
        <v>1500</v>
      </c>
    </row>
    <row r="211" spans="1:11" s="139" customFormat="1" ht="21" customHeight="1" thickBot="1">
      <c r="A211" s="611"/>
      <c r="B211" s="564" t="s">
        <v>63</v>
      </c>
      <c r="C211" s="565"/>
      <c r="D211" s="565"/>
      <c r="E211" s="591"/>
      <c r="F211" s="531"/>
      <c r="G211" s="142"/>
      <c r="H211" s="606" t="s">
        <v>336</v>
      </c>
      <c r="I211" s="607"/>
      <c r="J211" s="160"/>
      <c r="K211" s="144"/>
    </row>
    <row r="212" spans="1:11" s="139" customFormat="1" ht="21" customHeight="1" thickBot="1">
      <c r="A212" s="611"/>
      <c r="B212" s="608" t="s">
        <v>339</v>
      </c>
      <c r="C212" s="608"/>
      <c r="D212" s="608"/>
      <c r="E212" s="608"/>
      <c r="F212" s="531"/>
      <c r="G212" s="142"/>
      <c r="H212" s="594" t="s">
        <v>337</v>
      </c>
      <c r="I212" s="594"/>
      <c r="J212" s="160"/>
      <c r="K212" s="144"/>
    </row>
    <row r="213" spans="1:11" s="139" customFormat="1" ht="21" customHeight="1" thickBot="1">
      <c r="A213" s="611"/>
      <c r="B213" s="595" t="s">
        <v>343</v>
      </c>
      <c r="C213" s="595"/>
      <c r="D213" s="595"/>
      <c r="E213" s="595"/>
      <c r="F213" s="531"/>
      <c r="G213" s="142"/>
      <c r="H213" s="594" t="s">
        <v>338</v>
      </c>
      <c r="I213" s="594"/>
      <c r="J213" s="160"/>
      <c r="K213" s="144">
        <v>17200</v>
      </c>
    </row>
    <row r="214" spans="1:11" s="139" customFormat="1" ht="21" customHeight="1" thickBot="1">
      <c r="A214" s="611"/>
      <c r="B214" s="600" t="s">
        <v>100</v>
      </c>
      <c r="C214" s="600"/>
      <c r="D214" s="600"/>
      <c r="E214" s="600"/>
      <c r="F214" s="531"/>
      <c r="G214" s="142"/>
      <c r="H214" s="610"/>
      <c r="I214" s="610"/>
      <c r="J214" s="610"/>
      <c r="K214" s="610"/>
    </row>
    <row r="215" spans="1:11" s="139" customFormat="1" ht="21" customHeight="1" thickBot="1">
      <c r="A215" s="611"/>
      <c r="B215" s="602" t="s">
        <v>101</v>
      </c>
      <c r="C215" s="602"/>
      <c r="D215" s="602"/>
      <c r="E215" s="602"/>
      <c r="F215" s="532"/>
      <c r="G215" s="154"/>
      <c r="H215" s="610"/>
      <c r="I215" s="610"/>
      <c r="J215" s="610"/>
      <c r="K215" s="610"/>
    </row>
    <row r="216" spans="1:11" s="139" customFormat="1" ht="21" customHeight="1" thickBot="1">
      <c r="A216" s="611"/>
      <c r="B216" s="603" t="s">
        <v>102</v>
      </c>
      <c r="C216" s="603"/>
      <c r="D216" s="603"/>
      <c r="E216" s="603"/>
      <c r="F216" s="262"/>
      <c r="G216" s="149"/>
      <c r="H216" s="604" t="s">
        <v>103</v>
      </c>
      <c r="I216" s="604"/>
      <c r="J216" s="161"/>
      <c r="K216" s="150">
        <v>18700</v>
      </c>
    </row>
    <row r="217" spans="1:11" s="139" customFormat="1" ht="21" customHeight="1" thickBot="1">
      <c r="A217" s="158">
        <v>9</v>
      </c>
      <c r="B217" s="619" t="s">
        <v>121</v>
      </c>
      <c r="C217" s="619"/>
      <c r="D217" s="619"/>
      <c r="E217" s="619"/>
      <c r="F217" s="619"/>
      <c r="G217" s="619"/>
      <c r="H217" s="619"/>
      <c r="I217" s="619"/>
      <c r="J217" s="619"/>
      <c r="K217" s="619"/>
    </row>
    <row r="218" spans="1:11" s="139" customFormat="1" ht="21" customHeight="1" thickBot="1">
      <c r="A218" s="611" t="s">
        <v>330</v>
      </c>
      <c r="B218" s="564" t="s">
        <v>333</v>
      </c>
      <c r="C218" s="565"/>
      <c r="D218" s="565"/>
      <c r="E218" s="591"/>
      <c r="F218" s="534"/>
      <c r="G218" s="151"/>
      <c r="H218" s="598" t="s">
        <v>344</v>
      </c>
      <c r="I218" s="599"/>
      <c r="J218" s="159"/>
      <c r="K218" s="152"/>
    </row>
    <row r="219" spans="1:11" s="139" customFormat="1" ht="21" customHeight="1" thickBot="1">
      <c r="A219" s="611"/>
      <c r="B219" s="564" t="s">
        <v>340</v>
      </c>
      <c r="C219" s="565"/>
      <c r="D219" s="565"/>
      <c r="E219" s="591"/>
      <c r="F219" s="531"/>
      <c r="G219" s="142"/>
      <c r="H219" s="627" t="s">
        <v>345</v>
      </c>
      <c r="I219" s="628"/>
      <c r="J219" s="160"/>
      <c r="K219" s="144"/>
    </row>
    <row r="220" spans="1:11" s="139" customFormat="1" ht="21" customHeight="1" thickBot="1">
      <c r="A220" s="611"/>
      <c r="B220" s="564" t="s">
        <v>341</v>
      </c>
      <c r="C220" s="565"/>
      <c r="D220" s="565"/>
      <c r="E220" s="591"/>
      <c r="F220" s="531"/>
      <c r="G220" s="142"/>
      <c r="H220" s="625" t="s">
        <v>95</v>
      </c>
      <c r="I220" s="626"/>
      <c r="J220" s="160"/>
      <c r="K220" s="144">
        <v>500</v>
      </c>
    </row>
    <row r="221" spans="1:11" s="139" customFormat="1" ht="21" customHeight="1" thickBot="1">
      <c r="A221" s="611"/>
      <c r="B221" s="564" t="s">
        <v>132</v>
      </c>
      <c r="C221" s="565"/>
      <c r="D221" s="565"/>
      <c r="E221" s="591"/>
      <c r="F221" s="531"/>
      <c r="G221" s="142"/>
      <c r="H221" s="620" t="s">
        <v>334</v>
      </c>
      <c r="I221" s="621"/>
      <c r="J221" s="160"/>
      <c r="K221" s="144"/>
    </row>
    <row r="222" spans="1:11" s="139" customFormat="1" ht="21" customHeight="1" thickBot="1">
      <c r="A222" s="611"/>
      <c r="B222" s="564" t="s">
        <v>342</v>
      </c>
      <c r="C222" s="565"/>
      <c r="D222" s="565"/>
      <c r="E222" s="591"/>
      <c r="F222" s="531"/>
      <c r="G222" s="142"/>
      <c r="H222" s="606" t="s">
        <v>335</v>
      </c>
      <c r="I222" s="607"/>
      <c r="J222" s="160"/>
      <c r="K222" s="144"/>
    </row>
    <row r="223" spans="1:11" s="139" customFormat="1" ht="21" customHeight="1" thickBot="1">
      <c r="A223" s="611"/>
      <c r="B223" s="564" t="s">
        <v>63</v>
      </c>
      <c r="C223" s="565"/>
      <c r="D223" s="565"/>
      <c r="E223" s="591"/>
      <c r="F223" s="531"/>
      <c r="G223" s="142"/>
      <c r="H223" s="606" t="s">
        <v>336</v>
      </c>
      <c r="I223" s="607"/>
      <c r="J223" s="160"/>
      <c r="K223" s="144"/>
    </row>
    <row r="224" spans="1:11" s="139" customFormat="1" ht="21" customHeight="1" thickBot="1">
      <c r="A224" s="611"/>
      <c r="B224" s="608" t="s">
        <v>339</v>
      </c>
      <c r="C224" s="608"/>
      <c r="D224" s="608"/>
      <c r="E224" s="608"/>
      <c r="F224" s="531"/>
      <c r="G224" s="142"/>
      <c r="H224" s="594" t="s">
        <v>337</v>
      </c>
      <c r="I224" s="594"/>
      <c r="J224" s="160"/>
      <c r="K224" s="144"/>
    </row>
    <row r="225" spans="1:11" s="139" customFormat="1" ht="21" customHeight="1" thickBot="1">
      <c r="A225" s="611"/>
      <c r="B225" s="595" t="s">
        <v>343</v>
      </c>
      <c r="C225" s="595"/>
      <c r="D225" s="595"/>
      <c r="E225" s="595"/>
      <c r="F225" s="531"/>
      <c r="G225" s="142"/>
      <c r="H225" s="594" t="s">
        <v>338</v>
      </c>
      <c r="I225" s="594"/>
      <c r="J225" s="160"/>
      <c r="K225" s="144"/>
    </row>
    <row r="226" spans="1:11" s="139" customFormat="1" ht="21" customHeight="1" thickBot="1">
      <c r="A226" s="611"/>
      <c r="B226" s="600" t="s">
        <v>100</v>
      </c>
      <c r="C226" s="600"/>
      <c r="D226" s="600"/>
      <c r="E226" s="600"/>
      <c r="F226" s="531"/>
      <c r="G226" s="142"/>
      <c r="H226" s="610"/>
      <c r="I226" s="610"/>
      <c r="J226" s="610"/>
      <c r="K226" s="610"/>
    </row>
    <row r="227" spans="1:11" s="139" customFormat="1" ht="21" customHeight="1" thickBot="1">
      <c r="A227" s="611"/>
      <c r="B227" s="602" t="s">
        <v>101</v>
      </c>
      <c r="C227" s="602"/>
      <c r="D227" s="602"/>
      <c r="E227" s="602"/>
      <c r="F227" s="532"/>
      <c r="G227" s="145"/>
      <c r="H227" s="610"/>
      <c r="I227" s="610"/>
      <c r="J227" s="610"/>
      <c r="K227" s="610"/>
    </row>
    <row r="228" spans="1:11" s="139" customFormat="1" ht="21" customHeight="1" thickBot="1">
      <c r="A228" s="611"/>
      <c r="B228" s="603" t="s">
        <v>102</v>
      </c>
      <c r="C228" s="603"/>
      <c r="D228" s="603"/>
      <c r="E228" s="603"/>
      <c r="F228" s="262"/>
      <c r="G228" s="149"/>
      <c r="H228" s="604" t="s">
        <v>103</v>
      </c>
      <c r="I228" s="604"/>
      <c r="J228" s="161"/>
      <c r="K228" s="150">
        <v>500</v>
      </c>
    </row>
    <row r="229" spans="1:11" s="139" customFormat="1" ht="21" customHeight="1" thickBot="1">
      <c r="A229" s="158">
        <v>10</v>
      </c>
      <c r="B229" s="631" t="s">
        <v>122</v>
      </c>
      <c r="C229" s="632"/>
      <c r="D229" s="632"/>
      <c r="E229" s="632"/>
      <c r="F229" s="632"/>
      <c r="G229" s="632"/>
      <c r="H229" s="632"/>
      <c r="I229" s="632"/>
      <c r="J229" s="632"/>
      <c r="K229" s="633"/>
    </row>
    <row r="230" spans="1:11" s="139" customFormat="1" ht="21" customHeight="1">
      <c r="A230" s="612" t="s">
        <v>331</v>
      </c>
      <c r="B230" s="564" t="s">
        <v>333</v>
      </c>
      <c r="C230" s="565"/>
      <c r="D230" s="565"/>
      <c r="E230" s="591"/>
      <c r="F230" s="534"/>
      <c r="G230" s="151"/>
      <c r="H230" s="598" t="s">
        <v>344</v>
      </c>
      <c r="I230" s="599"/>
      <c r="J230" s="159"/>
      <c r="K230" s="152">
        <v>8197</v>
      </c>
    </row>
    <row r="231" spans="1:11" s="139" customFormat="1" ht="21" customHeight="1">
      <c r="A231" s="612"/>
      <c r="B231" s="564" t="s">
        <v>340</v>
      </c>
      <c r="C231" s="565"/>
      <c r="D231" s="565"/>
      <c r="E231" s="591"/>
      <c r="F231" s="531"/>
      <c r="G231" s="142"/>
      <c r="H231" s="627" t="s">
        <v>345</v>
      </c>
      <c r="I231" s="628"/>
      <c r="J231" s="160"/>
      <c r="K231" s="144">
        <v>1872</v>
      </c>
    </row>
    <row r="232" spans="1:11" s="139" customFormat="1" ht="21" customHeight="1">
      <c r="A232" s="612"/>
      <c r="B232" s="564" t="s">
        <v>341</v>
      </c>
      <c r="C232" s="565"/>
      <c r="D232" s="565"/>
      <c r="E232" s="591"/>
      <c r="F232" s="531"/>
      <c r="G232" s="142"/>
      <c r="H232" s="625" t="s">
        <v>95</v>
      </c>
      <c r="I232" s="626"/>
      <c r="J232" s="160"/>
      <c r="K232" s="144"/>
    </row>
    <row r="233" spans="1:11" s="139" customFormat="1" ht="21" customHeight="1">
      <c r="A233" s="612"/>
      <c r="B233" s="564" t="s">
        <v>132</v>
      </c>
      <c r="C233" s="565"/>
      <c r="D233" s="565"/>
      <c r="E233" s="591"/>
      <c r="F233" s="531"/>
      <c r="G233" s="142"/>
      <c r="H233" s="620" t="s">
        <v>334</v>
      </c>
      <c r="I233" s="621"/>
      <c r="J233" s="160"/>
      <c r="K233" s="144"/>
    </row>
    <row r="234" spans="1:11" s="139" customFormat="1" ht="21" customHeight="1">
      <c r="A234" s="612"/>
      <c r="B234" s="564" t="s">
        <v>342</v>
      </c>
      <c r="C234" s="565"/>
      <c r="D234" s="565"/>
      <c r="E234" s="591"/>
      <c r="F234" s="531"/>
      <c r="G234" s="142"/>
      <c r="H234" s="606" t="s">
        <v>335</v>
      </c>
      <c r="I234" s="607"/>
      <c r="J234" s="160"/>
      <c r="K234" s="144"/>
    </row>
    <row r="235" spans="1:11" s="139" customFormat="1" ht="21" customHeight="1">
      <c r="A235" s="612"/>
      <c r="B235" s="564" t="s">
        <v>63</v>
      </c>
      <c r="C235" s="565"/>
      <c r="D235" s="565"/>
      <c r="E235" s="591"/>
      <c r="F235" s="531"/>
      <c r="G235" s="142"/>
      <c r="H235" s="606" t="s">
        <v>336</v>
      </c>
      <c r="I235" s="607"/>
      <c r="J235" s="160"/>
      <c r="K235" s="144"/>
    </row>
    <row r="236" spans="1:11" s="139" customFormat="1" ht="21" customHeight="1">
      <c r="A236" s="612"/>
      <c r="B236" s="608" t="s">
        <v>339</v>
      </c>
      <c r="C236" s="608"/>
      <c r="D236" s="608"/>
      <c r="E236" s="608"/>
      <c r="F236" s="531"/>
      <c r="G236" s="142"/>
      <c r="H236" s="594" t="s">
        <v>337</v>
      </c>
      <c r="I236" s="594"/>
      <c r="J236" s="160"/>
      <c r="K236" s="144">
        <v>10700</v>
      </c>
    </row>
    <row r="237" spans="1:11" s="139" customFormat="1" ht="21" customHeight="1">
      <c r="A237" s="612"/>
      <c r="B237" s="595" t="s">
        <v>343</v>
      </c>
      <c r="C237" s="595"/>
      <c r="D237" s="595"/>
      <c r="E237" s="595"/>
      <c r="F237" s="531"/>
      <c r="G237" s="142"/>
      <c r="H237" s="594" t="s">
        <v>338</v>
      </c>
      <c r="I237" s="594"/>
      <c r="J237" s="160"/>
      <c r="K237" s="144"/>
    </row>
    <row r="238" spans="1:11" s="139" customFormat="1" ht="21" customHeight="1" thickBot="1">
      <c r="A238" s="612"/>
      <c r="B238" s="600" t="s">
        <v>100</v>
      </c>
      <c r="C238" s="600"/>
      <c r="D238" s="600"/>
      <c r="E238" s="600"/>
      <c r="F238" s="531"/>
      <c r="G238" s="142"/>
      <c r="H238" s="610"/>
      <c r="I238" s="610"/>
      <c r="J238" s="610"/>
      <c r="K238" s="610"/>
    </row>
    <row r="239" spans="1:11" s="139" customFormat="1" ht="21" customHeight="1" thickBot="1">
      <c r="A239" s="612"/>
      <c r="B239" s="602" t="s">
        <v>101</v>
      </c>
      <c r="C239" s="602"/>
      <c r="D239" s="602"/>
      <c r="E239" s="602"/>
      <c r="F239" s="532"/>
      <c r="G239" s="154"/>
      <c r="H239" s="610"/>
      <c r="I239" s="610"/>
      <c r="J239" s="610"/>
      <c r="K239" s="610"/>
    </row>
    <row r="240" spans="1:11" s="139" customFormat="1" ht="21" customHeight="1" thickBot="1">
      <c r="A240" s="612"/>
      <c r="B240" s="603" t="s">
        <v>102</v>
      </c>
      <c r="C240" s="603"/>
      <c r="D240" s="603"/>
      <c r="E240" s="603"/>
      <c r="F240" s="262"/>
      <c r="G240" s="170">
        <v>0</v>
      </c>
      <c r="H240" s="613" t="s">
        <v>103</v>
      </c>
      <c r="I240" s="613"/>
      <c r="J240" s="161"/>
      <c r="K240" s="150">
        <f>SUM(H230:K239)</f>
        <v>20769</v>
      </c>
    </row>
    <row r="241" spans="1:11" ht="21" customHeight="1">
      <c r="A241" s="612" t="s">
        <v>347</v>
      </c>
      <c r="B241" s="564" t="s">
        <v>333</v>
      </c>
      <c r="C241" s="565"/>
      <c r="D241" s="565"/>
      <c r="E241" s="591"/>
      <c r="F241" s="534"/>
      <c r="G241" s="151"/>
      <c r="H241" s="598" t="s">
        <v>344</v>
      </c>
      <c r="I241" s="599"/>
      <c r="J241" s="159"/>
      <c r="K241" s="152"/>
    </row>
    <row r="242" spans="1:11" ht="21" customHeight="1">
      <c r="A242" s="612"/>
      <c r="B242" s="564" t="s">
        <v>340</v>
      </c>
      <c r="C242" s="565"/>
      <c r="D242" s="565"/>
      <c r="E242" s="591"/>
      <c r="F242" s="531"/>
      <c r="G242" s="142"/>
      <c r="H242" s="627" t="s">
        <v>345</v>
      </c>
      <c r="I242" s="628"/>
      <c r="J242" s="160"/>
      <c r="K242" s="144"/>
    </row>
    <row r="243" spans="1:11" ht="21" customHeight="1">
      <c r="A243" s="612"/>
      <c r="B243" s="564" t="s">
        <v>341</v>
      </c>
      <c r="C243" s="565"/>
      <c r="D243" s="565"/>
      <c r="E243" s="591"/>
      <c r="F243" s="531"/>
      <c r="G243" s="142"/>
      <c r="H243" s="625" t="s">
        <v>95</v>
      </c>
      <c r="I243" s="626"/>
      <c r="J243" s="160"/>
      <c r="K243" s="144"/>
    </row>
    <row r="244" spans="1:11" ht="21" customHeight="1">
      <c r="A244" s="612"/>
      <c r="B244" s="564" t="s">
        <v>132</v>
      </c>
      <c r="C244" s="565"/>
      <c r="D244" s="565"/>
      <c r="E244" s="591"/>
      <c r="F244" s="531"/>
      <c r="G244" s="142"/>
      <c r="H244" s="620" t="s">
        <v>334</v>
      </c>
      <c r="I244" s="621"/>
      <c r="J244" s="160"/>
      <c r="K244" s="144"/>
    </row>
    <row r="245" spans="1:11" ht="21" customHeight="1">
      <c r="A245" s="612"/>
      <c r="B245" s="564" t="s">
        <v>342</v>
      </c>
      <c r="C245" s="565"/>
      <c r="D245" s="565"/>
      <c r="E245" s="591"/>
      <c r="F245" s="531"/>
      <c r="G245" s="142"/>
      <c r="H245" s="606" t="s">
        <v>335</v>
      </c>
      <c r="I245" s="607"/>
      <c r="J245" s="160"/>
      <c r="K245" s="144">
        <v>4871</v>
      </c>
    </row>
    <row r="246" spans="1:11" ht="21" customHeight="1">
      <c r="A246" s="612"/>
      <c r="B246" s="564" t="s">
        <v>63</v>
      </c>
      <c r="C246" s="565"/>
      <c r="D246" s="565"/>
      <c r="E246" s="591"/>
      <c r="F246" s="531"/>
      <c r="G246" s="142"/>
      <c r="H246" s="606" t="s">
        <v>336</v>
      </c>
      <c r="I246" s="607"/>
      <c r="J246" s="160"/>
      <c r="K246" s="144"/>
    </row>
    <row r="247" spans="1:11" ht="21" customHeight="1">
      <c r="A247" s="612"/>
      <c r="B247" s="608" t="s">
        <v>339</v>
      </c>
      <c r="C247" s="608"/>
      <c r="D247" s="608"/>
      <c r="E247" s="608"/>
      <c r="F247" s="531"/>
      <c r="G247" s="142"/>
      <c r="H247" s="594" t="s">
        <v>337</v>
      </c>
      <c r="I247" s="594"/>
      <c r="J247" s="160"/>
      <c r="K247" s="144"/>
    </row>
    <row r="248" spans="1:11" ht="21" customHeight="1">
      <c r="A248" s="612"/>
      <c r="B248" s="595" t="s">
        <v>343</v>
      </c>
      <c r="C248" s="595"/>
      <c r="D248" s="595"/>
      <c r="E248" s="595"/>
      <c r="F248" s="531"/>
      <c r="G248" s="142"/>
      <c r="H248" s="594" t="s">
        <v>338</v>
      </c>
      <c r="I248" s="594"/>
      <c r="J248" s="160"/>
      <c r="K248" s="144"/>
    </row>
    <row r="249" spans="1:11" ht="21" customHeight="1" thickBot="1">
      <c r="A249" s="612"/>
      <c r="B249" s="600" t="s">
        <v>100</v>
      </c>
      <c r="C249" s="600"/>
      <c r="D249" s="600"/>
      <c r="E249" s="600"/>
      <c r="F249" s="531"/>
      <c r="G249" s="142"/>
      <c r="H249" s="610"/>
      <c r="I249" s="610"/>
      <c r="J249" s="610"/>
      <c r="K249" s="610"/>
    </row>
    <row r="250" spans="1:11" ht="21" customHeight="1" thickBot="1">
      <c r="A250" s="612"/>
      <c r="B250" s="602" t="s">
        <v>101</v>
      </c>
      <c r="C250" s="602"/>
      <c r="D250" s="602"/>
      <c r="E250" s="602"/>
      <c r="F250" s="532"/>
      <c r="G250" s="154"/>
      <c r="H250" s="610"/>
      <c r="I250" s="610"/>
      <c r="J250" s="610"/>
      <c r="K250" s="610"/>
    </row>
    <row r="251" spans="1:11" ht="21" customHeight="1" thickBot="1">
      <c r="A251" s="612"/>
      <c r="B251" s="603" t="s">
        <v>102</v>
      </c>
      <c r="C251" s="603"/>
      <c r="D251" s="603"/>
      <c r="E251" s="603"/>
      <c r="F251" s="262"/>
      <c r="G251" s="170"/>
      <c r="H251" s="613" t="s">
        <v>103</v>
      </c>
      <c r="I251" s="613"/>
      <c r="J251" s="161"/>
      <c r="K251" s="150">
        <f>SUM(K242:K250)</f>
        <v>4871</v>
      </c>
    </row>
    <row r="252" spans="1:11" ht="21" customHeight="1">
      <c r="A252" s="612" t="s">
        <v>348</v>
      </c>
      <c r="B252" s="564" t="s">
        <v>333</v>
      </c>
      <c r="C252" s="565"/>
      <c r="D252" s="565"/>
      <c r="E252" s="591"/>
      <c r="F252" s="534"/>
      <c r="G252" s="151"/>
      <c r="H252" s="598" t="s">
        <v>344</v>
      </c>
      <c r="I252" s="599"/>
      <c r="J252" s="159"/>
      <c r="K252" s="152"/>
    </row>
    <row r="253" spans="1:11" ht="21" customHeight="1">
      <c r="A253" s="612"/>
      <c r="B253" s="564" t="s">
        <v>340</v>
      </c>
      <c r="C253" s="565"/>
      <c r="D253" s="565"/>
      <c r="E253" s="591"/>
      <c r="F253" s="531"/>
      <c r="G253" s="142"/>
      <c r="H253" s="627" t="s">
        <v>345</v>
      </c>
      <c r="I253" s="628"/>
      <c r="J253" s="160"/>
      <c r="K253" s="144"/>
    </row>
    <row r="254" spans="1:11" ht="21" customHeight="1">
      <c r="A254" s="612"/>
      <c r="B254" s="564" t="s">
        <v>341</v>
      </c>
      <c r="C254" s="565"/>
      <c r="D254" s="565"/>
      <c r="E254" s="591"/>
      <c r="F254" s="531"/>
      <c r="G254" s="142"/>
      <c r="H254" s="625" t="s">
        <v>95</v>
      </c>
      <c r="I254" s="626"/>
      <c r="J254" s="160"/>
      <c r="K254" s="144"/>
    </row>
    <row r="255" spans="1:11" ht="21" customHeight="1">
      <c r="A255" s="612"/>
      <c r="B255" s="564" t="s">
        <v>132</v>
      </c>
      <c r="C255" s="565"/>
      <c r="D255" s="565"/>
      <c r="E255" s="591"/>
      <c r="F255" s="531"/>
      <c r="G255" s="142">
        <v>37400</v>
      </c>
      <c r="H255" s="620" t="s">
        <v>334</v>
      </c>
      <c r="I255" s="621"/>
      <c r="J255" s="160"/>
      <c r="K255" s="144"/>
    </row>
    <row r="256" spans="1:11" ht="21" customHeight="1">
      <c r="A256" s="612"/>
      <c r="B256" s="564" t="s">
        <v>342</v>
      </c>
      <c r="C256" s="565"/>
      <c r="D256" s="565"/>
      <c r="E256" s="591"/>
      <c r="F256" s="531"/>
      <c r="G256" s="142"/>
      <c r="H256" s="606" t="s">
        <v>335</v>
      </c>
      <c r="I256" s="607"/>
      <c r="J256" s="160"/>
      <c r="K256" s="144"/>
    </row>
    <row r="257" spans="1:11" ht="21" customHeight="1">
      <c r="A257" s="612"/>
      <c r="B257" s="564" t="s">
        <v>63</v>
      </c>
      <c r="C257" s="565"/>
      <c r="D257" s="565"/>
      <c r="E257" s="591"/>
      <c r="F257" s="531"/>
      <c r="G257" s="142"/>
      <c r="H257" s="606" t="s">
        <v>336</v>
      </c>
      <c r="I257" s="607"/>
      <c r="J257" s="160"/>
      <c r="K257" s="144"/>
    </row>
    <row r="258" spans="1:11" ht="21" customHeight="1">
      <c r="A258" s="612"/>
      <c r="B258" s="608" t="s">
        <v>339</v>
      </c>
      <c r="C258" s="608"/>
      <c r="D258" s="608"/>
      <c r="E258" s="608"/>
      <c r="F258" s="531"/>
      <c r="G258" s="142"/>
      <c r="H258" s="594" t="s">
        <v>337</v>
      </c>
      <c r="I258" s="594"/>
      <c r="J258" s="160"/>
      <c r="K258" s="144"/>
    </row>
    <row r="259" spans="1:11" ht="21" customHeight="1">
      <c r="A259" s="612"/>
      <c r="B259" s="595" t="s">
        <v>343</v>
      </c>
      <c r="C259" s="595"/>
      <c r="D259" s="595"/>
      <c r="E259" s="595"/>
      <c r="F259" s="531"/>
      <c r="G259" s="142"/>
      <c r="H259" s="594" t="s">
        <v>338</v>
      </c>
      <c r="I259" s="594"/>
      <c r="J259" s="160"/>
      <c r="K259" s="144"/>
    </row>
    <row r="260" spans="1:11" ht="21" customHeight="1" thickBot="1">
      <c r="A260" s="612"/>
      <c r="B260" s="600" t="s">
        <v>100</v>
      </c>
      <c r="C260" s="600"/>
      <c r="D260" s="600"/>
      <c r="E260" s="600"/>
      <c r="F260" s="531"/>
      <c r="G260" s="142"/>
      <c r="H260" s="610"/>
      <c r="I260" s="610"/>
      <c r="J260" s="610"/>
      <c r="K260" s="610"/>
    </row>
    <row r="261" spans="1:11" ht="21" customHeight="1" thickBot="1">
      <c r="A261" s="612"/>
      <c r="B261" s="602" t="s">
        <v>101</v>
      </c>
      <c r="C261" s="602"/>
      <c r="D261" s="602"/>
      <c r="E261" s="602"/>
      <c r="F261" s="532"/>
      <c r="G261" s="154"/>
      <c r="H261" s="610"/>
      <c r="I261" s="610"/>
      <c r="J261" s="610"/>
      <c r="K261" s="610"/>
    </row>
    <row r="262" spans="1:11" ht="21" customHeight="1" thickBot="1">
      <c r="A262" s="612"/>
      <c r="B262" s="603" t="s">
        <v>102</v>
      </c>
      <c r="C262" s="603"/>
      <c r="D262" s="603"/>
      <c r="E262" s="603"/>
      <c r="F262" s="262"/>
      <c r="G262" s="170">
        <v>37400</v>
      </c>
      <c r="H262" s="613" t="s">
        <v>103</v>
      </c>
      <c r="I262" s="613"/>
      <c r="J262" s="161"/>
      <c r="K262" s="150">
        <f>SUM(K253:K261)</f>
        <v>0</v>
      </c>
    </row>
    <row r="263" spans="1:11" ht="21" customHeight="1">
      <c r="A263" s="612" t="s">
        <v>349</v>
      </c>
      <c r="B263" s="564" t="s">
        <v>333</v>
      </c>
      <c r="C263" s="565"/>
      <c r="D263" s="565"/>
      <c r="E263" s="591"/>
      <c r="F263" s="534"/>
      <c r="G263" s="151"/>
      <c r="H263" s="598" t="s">
        <v>344</v>
      </c>
      <c r="I263" s="599"/>
      <c r="J263" s="159"/>
      <c r="K263" s="152"/>
    </row>
    <row r="264" spans="1:11" ht="21" customHeight="1">
      <c r="A264" s="612"/>
      <c r="B264" s="564" t="s">
        <v>340</v>
      </c>
      <c r="C264" s="565"/>
      <c r="D264" s="565"/>
      <c r="E264" s="591"/>
      <c r="F264" s="531"/>
      <c r="G264" s="142"/>
      <c r="H264" s="627" t="s">
        <v>345</v>
      </c>
      <c r="I264" s="628"/>
      <c r="J264" s="160"/>
      <c r="K264" s="144"/>
    </row>
    <row r="265" spans="1:11" ht="21" customHeight="1">
      <c r="A265" s="612"/>
      <c r="B265" s="564" t="s">
        <v>341</v>
      </c>
      <c r="C265" s="565"/>
      <c r="D265" s="565"/>
      <c r="E265" s="591"/>
      <c r="F265" s="531"/>
      <c r="G265" s="142"/>
      <c r="H265" s="625" t="s">
        <v>95</v>
      </c>
      <c r="I265" s="626"/>
      <c r="J265" s="160"/>
      <c r="K265" s="144"/>
    </row>
    <row r="266" spans="1:11" ht="21" customHeight="1">
      <c r="A266" s="612"/>
      <c r="B266" s="564" t="s">
        <v>132</v>
      </c>
      <c r="C266" s="565"/>
      <c r="D266" s="565"/>
      <c r="E266" s="591"/>
      <c r="F266" s="531"/>
      <c r="G266" s="142"/>
      <c r="H266" s="620" t="s">
        <v>334</v>
      </c>
      <c r="I266" s="621"/>
      <c r="J266" s="160"/>
      <c r="K266" s="144"/>
    </row>
    <row r="267" spans="1:11" ht="21" customHeight="1">
      <c r="A267" s="612"/>
      <c r="B267" s="564" t="s">
        <v>342</v>
      </c>
      <c r="C267" s="565"/>
      <c r="D267" s="565"/>
      <c r="E267" s="591"/>
      <c r="F267" s="531"/>
      <c r="G267" s="142"/>
      <c r="H267" s="606" t="s">
        <v>335</v>
      </c>
      <c r="I267" s="607"/>
      <c r="J267" s="160"/>
      <c r="K267" s="144">
        <v>8062</v>
      </c>
    </row>
    <row r="268" spans="1:16" ht="21" customHeight="1">
      <c r="A268" s="612"/>
      <c r="B268" s="564" t="s">
        <v>63</v>
      </c>
      <c r="C268" s="565"/>
      <c r="D268" s="565"/>
      <c r="E268" s="591"/>
      <c r="F268" s="531"/>
      <c r="G268" s="142"/>
      <c r="H268" s="606" t="s">
        <v>336</v>
      </c>
      <c r="I268" s="607"/>
      <c r="J268" s="160"/>
      <c r="K268" s="144"/>
      <c r="P268" s="257"/>
    </row>
    <row r="269" spans="1:16" ht="21" customHeight="1">
      <c r="A269" s="612"/>
      <c r="B269" s="608" t="s">
        <v>339</v>
      </c>
      <c r="C269" s="608"/>
      <c r="D269" s="608"/>
      <c r="E269" s="608"/>
      <c r="F269" s="531"/>
      <c r="G269" s="142"/>
      <c r="H269" s="594" t="s">
        <v>337</v>
      </c>
      <c r="I269" s="594"/>
      <c r="J269" s="160"/>
      <c r="K269" s="144"/>
      <c r="P269" s="257"/>
    </row>
    <row r="270" spans="1:11" ht="21" customHeight="1">
      <c r="A270" s="612"/>
      <c r="B270" s="595" t="s">
        <v>343</v>
      </c>
      <c r="C270" s="595"/>
      <c r="D270" s="595"/>
      <c r="E270" s="595"/>
      <c r="F270" s="531"/>
      <c r="G270" s="142"/>
      <c r="H270" s="594" t="s">
        <v>338</v>
      </c>
      <c r="I270" s="594"/>
      <c r="J270" s="160"/>
      <c r="K270" s="144"/>
    </row>
    <row r="271" spans="1:11" ht="21" customHeight="1" thickBot="1">
      <c r="A271" s="612"/>
      <c r="B271" s="615" t="s">
        <v>353</v>
      </c>
      <c r="C271" s="616"/>
      <c r="D271" s="616"/>
      <c r="E271" s="617"/>
      <c r="F271" s="531"/>
      <c r="G271" s="142">
        <v>54049</v>
      </c>
      <c r="H271" s="610"/>
      <c r="I271" s="610"/>
      <c r="J271" s="610"/>
      <c r="K271" s="610"/>
    </row>
    <row r="272" spans="1:11" ht="21" customHeight="1" thickBot="1">
      <c r="A272" s="612"/>
      <c r="B272" s="602" t="s">
        <v>101</v>
      </c>
      <c r="C272" s="602"/>
      <c r="D272" s="602"/>
      <c r="E272" s="602"/>
      <c r="F272" s="532"/>
      <c r="G272" s="154"/>
      <c r="H272" s="610"/>
      <c r="I272" s="610"/>
      <c r="J272" s="610"/>
      <c r="K272" s="610"/>
    </row>
    <row r="273" spans="1:11" ht="21" customHeight="1" thickBot="1">
      <c r="A273" s="612"/>
      <c r="B273" s="603" t="s">
        <v>102</v>
      </c>
      <c r="C273" s="603"/>
      <c r="D273" s="603"/>
      <c r="E273" s="603"/>
      <c r="F273" s="262"/>
      <c r="G273" s="170">
        <v>54049</v>
      </c>
      <c r="H273" s="613" t="s">
        <v>103</v>
      </c>
      <c r="I273" s="613"/>
      <c r="J273" s="161"/>
      <c r="K273" s="150">
        <f>SUM(K264:K272)</f>
        <v>8062</v>
      </c>
    </row>
    <row r="274" spans="4:11" ht="21" customHeight="1" thickBot="1">
      <c r="D274" s="256"/>
      <c r="E274" s="257" t="s">
        <v>323</v>
      </c>
      <c r="F274" s="131"/>
      <c r="G274" s="131"/>
      <c r="H274" s="131"/>
      <c r="K274" s="131"/>
    </row>
    <row r="275" spans="1:11" ht="21" customHeight="1" thickBot="1">
      <c r="A275" s="158">
        <v>4</v>
      </c>
      <c r="B275" s="630" t="s">
        <v>123</v>
      </c>
      <c r="C275" s="630"/>
      <c r="D275" s="630"/>
      <c r="E275" s="630"/>
      <c r="F275" s="630"/>
      <c r="G275" s="630"/>
      <c r="H275" s="630"/>
      <c r="I275" s="630"/>
      <c r="J275" s="630"/>
      <c r="K275" s="630"/>
    </row>
    <row r="276" spans="1:11" ht="21" customHeight="1" thickBot="1">
      <c r="A276" s="611" t="s">
        <v>332</v>
      </c>
      <c r="B276" s="564" t="s">
        <v>333</v>
      </c>
      <c r="C276" s="565"/>
      <c r="D276" s="565"/>
      <c r="E276" s="591"/>
      <c r="F276" s="534"/>
      <c r="G276" s="141">
        <v>32958</v>
      </c>
      <c r="H276" s="598" t="s">
        <v>344</v>
      </c>
      <c r="I276" s="599"/>
      <c r="J276" s="159"/>
      <c r="K276" s="152">
        <v>22781</v>
      </c>
    </row>
    <row r="277" spans="1:11" ht="21" customHeight="1" thickBot="1">
      <c r="A277" s="611"/>
      <c r="B277" s="564" t="s">
        <v>340</v>
      </c>
      <c r="C277" s="565"/>
      <c r="D277" s="565"/>
      <c r="E277" s="591"/>
      <c r="F277" s="531"/>
      <c r="G277" s="142"/>
      <c r="H277" s="627" t="s">
        <v>345</v>
      </c>
      <c r="I277" s="628"/>
      <c r="J277" s="160"/>
      <c r="K277" s="144">
        <v>6014</v>
      </c>
    </row>
    <row r="278" spans="1:11" ht="21" customHeight="1" thickBot="1">
      <c r="A278" s="611"/>
      <c r="B278" s="564" t="s">
        <v>341</v>
      </c>
      <c r="C278" s="565"/>
      <c r="D278" s="565"/>
      <c r="E278" s="591"/>
      <c r="F278" s="531"/>
      <c r="G278" s="142"/>
      <c r="H278" s="625" t="s">
        <v>95</v>
      </c>
      <c r="I278" s="626"/>
      <c r="J278" s="160"/>
      <c r="K278" s="144">
        <v>2452</v>
      </c>
    </row>
    <row r="279" spans="1:11" ht="21" customHeight="1" thickBot="1">
      <c r="A279" s="611"/>
      <c r="B279" s="564" t="s">
        <v>132</v>
      </c>
      <c r="C279" s="565"/>
      <c r="D279" s="565"/>
      <c r="E279" s="591"/>
      <c r="F279" s="531"/>
      <c r="G279" s="142"/>
      <c r="H279" s="620" t="s">
        <v>334</v>
      </c>
      <c r="I279" s="621"/>
      <c r="J279" s="160"/>
      <c r="K279" s="144"/>
    </row>
    <row r="280" spans="1:11" ht="21" customHeight="1" thickBot="1">
      <c r="A280" s="611"/>
      <c r="B280" s="564" t="s">
        <v>342</v>
      </c>
      <c r="C280" s="565"/>
      <c r="D280" s="565"/>
      <c r="E280" s="591"/>
      <c r="F280" s="531"/>
      <c r="G280" s="142"/>
      <c r="H280" s="606" t="s">
        <v>335</v>
      </c>
      <c r="I280" s="607"/>
      <c r="J280" s="160"/>
      <c r="K280" s="144"/>
    </row>
    <row r="281" spans="1:11" ht="21" customHeight="1" thickBot="1">
      <c r="A281" s="611"/>
      <c r="B281" s="564" t="s">
        <v>63</v>
      </c>
      <c r="C281" s="565"/>
      <c r="D281" s="565"/>
      <c r="E281" s="591"/>
      <c r="F281" s="531"/>
      <c r="G281" s="142"/>
      <c r="H281" s="606" t="s">
        <v>336</v>
      </c>
      <c r="I281" s="607"/>
      <c r="J281" s="160"/>
      <c r="K281" s="144"/>
    </row>
    <row r="282" spans="1:11" ht="21" customHeight="1" thickBot="1">
      <c r="A282" s="611"/>
      <c r="B282" s="608" t="s">
        <v>339</v>
      </c>
      <c r="C282" s="608"/>
      <c r="D282" s="608"/>
      <c r="E282" s="608"/>
      <c r="F282" s="531"/>
      <c r="G282" s="142"/>
      <c r="H282" s="594" t="s">
        <v>337</v>
      </c>
      <c r="I282" s="594"/>
      <c r="J282" s="160"/>
      <c r="K282" s="144">
        <v>602</v>
      </c>
    </row>
    <row r="283" spans="1:11" ht="21" customHeight="1" thickBot="1">
      <c r="A283" s="611"/>
      <c r="B283" s="595" t="s">
        <v>343</v>
      </c>
      <c r="C283" s="595"/>
      <c r="D283" s="595"/>
      <c r="E283" s="595"/>
      <c r="F283" s="532"/>
      <c r="G283" s="145"/>
      <c r="H283" s="594" t="s">
        <v>338</v>
      </c>
      <c r="I283" s="594"/>
      <c r="J283" s="533"/>
      <c r="K283" s="153"/>
    </row>
    <row r="284" spans="1:11" ht="21" customHeight="1" thickBot="1">
      <c r="A284" s="611"/>
      <c r="B284" s="600" t="s">
        <v>100</v>
      </c>
      <c r="C284" s="600"/>
      <c r="D284" s="600"/>
      <c r="E284" s="600"/>
      <c r="F284" s="531"/>
      <c r="G284" s="142"/>
      <c r="H284" s="610"/>
      <c r="I284" s="610"/>
      <c r="J284" s="610"/>
      <c r="K284" s="610"/>
    </row>
    <row r="285" spans="1:11" ht="21" customHeight="1" thickBot="1">
      <c r="A285" s="611"/>
      <c r="B285" s="602" t="s">
        <v>101</v>
      </c>
      <c r="C285" s="602"/>
      <c r="D285" s="602"/>
      <c r="E285" s="602"/>
      <c r="F285" s="531"/>
      <c r="G285" s="154"/>
      <c r="H285" s="610"/>
      <c r="I285" s="610"/>
      <c r="J285" s="610"/>
      <c r="K285" s="610"/>
    </row>
    <row r="286" spans="1:11" ht="21" customHeight="1" thickBot="1">
      <c r="A286" s="611"/>
      <c r="B286" s="603" t="s">
        <v>102</v>
      </c>
      <c r="C286" s="603"/>
      <c r="D286" s="603"/>
      <c r="E286" s="603"/>
      <c r="F286" s="262"/>
      <c r="G286" s="149">
        <v>32958</v>
      </c>
      <c r="H286" s="604" t="s">
        <v>103</v>
      </c>
      <c r="I286" s="604"/>
      <c r="J286" s="161"/>
      <c r="K286" s="150">
        <v>31849</v>
      </c>
    </row>
    <row r="287" spans="1:11" ht="21" customHeight="1" thickBot="1">
      <c r="A287" s="158">
        <v>4</v>
      </c>
      <c r="B287" s="639" t="s">
        <v>124</v>
      </c>
      <c r="C287" s="639"/>
      <c r="D287" s="639"/>
      <c r="E287" s="639"/>
      <c r="F287" s="639"/>
      <c r="G287" s="639"/>
      <c r="H287" s="639"/>
      <c r="I287" s="639"/>
      <c r="J287" s="639"/>
      <c r="K287" s="639"/>
    </row>
    <row r="288" spans="1:11" ht="21" customHeight="1">
      <c r="A288" s="636" t="s">
        <v>125</v>
      </c>
      <c r="B288" s="564" t="s">
        <v>333</v>
      </c>
      <c r="C288" s="565"/>
      <c r="D288" s="565"/>
      <c r="E288" s="591"/>
      <c r="F288" s="534"/>
      <c r="G288" s="141">
        <v>1757</v>
      </c>
      <c r="H288" s="598" t="s">
        <v>344</v>
      </c>
      <c r="I288" s="599"/>
      <c r="J288" s="159"/>
      <c r="K288" s="152">
        <v>1564</v>
      </c>
    </row>
    <row r="289" spans="1:11" ht="21" customHeight="1">
      <c r="A289" s="637"/>
      <c r="B289" s="564" t="s">
        <v>340</v>
      </c>
      <c r="C289" s="565"/>
      <c r="D289" s="565"/>
      <c r="E289" s="591"/>
      <c r="F289" s="531"/>
      <c r="G289" s="142"/>
      <c r="H289" s="627" t="s">
        <v>345</v>
      </c>
      <c r="I289" s="628"/>
      <c r="J289" s="160"/>
      <c r="K289" s="144">
        <v>409</v>
      </c>
    </row>
    <row r="290" spans="1:11" ht="21" customHeight="1">
      <c r="A290" s="637"/>
      <c r="B290" s="564" t="s">
        <v>341</v>
      </c>
      <c r="C290" s="565"/>
      <c r="D290" s="565"/>
      <c r="E290" s="591"/>
      <c r="F290" s="531"/>
      <c r="G290" s="142"/>
      <c r="H290" s="625" t="s">
        <v>95</v>
      </c>
      <c r="I290" s="626"/>
      <c r="J290" s="160"/>
      <c r="K290" s="144">
        <v>850</v>
      </c>
    </row>
    <row r="291" spans="1:11" ht="21" customHeight="1">
      <c r="A291" s="637"/>
      <c r="B291" s="564" t="s">
        <v>132</v>
      </c>
      <c r="C291" s="565"/>
      <c r="D291" s="565"/>
      <c r="E291" s="591"/>
      <c r="F291" s="531"/>
      <c r="G291" s="142"/>
      <c r="H291" s="620" t="s">
        <v>334</v>
      </c>
      <c r="I291" s="621"/>
      <c r="J291" s="160"/>
      <c r="K291" s="144"/>
    </row>
    <row r="292" spans="1:11" ht="21" customHeight="1">
      <c r="A292" s="637"/>
      <c r="B292" s="564" t="s">
        <v>342</v>
      </c>
      <c r="C292" s="565"/>
      <c r="D292" s="565"/>
      <c r="E292" s="591"/>
      <c r="F292" s="531"/>
      <c r="G292" s="142"/>
      <c r="H292" s="606" t="s">
        <v>335</v>
      </c>
      <c r="I292" s="607"/>
      <c r="J292" s="160"/>
      <c r="K292" s="144"/>
    </row>
    <row r="293" spans="1:11" ht="21" customHeight="1">
      <c r="A293" s="637"/>
      <c r="B293" s="564" t="s">
        <v>63</v>
      </c>
      <c r="C293" s="565"/>
      <c r="D293" s="565"/>
      <c r="E293" s="591"/>
      <c r="F293" s="531"/>
      <c r="G293" s="142"/>
      <c r="H293" s="606" t="s">
        <v>336</v>
      </c>
      <c r="I293" s="607"/>
      <c r="J293" s="160"/>
      <c r="K293" s="144"/>
    </row>
    <row r="294" spans="1:11" ht="21" customHeight="1">
      <c r="A294" s="637"/>
      <c r="B294" s="608" t="s">
        <v>339</v>
      </c>
      <c r="C294" s="608"/>
      <c r="D294" s="608"/>
      <c r="E294" s="608"/>
      <c r="F294" s="531"/>
      <c r="G294" s="142">
        <v>0</v>
      </c>
      <c r="H294" s="594" t="s">
        <v>337</v>
      </c>
      <c r="I294" s="594"/>
      <c r="J294" s="160"/>
      <c r="K294" s="144"/>
    </row>
    <row r="295" spans="1:11" ht="21" customHeight="1">
      <c r="A295" s="637"/>
      <c r="B295" s="595" t="s">
        <v>343</v>
      </c>
      <c r="C295" s="595"/>
      <c r="D295" s="595"/>
      <c r="E295" s="595"/>
      <c r="F295" s="532"/>
      <c r="G295" s="145"/>
      <c r="H295" s="594" t="s">
        <v>338</v>
      </c>
      <c r="I295" s="594"/>
      <c r="J295" s="533"/>
      <c r="K295" s="153"/>
    </row>
    <row r="296" spans="1:11" ht="21" customHeight="1" thickBot="1">
      <c r="A296" s="637"/>
      <c r="B296" s="600" t="s">
        <v>100</v>
      </c>
      <c r="C296" s="600"/>
      <c r="D296" s="600"/>
      <c r="E296" s="600"/>
      <c r="F296" s="531"/>
      <c r="G296" s="142"/>
      <c r="H296" s="610"/>
      <c r="I296" s="610"/>
      <c r="J296" s="610"/>
      <c r="K296" s="610"/>
    </row>
    <row r="297" spans="1:11" ht="21" customHeight="1" thickBot="1">
      <c r="A297" s="637"/>
      <c r="B297" s="602" t="s">
        <v>101</v>
      </c>
      <c r="C297" s="602"/>
      <c r="D297" s="602"/>
      <c r="E297" s="602"/>
      <c r="F297" s="531"/>
      <c r="G297" s="142">
        <v>0</v>
      </c>
      <c r="H297" s="610"/>
      <c r="I297" s="610"/>
      <c r="J297" s="610"/>
      <c r="K297" s="610"/>
    </row>
    <row r="298" spans="1:11" ht="21" customHeight="1" thickBot="1">
      <c r="A298" s="638"/>
      <c r="B298" s="603" t="s">
        <v>102</v>
      </c>
      <c r="C298" s="603"/>
      <c r="D298" s="603"/>
      <c r="E298" s="603"/>
      <c r="F298" s="262"/>
      <c r="G298" s="149">
        <f>SUM(G288:G297)</f>
        <v>1757</v>
      </c>
      <c r="H298" s="604" t="s">
        <v>103</v>
      </c>
      <c r="I298" s="604"/>
      <c r="J298" s="161"/>
      <c r="K298" s="149">
        <f>SUM(K288:K297)</f>
        <v>2823</v>
      </c>
    </row>
    <row r="299" spans="1:11" ht="21" customHeight="1" thickBot="1">
      <c r="A299" s="640" t="s">
        <v>115</v>
      </c>
      <c r="B299" s="564" t="s">
        <v>333</v>
      </c>
      <c r="C299" s="565"/>
      <c r="D299" s="565"/>
      <c r="E299" s="591"/>
      <c r="F299" s="262"/>
      <c r="G299" s="562">
        <v>3645</v>
      </c>
      <c r="H299" s="598" t="s">
        <v>344</v>
      </c>
      <c r="I299" s="599"/>
      <c r="J299" s="161"/>
      <c r="K299" s="261">
        <v>1265</v>
      </c>
    </row>
    <row r="300" spans="1:11" ht="21" customHeight="1">
      <c r="A300" s="640"/>
      <c r="B300" s="564" t="s">
        <v>340</v>
      </c>
      <c r="C300" s="565"/>
      <c r="D300" s="565"/>
      <c r="E300" s="591"/>
      <c r="F300" s="534"/>
      <c r="G300" s="141">
        <v>0</v>
      </c>
      <c r="H300" s="627" t="s">
        <v>345</v>
      </c>
      <c r="I300" s="628"/>
      <c r="J300" s="159"/>
      <c r="K300" s="152">
        <v>284</v>
      </c>
    </row>
    <row r="301" spans="1:11" ht="21" customHeight="1">
      <c r="A301" s="640"/>
      <c r="B301" s="564" t="s">
        <v>341</v>
      </c>
      <c r="C301" s="565"/>
      <c r="D301" s="565"/>
      <c r="E301" s="591"/>
      <c r="F301" s="531"/>
      <c r="G301" s="142"/>
      <c r="H301" s="625" t="s">
        <v>95</v>
      </c>
      <c r="I301" s="626"/>
      <c r="J301" s="160"/>
      <c r="K301" s="144">
        <v>6858</v>
      </c>
    </row>
    <row r="302" spans="1:11" ht="21" customHeight="1">
      <c r="A302" s="640"/>
      <c r="B302" s="564" t="s">
        <v>132</v>
      </c>
      <c r="C302" s="565"/>
      <c r="D302" s="565"/>
      <c r="E302" s="591"/>
      <c r="F302" s="531"/>
      <c r="G302" s="142">
        <v>0</v>
      </c>
      <c r="H302" s="620" t="s">
        <v>334</v>
      </c>
      <c r="I302" s="621"/>
      <c r="J302" s="160"/>
      <c r="K302" s="144"/>
    </row>
    <row r="303" spans="1:11" ht="21" customHeight="1">
      <c r="A303" s="640"/>
      <c r="B303" s="564" t="s">
        <v>342</v>
      </c>
      <c r="C303" s="565"/>
      <c r="D303" s="565"/>
      <c r="E303" s="591"/>
      <c r="F303" s="531"/>
      <c r="G303" s="142"/>
      <c r="H303" s="606" t="s">
        <v>335</v>
      </c>
      <c r="I303" s="607"/>
      <c r="J303" s="160"/>
      <c r="K303" s="144"/>
    </row>
    <row r="304" spans="1:11" ht="21" customHeight="1">
      <c r="A304" s="640"/>
      <c r="B304" s="564" t="s">
        <v>63</v>
      </c>
      <c r="C304" s="565"/>
      <c r="D304" s="565"/>
      <c r="E304" s="591"/>
      <c r="F304" s="531"/>
      <c r="G304" s="142"/>
      <c r="H304" s="606" t="s">
        <v>336</v>
      </c>
      <c r="I304" s="607"/>
      <c r="J304" s="160"/>
      <c r="K304" s="144"/>
    </row>
    <row r="305" spans="1:11" ht="21" customHeight="1">
      <c r="A305" s="640"/>
      <c r="B305" s="608" t="s">
        <v>339</v>
      </c>
      <c r="C305" s="608"/>
      <c r="D305" s="608"/>
      <c r="E305" s="608"/>
      <c r="F305" s="531"/>
      <c r="G305" s="142"/>
      <c r="H305" s="594" t="s">
        <v>337</v>
      </c>
      <c r="I305" s="594"/>
      <c r="J305" s="160"/>
      <c r="K305" s="144"/>
    </row>
    <row r="306" spans="1:11" ht="21" customHeight="1">
      <c r="A306" s="640"/>
      <c r="B306" s="595" t="s">
        <v>343</v>
      </c>
      <c r="C306" s="595"/>
      <c r="D306" s="595"/>
      <c r="E306" s="595"/>
      <c r="F306" s="531"/>
      <c r="G306" s="142"/>
      <c r="H306" s="594" t="s">
        <v>338</v>
      </c>
      <c r="I306" s="594"/>
      <c r="J306" s="160"/>
      <c r="K306" s="144"/>
    </row>
    <row r="307" spans="1:11" ht="21" customHeight="1">
      <c r="A307" s="640"/>
      <c r="B307" s="600" t="s">
        <v>100</v>
      </c>
      <c r="C307" s="600"/>
      <c r="D307" s="600"/>
      <c r="E307" s="600"/>
      <c r="F307" s="531"/>
      <c r="G307" s="142"/>
      <c r="H307" s="594" t="s">
        <v>99</v>
      </c>
      <c r="I307" s="594"/>
      <c r="J307" s="160"/>
      <c r="K307" s="144"/>
    </row>
    <row r="308" spans="1:11" ht="21" customHeight="1" thickBot="1">
      <c r="A308" s="640"/>
      <c r="B308" s="602" t="s">
        <v>101</v>
      </c>
      <c r="C308" s="602"/>
      <c r="D308" s="602"/>
      <c r="E308" s="602"/>
      <c r="F308" s="531"/>
      <c r="G308" s="142"/>
      <c r="H308" s="610"/>
      <c r="I308" s="610"/>
      <c r="J308" s="610"/>
      <c r="K308" s="610"/>
    </row>
    <row r="309" spans="1:11" ht="21" customHeight="1" thickBot="1">
      <c r="A309" s="640"/>
      <c r="B309" s="629" t="s">
        <v>101</v>
      </c>
      <c r="C309" s="629"/>
      <c r="D309" s="629"/>
      <c r="E309" s="629"/>
      <c r="F309" s="532"/>
      <c r="G309" s="145"/>
      <c r="H309" s="610"/>
      <c r="I309" s="610"/>
      <c r="J309" s="610"/>
      <c r="K309" s="610"/>
    </row>
    <row r="310" spans="1:11" ht="21" customHeight="1" thickBot="1">
      <c r="A310" s="641"/>
      <c r="B310" s="603" t="s">
        <v>102</v>
      </c>
      <c r="C310" s="603"/>
      <c r="D310" s="603"/>
      <c r="E310" s="603"/>
      <c r="F310" s="262"/>
      <c r="G310" s="149">
        <v>3645</v>
      </c>
      <c r="H310" s="604" t="s">
        <v>103</v>
      </c>
      <c r="I310" s="604"/>
      <c r="J310" s="161"/>
      <c r="K310" s="150">
        <v>8407</v>
      </c>
    </row>
    <row r="311" spans="1:11" ht="21" customHeight="1">
      <c r="A311" s="612" t="s">
        <v>350</v>
      </c>
      <c r="B311" s="564" t="s">
        <v>333</v>
      </c>
      <c r="C311" s="565"/>
      <c r="D311" s="565"/>
      <c r="E311" s="591"/>
      <c r="F311" s="534"/>
      <c r="G311" s="151">
        <v>18235</v>
      </c>
      <c r="H311" s="598" t="s">
        <v>344</v>
      </c>
      <c r="I311" s="599"/>
      <c r="J311" s="159"/>
      <c r="K311" s="152">
        <v>6874</v>
      </c>
    </row>
    <row r="312" spans="1:11" ht="21" customHeight="1">
      <c r="A312" s="612"/>
      <c r="B312" s="564" t="s">
        <v>340</v>
      </c>
      <c r="C312" s="565"/>
      <c r="D312" s="565"/>
      <c r="E312" s="591"/>
      <c r="F312" s="531"/>
      <c r="G312" s="142"/>
      <c r="H312" s="627" t="s">
        <v>345</v>
      </c>
      <c r="I312" s="628"/>
      <c r="J312" s="160"/>
      <c r="K312" s="144">
        <v>1765</v>
      </c>
    </row>
    <row r="313" spans="1:11" ht="21" customHeight="1">
      <c r="A313" s="612"/>
      <c r="B313" s="564" t="s">
        <v>341</v>
      </c>
      <c r="C313" s="565"/>
      <c r="D313" s="565"/>
      <c r="E313" s="591"/>
      <c r="F313" s="531"/>
      <c r="G313" s="142"/>
      <c r="H313" s="625" t="s">
        <v>95</v>
      </c>
      <c r="I313" s="626"/>
      <c r="J313" s="160"/>
      <c r="K313" s="144">
        <v>18791</v>
      </c>
    </row>
    <row r="314" spans="1:11" ht="21" customHeight="1">
      <c r="A314" s="612"/>
      <c r="B314" s="564" t="s">
        <v>132</v>
      </c>
      <c r="C314" s="565"/>
      <c r="D314" s="565"/>
      <c r="E314" s="591"/>
      <c r="F314" s="531"/>
      <c r="G314" s="142"/>
      <c r="H314" s="620" t="s">
        <v>334</v>
      </c>
      <c r="I314" s="621"/>
      <c r="J314" s="160"/>
      <c r="K314" s="144"/>
    </row>
    <row r="315" spans="1:11" ht="21" customHeight="1">
      <c r="A315" s="612"/>
      <c r="B315" s="564" t="s">
        <v>342</v>
      </c>
      <c r="C315" s="565"/>
      <c r="D315" s="565"/>
      <c r="E315" s="591"/>
      <c r="F315" s="531"/>
      <c r="G315" s="142">
        <v>11500</v>
      </c>
      <c r="H315" s="606" t="s">
        <v>335</v>
      </c>
      <c r="I315" s="607"/>
      <c r="J315" s="160"/>
      <c r="K315" s="144"/>
    </row>
    <row r="316" spans="1:11" ht="21" customHeight="1">
      <c r="A316" s="612"/>
      <c r="B316" s="564" t="s">
        <v>63</v>
      </c>
      <c r="C316" s="565"/>
      <c r="D316" s="565"/>
      <c r="E316" s="591"/>
      <c r="F316" s="531"/>
      <c r="G316" s="142"/>
      <c r="H316" s="606" t="s">
        <v>336</v>
      </c>
      <c r="I316" s="607"/>
      <c r="J316" s="160"/>
      <c r="K316" s="144"/>
    </row>
    <row r="317" spans="1:11" ht="21" customHeight="1">
      <c r="A317" s="612"/>
      <c r="B317" s="608" t="s">
        <v>339</v>
      </c>
      <c r="C317" s="608"/>
      <c r="D317" s="608"/>
      <c r="E317" s="608"/>
      <c r="F317" s="531"/>
      <c r="G317" s="142">
        <v>0</v>
      </c>
      <c r="H317" s="594" t="s">
        <v>337</v>
      </c>
      <c r="I317" s="594"/>
      <c r="J317" s="160"/>
      <c r="K317" s="144"/>
    </row>
    <row r="318" spans="1:11" ht="21" customHeight="1">
      <c r="A318" s="612"/>
      <c r="B318" s="595" t="s">
        <v>343</v>
      </c>
      <c r="C318" s="595"/>
      <c r="D318" s="595"/>
      <c r="E318" s="595"/>
      <c r="F318" s="531"/>
      <c r="G318" s="142"/>
      <c r="H318" s="594" t="s">
        <v>338</v>
      </c>
      <c r="I318" s="594"/>
      <c r="J318" s="160"/>
      <c r="K318" s="144"/>
    </row>
    <row r="319" spans="1:11" ht="21" customHeight="1" thickBot="1">
      <c r="A319" s="612"/>
      <c r="B319" s="600" t="s">
        <v>100</v>
      </c>
      <c r="C319" s="600"/>
      <c r="D319" s="600"/>
      <c r="E319" s="600"/>
      <c r="F319" s="531"/>
      <c r="G319" s="142"/>
      <c r="H319" s="610"/>
      <c r="I319" s="610"/>
      <c r="J319" s="610"/>
      <c r="K319" s="610"/>
    </row>
    <row r="320" spans="1:11" ht="21" customHeight="1" thickBot="1">
      <c r="A320" s="612"/>
      <c r="B320" s="602" t="s">
        <v>101</v>
      </c>
      <c r="C320" s="602"/>
      <c r="D320" s="602"/>
      <c r="E320" s="602"/>
      <c r="F320" s="532"/>
      <c r="G320" s="145"/>
      <c r="H320" s="610"/>
      <c r="I320" s="610"/>
      <c r="J320" s="610"/>
      <c r="K320" s="610"/>
    </row>
    <row r="321" spans="1:11" ht="21" customHeight="1" thickBot="1">
      <c r="A321" s="612"/>
      <c r="B321" s="603" t="s">
        <v>102</v>
      </c>
      <c r="C321" s="603"/>
      <c r="D321" s="603"/>
      <c r="E321" s="603"/>
      <c r="F321" s="262"/>
      <c r="G321" s="149">
        <v>29735</v>
      </c>
      <c r="H321" s="604" t="s">
        <v>103</v>
      </c>
      <c r="I321" s="604"/>
      <c r="J321" s="161"/>
      <c r="K321" s="150">
        <v>27430</v>
      </c>
    </row>
    <row r="322" spans="1:11" ht="21" customHeight="1">
      <c r="A322" s="612" t="s">
        <v>351</v>
      </c>
      <c r="B322" s="564" t="s">
        <v>333</v>
      </c>
      <c r="C322" s="565"/>
      <c r="D322" s="565"/>
      <c r="E322" s="591"/>
      <c r="F322" s="534"/>
      <c r="G322" s="151">
        <f aca="true" t="shared" si="0" ref="G322:G331">SUM(G12+G23+G34+G45+G56+G68+G79+G90+G101+G113+G124+G135+G146+G157+G180+G192+G206+G218+G230+G241+G252+G263+G276+G288+G299+G311)-G299</f>
        <v>72748</v>
      </c>
      <c r="H322" s="598" t="s">
        <v>344</v>
      </c>
      <c r="I322" s="599"/>
      <c r="J322" s="159"/>
      <c r="K322" s="152">
        <f aca="true" t="shared" si="1" ref="K322:K329">SUM(K12+K23+K34+K45+K56+K68+K79+K90+K101+K113+K124+K135+K146+K157+K168+K180+K192+K206+K218+K230+K241+K252+K263+K276+K288+K299+K311)</f>
        <v>79586</v>
      </c>
    </row>
    <row r="323" spans="1:11" ht="21" customHeight="1">
      <c r="A323" s="612"/>
      <c r="B323" s="564" t="s">
        <v>340</v>
      </c>
      <c r="C323" s="565"/>
      <c r="D323" s="565"/>
      <c r="E323" s="591"/>
      <c r="F323" s="531"/>
      <c r="G323" s="151">
        <f t="shared" si="0"/>
        <v>72398</v>
      </c>
      <c r="H323" s="627" t="s">
        <v>345</v>
      </c>
      <c r="I323" s="628"/>
      <c r="J323" s="160"/>
      <c r="K323" s="152">
        <f t="shared" si="1"/>
        <v>17891</v>
      </c>
    </row>
    <row r="324" spans="1:11" ht="21" customHeight="1">
      <c r="A324" s="612"/>
      <c r="B324" s="564" t="s">
        <v>341</v>
      </c>
      <c r="C324" s="565"/>
      <c r="D324" s="565"/>
      <c r="E324" s="591"/>
      <c r="F324" s="531"/>
      <c r="G324" s="151">
        <f t="shared" si="0"/>
        <v>0</v>
      </c>
      <c r="H324" s="625" t="s">
        <v>95</v>
      </c>
      <c r="I324" s="626"/>
      <c r="J324" s="160"/>
      <c r="K324" s="152">
        <f t="shared" si="1"/>
        <v>71577</v>
      </c>
    </row>
    <row r="325" spans="1:11" ht="21" customHeight="1">
      <c r="A325" s="612"/>
      <c r="B325" s="564" t="s">
        <v>132</v>
      </c>
      <c r="C325" s="565"/>
      <c r="D325" s="565"/>
      <c r="E325" s="591"/>
      <c r="F325" s="531"/>
      <c r="G325" s="151">
        <f t="shared" si="0"/>
        <v>37400</v>
      </c>
      <c r="H325" s="620" t="s">
        <v>334</v>
      </c>
      <c r="I325" s="621"/>
      <c r="J325" s="160"/>
      <c r="K325" s="152">
        <f t="shared" si="1"/>
        <v>36900</v>
      </c>
    </row>
    <row r="326" spans="1:11" ht="21" customHeight="1">
      <c r="A326" s="612"/>
      <c r="B326" s="564" t="s">
        <v>342</v>
      </c>
      <c r="C326" s="565"/>
      <c r="D326" s="565"/>
      <c r="E326" s="591"/>
      <c r="F326" s="531"/>
      <c r="G326" s="151">
        <f t="shared" si="0"/>
        <v>19850</v>
      </c>
      <c r="H326" s="606" t="s">
        <v>335</v>
      </c>
      <c r="I326" s="607"/>
      <c r="J326" s="160"/>
      <c r="K326" s="152">
        <f t="shared" si="1"/>
        <v>18833</v>
      </c>
    </row>
    <row r="327" spans="1:11" ht="21" customHeight="1">
      <c r="A327" s="612"/>
      <c r="B327" s="564" t="s">
        <v>63</v>
      </c>
      <c r="C327" s="565"/>
      <c r="D327" s="565"/>
      <c r="E327" s="591"/>
      <c r="F327" s="531"/>
      <c r="G327" s="151">
        <f t="shared" si="0"/>
        <v>0</v>
      </c>
      <c r="H327" s="606" t="s">
        <v>336</v>
      </c>
      <c r="I327" s="607"/>
      <c r="J327" s="160"/>
      <c r="K327" s="152">
        <f t="shared" si="1"/>
        <v>1700</v>
      </c>
    </row>
    <row r="328" spans="1:11" ht="21" customHeight="1">
      <c r="A328" s="612"/>
      <c r="B328" s="608" t="s">
        <v>339</v>
      </c>
      <c r="C328" s="608"/>
      <c r="D328" s="608"/>
      <c r="E328" s="608"/>
      <c r="F328" s="531"/>
      <c r="G328" s="151">
        <f t="shared" si="0"/>
        <v>0</v>
      </c>
      <c r="H328" s="594" t="s">
        <v>337</v>
      </c>
      <c r="I328" s="594"/>
      <c r="J328" s="160"/>
      <c r="K328" s="152">
        <f t="shared" si="1"/>
        <v>12758</v>
      </c>
    </row>
    <row r="329" spans="1:11" ht="21" customHeight="1">
      <c r="A329" s="612"/>
      <c r="B329" s="595" t="s">
        <v>343</v>
      </c>
      <c r="C329" s="595"/>
      <c r="D329" s="595"/>
      <c r="E329" s="595"/>
      <c r="F329" s="531"/>
      <c r="G329" s="151">
        <f t="shared" si="0"/>
        <v>0</v>
      </c>
      <c r="H329" s="594" t="s">
        <v>338</v>
      </c>
      <c r="I329" s="594"/>
      <c r="J329" s="160"/>
      <c r="K329" s="152">
        <f t="shared" si="1"/>
        <v>17200</v>
      </c>
    </row>
    <row r="330" spans="1:11" ht="21" customHeight="1" thickBot="1">
      <c r="A330" s="612"/>
      <c r="B330" s="600" t="s">
        <v>100</v>
      </c>
      <c r="C330" s="600"/>
      <c r="D330" s="600"/>
      <c r="E330" s="600"/>
      <c r="F330" s="531"/>
      <c r="G330" s="151">
        <f t="shared" si="0"/>
        <v>54049</v>
      </c>
      <c r="H330" s="610"/>
      <c r="I330" s="610"/>
      <c r="J330" s="610"/>
      <c r="K330" s="610"/>
    </row>
    <row r="331" spans="1:11" ht="21" customHeight="1" thickBot="1">
      <c r="A331" s="612"/>
      <c r="B331" s="602" t="s">
        <v>101</v>
      </c>
      <c r="C331" s="602"/>
      <c r="D331" s="602"/>
      <c r="E331" s="602"/>
      <c r="F331" s="532"/>
      <c r="G331" s="151">
        <f t="shared" si="0"/>
        <v>0</v>
      </c>
      <c r="H331" s="610"/>
      <c r="I331" s="610"/>
      <c r="J331" s="610"/>
      <c r="K331" s="610"/>
    </row>
    <row r="332" spans="1:11" ht="21" customHeight="1" thickBot="1">
      <c r="A332" s="612"/>
      <c r="B332" s="603" t="s">
        <v>102</v>
      </c>
      <c r="C332" s="603"/>
      <c r="D332" s="603"/>
      <c r="E332" s="603"/>
      <c r="F332" s="262"/>
      <c r="G332" s="149">
        <f>SUM(G322:G331)</f>
        <v>256445</v>
      </c>
      <c r="H332" s="604" t="s">
        <v>103</v>
      </c>
      <c r="I332" s="604"/>
      <c r="J332" s="161"/>
      <c r="K332" s="150">
        <f>SUM(K322:K329)</f>
        <v>256445</v>
      </c>
    </row>
  </sheetData>
  <sheetProtection selectLockedCells="1" selectUnlockedCells="1"/>
  <mergeCells count="640">
    <mergeCell ref="A299:A310"/>
    <mergeCell ref="H323:I323"/>
    <mergeCell ref="H324:I324"/>
    <mergeCell ref="H325:I325"/>
    <mergeCell ref="H316:I316"/>
    <mergeCell ref="H304:I304"/>
    <mergeCell ref="H301:I301"/>
    <mergeCell ref="H302:I302"/>
    <mergeCell ref="H303:I303"/>
    <mergeCell ref="B315:E315"/>
    <mergeCell ref="H326:I326"/>
    <mergeCell ref="H327:I327"/>
    <mergeCell ref="A241:A251"/>
    <mergeCell ref="B241:E241"/>
    <mergeCell ref="H241:I241"/>
    <mergeCell ref="B242:E242"/>
    <mergeCell ref="H242:I242"/>
    <mergeCell ref="H313:I313"/>
    <mergeCell ref="H314:I314"/>
    <mergeCell ref="H315:I315"/>
    <mergeCell ref="A168:A178"/>
    <mergeCell ref="B168:E168"/>
    <mergeCell ref="H168:I168"/>
    <mergeCell ref="B169:E169"/>
    <mergeCell ref="H169:I169"/>
    <mergeCell ref="B170:E170"/>
    <mergeCell ref="H171:I171"/>
    <mergeCell ref="H172:I172"/>
    <mergeCell ref="H173:I173"/>
    <mergeCell ref="A288:A298"/>
    <mergeCell ref="H283:I283"/>
    <mergeCell ref="B287:K287"/>
    <mergeCell ref="B293:E293"/>
    <mergeCell ref="H292:I292"/>
    <mergeCell ref="H293:I293"/>
    <mergeCell ref="H291:I291"/>
    <mergeCell ref="B288:E288"/>
    <mergeCell ref="H244:I244"/>
    <mergeCell ref="H245:I245"/>
    <mergeCell ref="H305:I305"/>
    <mergeCell ref="H312:I312"/>
    <mergeCell ref="H307:I307"/>
    <mergeCell ref="H279:I279"/>
    <mergeCell ref="H280:I280"/>
    <mergeCell ref="H281:I281"/>
    <mergeCell ref="H289:I289"/>
    <mergeCell ref="H290:I290"/>
    <mergeCell ref="H228:I228"/>
    <mergeCell ref="H224:I224"/>
    <mergeCell ref="H284:K285"/>
    <mergeCell ref="H286:I286"/>
    <mergeCell ref="H282:I282"/>
    <mergeCell ref="H234:I234"/>
    <mergeCell ref="H235:I235"/>
    <mergeCell ref="H277:I277"/>
    <mergeCell ref="H278:I278"/>
    <mergeCell ref="H243:I243"/>
    <mergeCell ref="H209:I209"/>
    <mergeCell ref="H202:I202"/>
    <mergeCell ref="H246:I246"/>
    <mergeCell ref="H219:I219"/>
    <mergeCell ref="H220:I220"/>
    <mergeCell ref="H221:I221"/>
    <mergeCell ref="H222:I222"/>
    <mergeCell ref="H223:I223"/>
    <mergeCell ref="H231:I231"/>
    <mergeCell ref="H226:K227"/>
    <mergeCell ref="H187:I187"/>
    <mergeCell ref="H197:I197"/>
    <mergeCell ref="H207:I207"/>
    <mergeCell ref="H208:I208"/>
    <mergeCell ref="H181:I181"/>
    <mergeCell ref="H210:I210"/>
    <mergeCell ref="H211:I211"/>
    <mergeCell ref="H184:I184"/>
    <mergeCell ref="H185:I185"/>
    <mergeCell ref="H193:I193"/>
    <mergeCell ref="H194:I194"/>
    <mergeCell ref="H195:I195"/>
    <mergeCell ref="H196:I196"/>
    <mergeCell ref="H186:I186"/>
    <mergeCell ref="H160:I160"/>
    <mergeCell ref="H161:I161"/>
    <mergeCell ref="H162:I162"/>
    <mergeCell ref="H148:I148"/>
    <mergeCell ref="H149:I149"/>
    <mergeCell ref="H150:I150"/>
    <mergeCell ref="H151:I151"/>
    <mergeCell ref="H158:I158"/>
    <mergeCell ref="H159:I159"/>
    <mergeCell ref="H152:I152"/>
    <mergeCell ref="H153:I153"/>
    <mergeCell ref="H154:K155"/>
    <mergeCell ref="H156:I156"/>
    <mergeCell ref="H137:I137"/>
    <mergeCell ref="H138:I138"/>
    <mergeCell ref="H139:I139"/>
    <mergeCell ref="H140:I140"/>
    <mergeCell ref="H147:I147"/>
    <mergeCell ref="H143:K144"/>
    <mergeCell ref="H145:I145"/>
    <mergeCell ref="H141:I141"/>
    <mergeCell ref="H125:I125"/>
    <mergeCell ref="H126:I126"/>
    <mergeCell ref="H127:I127"/>
    <mergeCell ref="H128:I128"/>
    <mergeCell ref="H129:I129"/>
    <mergeCell ref="H136:I136"/>
    <mergeCell ref="H134:I134"/>
    <mergeCell ref="H130:I130"/>
    <mergeCell ref="H131:I131"/>
    <mergeCell ref="H117:I117"/>
    <mergeCell ref="H109:K110"/>
    <mergeCell ref="H111:I111"/>
    <mergeCell ref="H105:I105"/>
    <mergeCell ref="H106:I106"/>
    <mergeCell ref="H114:I114"/>
    <mergeCell ref="H115:I115"/>
    <mergeCell ref="H93:I93"/>
    <mergeCell ref="H94:I94"/>
    <mergeCell ref="H95:I95"/>
    <mergeCell ref="H102:I102"/>
    <mergeCell ref="H96:I96"/>
    <mergeCell ref="H97:I97"/>
    <mergeCell ref="H98:K99"/>
    <mergeCell ref="H81:I81"/>
    <mergeCell ref="H82:I82"/>
    <mergeCell ref="H83:I83"/>
    <mergeCell ref="H84:I84"/>
    <mergeCell ref="H91:I91"/>
    <mergeCell ref="H92:I92"/>
    <mergeCell ref="H85:I85"/>
    <mergeCell ref="H86:I86"/>
    <mergeCell ref="H87:K88"/>
    <mergeCell ref="H89:I89"/>
    <mergeCell ref="H70:I70"/>
    <mergeCell ref="H71:I71"/>
    <mergeCell ref="H72:I72"/>
    <mergeCell ref="H73:I73"/>
    <mergeCell ref="H80:I80"/>
    <mergeCell ref="H79:I79"/>
    <mergeCell ref="H76:K77"/>
    <mergeCell ref="H78:I78"/>
    <mergeCell ref="H74:I74"/>
    <mergeCell ref="H57:I57"/>
    <mergeCell ref="H58:I58"/>
    <mergeCell ref="H59:I59"/>
    <mergeCell ref="H60:I60"/>
    <mergeCell ref="H61:I61"/>
    <mergeCell ref="H69:I69"/>
    <mergeCell ref="B67:K67"/>
    <mergeCell ref="B73:E73"/>
    <mergeCell ref="B65:E65"/>
    <mergeCell ref="H38:I38"/>
    <mergeCell ref="H39:I39"/>
    <mergeCell ref="H46:I46"/>
    <mergeCell ref="H47:I47"/>
    <mergeCell ref="H40:I40"/>
    <mergeCell ref="H41:I41"/>
    <mergeCell ref="H48:I48"/>
    <mergeCell ref="H49:I49"/>
    <mergeCell ref="H42:K43"/>
    <mergeCell ref="H44:I44"/>
    <mergeCell ref="H26:I26"/>
    <mergeCell ref="H27:I27"/>
    <mergeCell ref="H28:I28"/>
    <mergeCell ref="H35:I35"/>
    <mergeCell ref="H36:I36"/>
    <mergeCell ref="H37:I37"/>
    <mergeCell ref="H29:I29"/>
    <mergeCell ref="H30:I30"/>
    <mergeCell ref="B326:E326"/>
    <mergeCell ref="B327:E327"/>
    <mergeCell ref="H12:I12"/>
    <mergeCell ref="H13:I13"/>
    <mergeCell ref="H14:I14"/>
    <mergeCell ref="H15:I15"/>
    <mergeCell ref="H16:I16"/>
    <mergeCell ref="H17:I17"/>
    <mergeCell ref="H24:I24"/>
    <mergeCell ref="H25:I25"/>
    <mergeCell ref="B316:E316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302:E302"/>
    <mergeCell ref="B303:E303"/>
    <mergeCell ref="B304:E304"/>
    <mergeCell ref="B305:E305"/>
    <mergeCell ref="B312:E312"/>
    <mergeCell ref="B292:E292"/>
    <mergeCell ref="B285:E285"/>
    <mergeCell ref="B286:E286"/>
    <mergeCell ref="B282:E282"/>
    <mergeCell ref="B283:E283"/>
    <mergeCell ref="B281:E281"/>
    <mergeCell ref="B289:E289"/>
    <mergeCell ref="B290:E290"/>
    <mergeCell ref="B291:E291"/>
    <mergeCell ref="B265:E265"/>
    <mergeCell ref="B266:E266"/>
    <mergeCell ref="B267:E267"/>
    <mergeCell ref="B273:E273"/>
    <mergeCell ref="B243:E243"/>
    <mergeCell ref="B244:E244"/>
    <mergeCell ref="B245:E245"/>
    <mergeCell ref="B246:E246"/>
    <mergeCell ref="B280:E280"/>
    <mergeCell ref="B277:E277"/>
    <mergeCell ref="B278:E278"/>
    <mergeCell ref="B275:K275"/>
    <mergeCell ref="B279:E279"/>
    <mergeCell ref="B235:E235"/>
    <mergeCell ref="B229:K229"/>
    <mergeCell ref="B231:E231"/>
    <mergeCell ref="B232:E232"/>
    <mergeCell ref="H232:I232"/>
    <mergeCell ref="H233:I233"/>
    <mergeCell ref="B220:E220"/>
    <mergeCell ref="B214:E214"/>
    <mergeCell ref="B224:E224"/>
    <mergeCell ref="B233:E233"/>
    <mergeCell ref="B225:E225"/>
    <mergeCell ref="B196:E196"/>
    <mergeCell ref="B197:E197"/>
    <mergeCell ref="B211:E211"/>
    <mergeCell ref="B219:E219"/>
    <mergeCell ref="B212:E212"/>
    <mergeCell ref="B186:E186"/>
    <mergeCell ref="B187:E187"/>
    <mergeCell ref="B207:E207"/>
    <mergeCell ref="B208:E208"/>
    <mergeCell ref="B193:E193"/>
    <mergeCell ref="B189:E189"/>
    <mergeCell ref="B190:E190"/>
    <mergeCell ref="B205:K205"/>
    <mergeCell ref="B194:E194"/>
    <mergeCell ref="B195:E195"/>
    <mergeCell ref="B161:E161"/>
    <mergeCell ref="B162:E162"/>
    <mergeCell ref="B181:E181"/>
    <mergeCell ref="B182:E182"/>
    <mergeCell ref="B165:E165"/>
    <mergeCell ref="B183:E183"/>
    <mergeCell ref="B184:E184"/>
    <mergeCell ref="B179:K179"/>
    <mergeCell ref="B163:E163"/>
    <mergeCell ref="H163:I163"/>
    <mergeCell ref="B164:E164"/>
    <mergeCell ref="H164:I164"/>
    <mergeCell ref="H182:I182"/>
    <mergeCell ref="H183:I183"/>
    <mergeCell ref="H170:I170"/>
    <mergeCell ref="B149:E149"/>
    <mergeCell ref="B150:E150"/>
    <mergeCell ref="B151:E151"/>
    <mergeCell ref="B158:E158"/>
    <mergeCell ref="B159:E159"/>
    <mergeCell ref="B160:E160"/>
    <mergeCell ref="B152:E152"/>
    <mergeCell ref="B153:E153"/>
    <mergeCell ref="B154:E154"/>
    <mergeCell ref="B155:E155"/>
    <mergeCell ref="B156:E156"/>
    <mergeCell ref="B147:E147"/>
    <mergeCell ref="B148:E148"/>
    <mergeCell ref="B143:E143"/>
    <mergeCell ref="B144:E144"/>
    <mergeCell ref="B145:E145"/>
    <mergeCell ref="B129:E129"/>
    <mergeCell ref="B136:E136"/>
    <mergeCell ref="B132:E132"/>
    <mergeCell ref="B134:E134"/>
    <mergeCell ref="B130:E130"/>
    <mergeCell ref="B131:E131"/>
    <mergeCell ref="B125:E125"/>
    <mergeCell ref="B126:E126"/>
    <mergeCell ref="B127:E127"/>
    <mergeCell ref="B128:E128"/>
    <mergeCell ref="B115:E115"/>
    <mergeCell ref="B116:E116"/>
    <mergeCell ref="B107:E107"/>
    <mergeCell ref="B108:E108"/>
    <mergeCell ref="B111:E111"/>
    <mergeCell ref="B112:K112"/>
    <mergeCell ref="H116:I116"/>
    <mergeCell ref="B114:E114"/>
    <mergeCell ref="H107:I107"/>
    <mergeCell ref="B99:E99"/>
    <mergeCell ref="B100:E100"/>
    <mergeCell ref="H108:I108"/>
    <mergeCell ref="H100:I100"/>
    <mergeCell ref="H103:I103"/>
    <mergeCell ref="H104:I104"/>
    <mergeCell ref="B95:E95"/>
    <mergeCell ref="B89:E89"/>
    <mergeCell ref="B82:E82"/>
    <mergeCell ref="B83:E83"/>
    <mergeCell ref="B84:E84"/>
    <mergeCell ref="B85:E85"/>
    <mergeCell ref="B86:E86"/>
    <mergeCell ref="B87:E87"/>
    <mergeCell ref="B88:E88"/>
    <mergeCell ref="B80:E80"/>
    <mergeCell ref="B81:E81"/>
    <mergeCell ref="B76:E76"/>
    <mergeCell ref="B77:E77"/>
    <mergeCell ref="B78:E78"/>
    <mergeCell ref="B74:E74"/>
    <mergeCell ref="B248:E248"/>
    <mergeCell ref="H248:I248"/>
    <mergeCell ref="B249:E249"/>
    <mergeCell ref="H174:I174"/>
    <mergeCell ref="H175:I175"/>
    <mergeCell ref="H176:K177"/>
    <mergeCell ref="H178:I178"/>
    <mergeCell ref="H240:I240"/>
    <mergeCell ref="B185:E185"/>
    <mergeCell ref="B332:E332"/>
    <mergeCell ref="H332:I332"/>
    <mergeCell ref="B328:E328"/>
    <mergeCell ref="H328:I328"/>
    <mergeCell ref="B329:E329"/>
    <mergeCell ref="H329:I329"/>
    <mergeCell ref="B330:E330"/>
    <mergeCell ref="H330:K331"/>
    <mergeCell ref="B331:E331"/>
    <mergeCell ref="B323:E323"/>
    <mergeCell ref="B324:E324"/>
    <mergeCell ref="B325:E325"/>
    <mergeCell ref="H249:K250"/>
    <mergeCell ref="B250:E250"/>
    <mergeCell ref="B251:E251"/>
    <mergeCell ref="H251:I251"/>
    <mergeCell ref="B252:E252"/>
    <mergeCell ref="B321:E321"/>
    <mergeCell ref="H321:I321"/>
    <mergeCell ref="A322:A332"/>
    <mergeCell ref="B322:E322"/>
    <mergeCell ref="H322:I322"/>
    <mergeCell ref="A252:A262"/>
    <mergeCell ref="H252:I252"/>
    <mergeCell ref="B253:E253"/>
    <mergeCell ref="H253:I253"/>
    <mergeCell ref="B254:E254"/>
    <mergeCell ref="H254:I254"/>
    <mergeCell ref="B255:E255"/>
    <mergeCell ref="B24:E24"/>
    <mergeCell ref="B18:E18"/>
    <mergeCell ref="B27:E27"/>
    <mergeCell ref="B28:E28"/>
    <mergeCell ref="B25:E25"/>
    <mergeCell ref="B26:E26"/>
    <mergeCell ref="B35:E35"/>
    <mergeCell ref="B36:E36"/>
    <mergeCell ref="B29:E29"/>
    <mergeCell ref="B30:E30"/>
    <mergeCell ref="B37:E37"/>
    <mergeCell ref="B38:E38"/>
    <mergeCell ref="B39:E39"/>
    <mergeCell ref="B46:E46"/>
    <mergeCell ref="B40:E40"/>
    <mergeCell ref="B41:E41"/>
    <mergeCell ref="B47:E47"/>
    <mergeCell ref="B48:E48"/>
    <mergeCell ref="B42:E42"/>
    <mergeCell ref="B43:E43"/>
    <mergeCell ref="B44:E44"/>
    <mergeCell ref="B57:E57"/>
    <mergeCell ref="B319:E319"/>
    <mergeCell ref="H319:K320"/>
    <mergeCell ref="B320:E320"/>
    <mergeCell ref="H318:I318"/>
    <mergeCell ref="B306:E306"/>
    <mergeCell ref="H306:I306"/>
    <mergeCell ref="B307:E307"/>
    <mergeCell ref="B247:E247"/>
    <mergeCell ref="H247:I247"/>
    <mergeCell ref="B58:E58"/>
    <mergeCell ref="B59:E59"/>
    <mergeCell ref="B60:E60"/>
    <mergeCell ref="B61:E61"/>
    <mergeCell ref="B69:E69"/>
    <mergeCell ref="B317:E317"/>
    <mergeCell ref="H317:I317"/>
    <mergeCell ref="B318:E318"/>
    <mergeCell ref="H300:I300"/>
    <mergeCell ref="B296:E296"/>
    <mergeCell ref="H296:K297"/>
    <mergeCell ref="B297:E297"/>
    <mergeCell ref="B299:E299"/>
    <mergeCell ref="H299:I299"/>
    <mergeCell ref="A311:A321"/>
    <mergeCell ref="B311:E311"/>
    <mergeCell ref="H311:I311"/>
    <mergeCell ref="B308:E308"/>
    <mergeCell ref="H308:K309"/>
    <mergeCell ref="B309:E309"/>
    <mergeCell ref="B310:E310"/>
    <mergeCell ref="H310:I310"/>
    <mergeCell ref="B314:E314"/>
    <mergeCell ref="B313:E313"/>
    <mergeCell ref="B301:E301"/>
    <mergeCell ref="B294:E294"/>
    <mergeCell ref="H294:I294"/>
    <mergeCell ref="B295:E295"/>
    <mergeCell ref="H295:I295"/>
    <mergeCell ref="B300:E300"/>
    <mergeCell ref="B298:E298"/>
    <mergeCell ref="H298:I298"/>
    <mergeCell ref="H288:I288"/>
    <mergeCell ref="H255:I255"/>
    <mergeCell ref="B256:E256"/>
    <mergeCell ref="H256:I256"/>
    <mergeCell ref="B257:E257"/>
    <mergeCell ref="H257:I257"/>
    <mergeCell ref="B258:E258"/>
    <mergeCell ref="B284:E284"/>
    <mergeCell ref="B262:E262"/>
    <mergeCell ref="H262:I262"/>
    <mergeCell ref="A276:A286"/>
    <mergeCell ref="B276:E276"/>
    <mergeCell ref="H276:I276"/>
    <mergeCell ref="H258:I258"/>
    <mergeCell ref="B259:E259"/>
    <mergeCell ref="H259:I259"/>
    <mergeCell ref="B260:E260"/>
    <mergeCell ref="H260:K261"/>
    <mergeCell ref="A263:A273"/>
    <mergeCell ref="B261:E261"/>
    <mergeCell ref="A230:A240"/>
    <mergeCell ref="B230:E230"/>
    <mergeCell ref="H230:I230"/>
    <mergeCell ref="B236:E236"/>
    <mergeCell ref="H236:I236"/>
    <mergeCell ref="B237:E237"/>
    <mergeCell ref="H237:I237"/>
    <mergeCell ref="B238:E238"/>
    <mergeCell ref="H238:K239"/>
    <mergeCell ref="B234:E234"/>
    <mergeCell ref="B239:E239"/>
    <mergeCell ref="H264:I264"/>
    <mergeCell ref="H225:I225"/>
    <mergeCell ref="B217:K217"/>
    <mergeCell ref="B263:E263"/>
    <mergeCell ref="H263:I263"/>
    <mergeCell ref="B264:E264"/>
    <mergeCell ref="B240:E240"/>
    <mergeCell ref="B221:E221"/>
    <mergeCell ref="B222:E222"/>
    <mergeCell ref="B215:E215"/>
    <mergeCell ref="B216:E216"/>
    <mergeCell ref="H216:I216"/>
    <mergeCell ref="A218:A228"/>
    <mergeCell ref="B218:E218"/>
    <mergeCell ref="H218:I218"/>
    <mergeCell ref="B223:E223"/>
    <mergeCell ref="B226:E226"/>
    <mergeCell ref="B227:E227"/>
    <mergeCell ref="B228:E228"/>
    <mergeCell ref="A192:A202"/>
    <mergeCell ref="B192:E192"/>
    <mergeCell ref="H192:I192"/>
    <mergeCell ref="H265:I265"/>
    <mergeCell ref="A206:A216"/>
    <mergeCell ref="B206:E206"/>
    <mergeCell ref="H206:I206"/>
    <mergeCell ref="B209:E209"/>
    <mergeCell ref="B210:E210"/>
    <mergeCell ref="H212:I212"/>
    <mergeCell ref="H199:I199"/>
    <mergeCell ref="B191:K191"/>
    <mergeCell ref="H266:I266"/>
    <mergeCell ref="B200:E200"/>
    <mergeCell ref="H200:K201"/>
    <mergeCell ref="B201:E201"/>
    <mergeCell ref="B202:E202"/>
    <mergeCell ref="B213:E213"/>
    <mergeCell ref="H213:I213"/>
    <mergeCell ref="H214:K215"/>
    <mergeCell ref="A180:A190"/>
    <mergeCell ref="B180:E180"/>
    <mergeCell ref="H180:I180"/>
    <mergeCell ref="B268:E268"/>
    <mergeCell ref="H268:I268"/>
    <mergeCell ref="H267:I267"/>
    <mergeCell ref="B188:E188"/>
    <mergeCell ref="H188:K189"/>
    <mergeCell ref="H190:I190"/>
    <mergeCell ref="B198:E198"/>
    <mergeCell ref="B157:E157"/>
    <mergeCell ref="H157:I157"/>
    <mergeCell ref="B269:E269"/>
    <mergeCell ref="H269:I269"/>
    <mergeCell ref="H165:K166"/>
    <mergeCell ref="B166:E166"/>
    <mergeCell ref="B167:E167"/>
    <mergeCell ref="H167:I167"/>
    <mergeCell ref="H198:I198"/>
    <mergeCell ref="B199:E199"/>
    <mergeCell ref="B142:E142"/>
    <mergeCell ref="H142:I142"/>
    <mergeCell ref="A135:A145"/>
    <mergeCell ref="B135:E135"/>
    <mergeCell ref="H135:I135"/>
    <mergeCell ref="B141:E141"/>
    <mergeCell ref="B137:E137"/>
    <mergeCell ref="B138:E138"/>
    <mergeCell ref="B139:E139"/>
    <mergeCell ref="B140:E140"/>
    <mergeCell ref="H273:I273"/>
    <mergeCell ref="A146:A156"/>
    <mergeCell ref="B146:E146"/>
    <mergeCell ref="H146:I146"/>
    <mergeCell ref="B271:E271"/>
    <mergeCell ref="H271:K272"/>
    <mergeCell ref="B272:E272"/>
    <mergeCell ref="B270:E270"/>
    <mergeCell ref="H270:I270"/>
    <mergeCell ref="A157:A167"/>
    <mergeCell ref="A124:A134"/>
    <mergeCell ref="B124:E124"/>
    <mergeCell ref="H124:I124"/>
    <mergeCell ref="B121:E121"/>
    <mergeCell ref="H121:K122"/>
    <mergeCell ref="B122:E122"/>
    <mergeCell ref="B123:E123"/>
    <mergeCell ref="H123:I123"/>
    <mergeCell ref="H132:K133"/>
    <mergeCell ref="B133:E133"/>
    <mergeCell ref="A113:A123"/>
    <mergeCell ref="B113:E113"/>
    <mergeCell ref="H113:I113"/>
    <mergeCell ref="H118:I118"/>
    <mergeCell ref="B119:E119"/>
    <mergeCell ref="H119:I119"/>
    <mergeCell ref="B120:E120"/>
    <mergeCell ref="H120:I120"/>
    <mergeCell ref="B117:E117"/>
    <mergeCell ref="B118:E118"/>
    <mergeCell ref="A101:A111"/>
    <mergeCell ref="B101:E101"/>
    <mergeCell ref="H101:I101"/>
    <mergeCell ref="B104:E104"/>
    <mergeCell ref="B105:E105"/>
    <mergeCell ref="B102:E102"/>
    <mergeCell ref="B103:E103"/>
    <mergeCell ref="B109:E109"/>
    <mergeCell ref="B110:E110"/>
    <mergeCell ref="B106:E106"/>
    <mergeCell ref="A90:A100"/>
    <mergeCell ref="B90:E90"/>
    <mergeCell ref="H90:I90"/>
    <mergeCell ref="B92:E92"/>
    <mergeCell ref="B93:E93"/>
    <mergeCell ref="B91:E91"/>
    <mergeCell ref="B96:E96"/>
    <mergeCell ref="B97:E97"/>
    <mergeCell ref="B98:E98"/>
    <mergeCell ref="B94:E94"/>
    <mergeCell ref="A79:A89"/>
    <mergeCell ref="B79:E79"/>
    <mergeCell ref="B75:E75"/>
    <mergeCell ref="H75:I75"/>
    <mergeCell ref="A68:A78"/>
    <mergeCell ref="B68:E68"/>
    <mergeCell ref="H68:I68"/>
    <mergeCell ref="B70:E70"/>
    <mergeCell ref="B71:E71"/>
    <mergeCell ref="B72:E72"/>
    <mergeCell ref="B66:E66"/>
    <mergeCell ref="H66:I66"/>
    <mergeCell ref="B62:E62"/>
    <mergeCell ref="H62:I62"/>
    <mergeCell ref="B63:E63"/>
    <mergeCell ref="H63:I63"/>
    <mergeCell ref="A56:A66"/>
    <mergeCell ref="B56:E56"/>
    <mergeCell ref="H56:I56"/>
    <mergeCell ref="B53:E53"/>
    <mergeCell ref="H53:K54"/>
    <mergeCell ref="B54:E54"/>
    <mergeCell ref="B55:E55"/>
    <mergeCell ref="H55:I55"/>
    <mergeCell ref="B64:E64"/>
    <mergeCell ref="H64:K65"/>
    <mergeCell ref="A45:A55"/>
    <mergeCell ref="B45:E45"/>
    <mergeCell ref="H45:I45"/>
    <mergeCell ref="B49:E49"/>
    <mergeCell ref="B50:E50"/>
    <mergeCell ref="H50:I50"/>
    <mergeCell ref="B51:E51"/>
    <mergeCell ref="H51:I51"/>
    <mergeCell ref="B52:E52"/>
    <mergeCell ref="H52:I52"/>
    <mergeCell ref="A34:A44"/>
    <mergeCell ref="B34:E34"/>
    <mergeCell ref="H34:I34"/>
    <mergeCell ref="B31:E31"/>
    <mergeCell ref="H31:K32"/>
    <mergeCell ref="B32:E32"/>
    <mergeCell ref="B33:E33"/>
    <mergeCell ref="H33:I33"/>
    <mergeCell ref="A23:A33"/>
    <mergeCell ref="B23:E23"/>
    <mergeCell ref="H23:I23"/>
    <mergeCell ref="B20:E20"/>
    <mergeCell ref="H20:K21"/>
    <mergeCell ref="B21:E21"/>
    <mergeCell ref="B22:E22"/>
    <mergeCell ref="H22:I22"/>
    <mergeCell ref="H19:I19"/>
    <mergeCell ref="B16:E16"/>
    <mergeCell ref="B17:E17"/>
    <mergeCell ref="A9:G9"/>
    <mergeCell ref="H9:K9"/>
    <mergeCell ref="B14:E14"/>
    <mergeCell ref="B15:E15"/>
    <mergeCell ref="A2:K2"/>
    <mergeCell ref="A3:K3"/>
    <mergeCell ref="A4:K4"/>
    <mergeCell ref="A12:A22"/>
    <mergeCell ref="B12:E12"/>
    <mergeCell ref="A10:K10"/>
    <mergeCell ref="B11:K11"/>
    <mergeCell ref="B13:E13"/>
    <mergeCell ref="H18:I18"/>
    <mergeCell ref="B19:E19"/>
    <mergeCell ref="A6:B7"/>
    <mergeCell ref="C6:E7"/>
    <mergeCell ref="H6:I7"/>
    <mergeCell ref="A8:B8"/>
    <mergeCell ref="C8:E8"/>
    <mergeCell ref="H8:I8"/>
  </mergeCells>
  <printOptions horizontalCentered="1"/>
  <pageMargins left="0.7086614173228347" right="0.7480314960629921" top="0.7480314960629921" bottom="0.7480314960629921" header="0.5118110236220472" footer="0.31496062992125984"/>
  <pageSetup fitToHeight="9" horizontalDpi="300" verticalDpi="300" orientation="portrait" paperSize="9" scale="47" r:id="rId1"/>
  <headerFooter alignWithMargins="0">
    <oddFooter>&amp;R&amp;9&amp;P</oddFooter>
  </headerFooter>
  <rowBreaks count="5" manualBreakCount="5">
    <brk id="55" max="10" man="1"/>
    <brk id="111" max="10" man="1"/>
    <brk id="167" max="10" man="1"/>
    <brk id="228" max="10" man="1"/>
    <brk id="28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79"/>
  <sheetViews>
    <sheetView zoomScale="75" zoomScaleNormal="75" zoomScalePageLayoutView="0" workbookViewId="0" topLeftCell="A1">
      <selection activeCell="A1" sqref="A1:IV1"/>
    </sheetView>
  </sheetViews>
  <sheetFormatPr defaultColWidth="4.69921875" defaultRowHeight="15"/>
  <cols>
    <col min="1" max="2" width="4.69921875" style="171" customWidth="1"/>
    <col min="3" max="3" width="69.8984375" style="172" customWidth="1"/>
    <col min="4" max="5" width="20.59765625" style="173" customWidth="1"/>
    <col min="6" max="251" width="8" style="172" customWidth="1"/>
    <col min="252" max="16384" width="4.69921875" style="172" customWidth="1"/>
  </cols>
  <sheetData>
    <row r="1" spans="1:12" s="263" customFormat="1" ht="18">
      <c r="A1" s="263" t="s">
        <v>368</v>
      </c>
      <c r="C1" s="264"/>
      <c r="D1" s="264"/>
      <c r="E1" s="264"/>
      <c r="F1" s="264"/>
      <c r="I1" s="264"/>
      <c r="J1" s="264"/>
      <c r="K1" s="264"/>
      <c r="L1" s="264"/>
    </row>
    <row r="2" spans="3:5" s="174" customFormat="1" ht="24.75" customHeight="1">
      <c r="C2" s="642" t="s">
        <v>127</v>
      </c>
      <c r="D2" s="642"/>
      <c r="E2" s="175"/>
    </row>
    <row r="3" spans="3:5" s="174" customFormat="1" ht="24.75" customHeight="1">
      <c r="C3" s="643" t="s">
        <v>128</v>
      </c>
      <c r="D3" s="643"/>
      <c r="E3" s="175"/>
    </row>
    <row r="4" spans="3:5" ht="19.5" customHeight="1">
      <c r="C4" s="176"/>
      <c r="D4" s="269"/>
      <c r="E4" s="269" t="s">
        <v>82</v>
      </c>
    </row>
    <row r="5" spans="1:9" s="177" customFormat="1" ht="34.5" customHeight="1">
      <c r="A5" s="644" t="s">
        <v>129</v>
      </c>
      <c r="B5" s="644"/>
      <c r="C5" s="645" t="s">
        <v>83</v>
      </c>
      <c r="D5" s="480" t="s">
        <v>84</v>
      </c>
      <c r="E5" s="510" t="s">
        <v>85</v>
      </c>
      <c r="G5" s="178"/>
      <c r="H5" s="179"/>
      <c r="I5" s="178"/>
    </row>
    <row r="6" spans="1:8" s="177" customFormat="1" ht="34.5" customHeight="1">
      <c r="A6" s="644"/>
      <c r="B6" s="644"/>
      <c r="C6" s="645"/>
      <c r="D6" s="482" t="s">
        <v>6</v>
      </c>
      <c r="E6" s="483" t="s">
        <v>6</v>
      </c>
      <c r="H6" s="180"/>
    </row>
    <row r="7" spans="1:5" s="181" customFormat="1" ht="15" customHeight="1">
      <c r="A7" s="646">
        <v>1</v>
      </c>
      <c r="B7" s="646"/>
      <c r="C7" s="511">
        <v>2</v>
      </c>
      <c r="D7" s="512">
        <v>4</v>
      </c>
      <c r="E7" s="513">
        <v>5</v>
      </c>
    </row>
    <row r="8" spans="1:5" s="182" customFormat="1" ht="30.75" customHeight="1">
      <c r="A8" s="647" t="s">
        <v>130</v>
      </c>
      <c r="B8" s="647"/>
      <c r="C8" s="648" t="s">
        <v>131</v>
      </c>
      <c r="D8" s="648"/>
      <c r="E8" s="648"/>
    </row>
    <row r="9" spans="1:5" s="182" customFormat="1" ht="19.5" customHeight="1">
      <c r="A9" s="649" t="s">
        <v>90</v>
      </c>
      <c r="B9" s="650" t="s">
        <v>132</v>
      </c>
      <c r="C9" s="650"/>
      <c r="D9" s="183">
        <v>30297</v>
      </c>
      <c r="E9" s="183">
        <v>37400</v>
      </c>
    </row>
    <row r="10" spans="1:5" s="182" customFormat="1" ht="19.5" customHeight="1">
      <c r="A10" s="649"/>
      <c r="B10" s="651" t="s">
        <v>92</v>
      </c>
      <c r="C10" s="184" t="s">
        <v>133</v>
      </c>
      <c r="D10" s="185">
        <v>33000</v>
      </c>
      <c r="E10" s="185">
        <v>30000</v>
      </c>
    </row>
    <row r="11" spans="1:5" s="182" customFormat="1" ht="19.5" customHeight="1">
      <c r="A11" s="649"/>
      <c r="B11" s="651"/>
      <c r="C11" s="184" t="s">
        <v>134</v>
      </c>
      <c r="D11" s="185">
        <v>4300</v>
      </c>
      <c r="E11" s="185">
        <v>3500</v>
      </c>
    </row>
    <row r="12" spans="1:5" s="182" customFormat="1" ht="19.5" customHeight="1">
      <c r="A12" s="649"/>
      <c r="B12" s="651"/>
      <c r="C12" s="184" t="s">
        <v>135</v>
      </c>
      <c r="D12" s="185"/>
      <c r="E12" s="185">
        <v>600</v>
      </c>
    </row>
    <row r="13" spans="1:5" s="182" customFormat="1" ht="19.5" customHeight="1">
      <c r="A13" s="649"/>
      <c r="B13" s="651"/>
      <c r="C13" s="184" t="s">
        <v>136</v>
      </c>
      <c r="D13" s="185">
        <v>3000</v>
      </c>
      <c r="E13" s="185">
        <v>3000</v>
      </c>
    </row>
    <row r="14" spans="1:5" s="182" customFormat="1" ht="19.5" customHeight="1">
      <c r="A14" s="649"/>
      <c r="B14" s="186"/>
      <c r="C14" s="187" t="s">
        <v>137</v>
      </c>
      <c r="D14" s="185"/>
      <c r="E14" s="185">
        <v>300</v>
      </c>
    </row>
    <row r="15" spans="1:5" s="182" customFormat="1" ht="19.5" customHeight="1">
      <c r="A15" s="649"/>
      <c r="B15" s="652" t="s">
        <v>138</v>
      </c>
      <c r="C15" s="652"/>
      <c r="D15" s="188">
        <v>10850</v>
      </c>
      <c r="E15" s="188">
        <v>8350</v>
      </c>
    </row>
    <row r="16" spans="1:5" s="182" customFormat="1" ht="19.5" customHeight="1">
      <c r="A16" s="649"/>
      <c r="B16" s="652" t="s">
        <v>139</v>
      </c>
      <c r="C16" s="652"/>
      <c r="D16" s="188"/>
      <c r="E16" s="188"/>
    </row>
    <row r="17" spans="1:5" s="182" customFormat="1" ht="19.5" customHeight="1">
      <c r="A17" s="649"/>
      <c r="B17" s="653" t="s">
        <v>355</v>
      </c>
      <c r="C17" s="653"/>
      <c r="D17" s="188">
        <v>25409</v>
      </c>
      <c r="E17" s="260">
        <v>72398</v>
      </c>
    </row>
    <row r="18" spans="1:5" s="182" customFormat="1" ht="19.5" customHeight="1">
      <c r="A18" s="649"/>
      <c r="B18" s="652" t="s">
        <v>354</v>
      </c>
      <c r="C18" s="652"/>
      <c r="D18" s="188">
        <v>75849</v>
      </c>
      <c r="E18" s="260">
        <v>72748</v>
      </c>
    </row>
    <row r="19" spans="1:5" s="182" customFormat="1" ht="19.5" customHeight="1">
      <c r="A19" s="649"/>
      <c r="B19" s="652" t="s">
        <v>94</v>
      </c>
      <c r="C19" s="652"/>
      <c r="D19" s="188"/>
      <c r="E19" s="188"/>
    </row>
    <row r="20" spans="1:5" s="182" customFormat="1" ht="19.5" customHeight="1">
      <c r="A20" s="649"/>
      <c r="B20" s="652" t="s">
        <v>96</v>
      </c>
      <c r="C20" s="652"/>
      <c r="D20" s="188"/>
      <c r="E20" s="188"/>
    </row>
    <row r="21" spans="1:5" s="182" customFormat="1" ht="19.5" customHeight="1">
      <c r="A21" s="649"/>
      <c r="B21" s="654" t="s">
        <v>140</v>
      </c>
      <c r="C21" s="654"/>
      <c r="D21" s="188"/>
      <c r="E21" s="188"/>
    </row>
    <row r="22" spans="1:5" s="182" customFormat="1" ht="19.5" customHeight="1">
      <c r="A22" s="649"/>
      <c r="B22" s="654" t="s">
        <v>141</v>
      </c>
      <c r="C22" s="654"/>
      <c r="D22" s="188"/>
      <c r="E22" s="188"/>
    </row>
    <row r="23" spans="1:5" s="182" customFormat="1" ht="19.5" customHeight="1">
      <c r="A23" s="649"/>
      <c r="B23" s="652" t="s">
        <v>142</v>
      </c>
      <c r="C23" s="652"/>
      <c r="D23" s="188">
        <v>18000</v>
      </c>
      <c r="E23" s="260">
        <v>22571</v>
      </c>
    </row>
    <row r="24" spans="1:5" s="182" customFormat="1" ht="19.5" customHeight="1">
      <c r="A24" s="649"/>
      <c r="B24" s="655" t="s">
        <v>143</v>
      </c>
      <c r="C24" s="655"/>
      <c r="D24" s="192">
        <v>160405</v>
      </c>
      <c r="E24" s="192">
        <f>SUM(E10:E23)</f>
        <v>213467</v>
      </c>
    </row>
    <row r="25" spans="1:5" s="182" customFormat="1" ht="19.5" customHeight="1">
      <c r="A25" s="656" t="s">
        <v>63</v>
      </c>
      <c r="B25" s="652" t="s">
        <v>138</v>
      </c>
      <c r="C25" s="652"/>
      <c r="D25" s="188"/>
      <c r="E25" s="188"/>
    </row>
    <row r="26" spans="1:5" s="182" customFormat="1" ht="19.5" customHeight="1">
      <c r="A26" s="656"/>
      <c r="B26" s="652" t="s">
        <v>144</v>
      </c>
      <c r="C26" s="652"/>
      <c r="D26" s="188"/>
      <c r="E26" s="188"/>
    </row>
    <row r="27" spans="1:5" s="182" customFormat="1" ht="19.5" customHeight="1">
      <c r="A27" s="656"/>
      <c r="B27" s="653" t="s">
        <v>145</v>
      </c>
      <c r="C27" s="653"/>
      <c r="D27" s="188">
        <v>43968</v>
      </c>
      <c r="E27" s="190"/>
    </row>
    <row r="28" spans="1:5" s="182" customFormat="1" ht="19.5" customHeight="1">
      <c r="A28" s="656"/>
      <c r="B28" s="652" t="s">
        <v>96</v>
      </c>
      <c r="C28" s="652"/>
      <c r="D28" s="188"/>
      <c r="E28" s="188"/>
    </row>
    <row r="29" spans="1:5" s="182" customFormat="1" ht="19.5" customHeight="1">
      <c r="A29" s="656"/>
      <c r="B29" s="184" t="s">
        <v>146</v>
      </c>
      <c r="C29" s="184"/>
      <c r="D29" s="188">
        <v>10000</v>
      </c>
      <c r="E29" s="188">
        <v>0</v>
      </c>
    </row>
    <row r="30" spans="1:5" s="182" customFormat="1" ht="19.5" customHeight="1">
      <c r="A30" s="656"/>
      <c r="B30" s="652" t="s">
        <v>147</v>
      </c>
      <c r="C30" s="652"/>
      <c r="D30" s="188">
        <v>14000</v>
      </c>
      <c r="E30" s="188">
        <v>31478</v>
      </c>
    </row>
    <row r="31" spans="1:5" s="182" customFormat="1" ht="19.5" customHeight="1">
      <c r="A31" s="656"/>
      <c r="B31" s="655" t="s">
        <v>148</v>
      </c>
      <c r="C31" s="655"/>
      <c r="D31" s="193">
        <f>SUM(D27:D30)</f>
        <v>67968</v>
      </c>
      <c r="E31" s="193">
        <v>31478</v>
      </c>
    </row>
    <row r="32" spans="1:5" s="182" customFormat="1" ht="19.5" customHeight="1">
      <c r="A32" s="657" t="s">
        <v>149</v>
      </c>
      <c r="B32" s="187" t="s">
        <v>150</v>
      </c>
      <c r="C32" s="194"/>
      <c r="D32" s="188"/>
      <c r="E32" s="188"/>
    </row>
    <row r="33" spans="1:5" s="182" customFormat="1" ht="19.5" customHeight="1">
      <c r="A33" s="657"/>
      <c r="B33" s="187" t="s">
        <v>151</v>
      </c>
      <c r="C33" s="194"/>
      <c r="D33" s="188"/>
      <c r="E33" s="188"/>
    </row>
    <row r="34" spans="1:5" s="182" customFormat="1" ht="19.5" customHeight="1">
      <c r="A34" s="657"/>
      <c r="B34" s="195" t="s">
        <v>152</v>
      </c>
      <c r="C34" s="196"/>
      <c r="D34" s="192"/>
      <c r="E34" s="192"/>
    </row>
    <row r="35" spans="1:12" s="178" customFormat="1" ht="30" customHeight="1">
      <c r="A35" s="514" t="s">
        <v>153</v>
      </c>
      <c r="B35" s="515"/>
      <c r="C35" s="658" t="s">
        <v>154</v>
      </c>
      <c r="D35" s="658"/>
      <c r="E35" s="658"/>
      <c r="L35" s="197"/>
    </row>
    <row r="36" spans="1:12" s="178" customFormat="1" ht="19.5" customHeight="1">
      <c r="A36" s="514" t="s">
        <v>153</v>
      </c>
      <c r="B36" s="515"/>
      <c r="C36" s="658"/>
      <c r="D36" s="658"/>
      <c r="E36" s="658"/>
      <c r="L36" s="197"/>
    </row>
    <row r="37" spans="1:12" s="178" customFormat="1" ht="19.5" customHeight="1">
      <c r="A37" s="649" t="s">
        <v>90</v>
      </c>
      <c r="B37" s="650" t="s">
        <v>138</v>
      </c>
      <c r="C37" s="650"/>
      <c r="D37" s="516"/>
      <c r="E37" s="185">
        <v>11500</v>
      </c>
      <c r="L37" s="197"/>
    </row>
    <row r="38" spans="1:12" s="178" customFormat="1" ht="19.5" customHeight="1">
      <c r="A38" s="649"/>
      <c r="B38" s="653" t="s">
        <v>155</v>
      </c>
      <c r="C38" s="653"/>
      <c r="D38" s="517"/>
      <c r="E38" s="188"/>
      <c r="L38" s="197"/>
    </row>
    <row r="39" spans="1:12" s="178" customFormat="1" ht="19.5" customHeight="1">
      <c r="A39" s="649"/>
      <c r="B39" s="652" t="s">
        <v>156</v>
      </c>
      <c r="C39" s="652"/>
      <c r="D39" s="517"/>
      <c r="E39" s="188">
        <v>0</v>
      </c>
      <c r="L39" s="197"/>
    </row>
    <row r="40" spans="1:12" s="178" customFormat="1" ht="19.5" customHeight="1">
      <c r="A40" s="649"/>
      <c r="B40" s="652" t="s">
        <v>142</v>
      </c>
      <c r="C40" s="652"/>
      <c r="D40" s="518"/>
      <c r="E40" s="192"/>
      <c r="L40" s="197"/>
    </row>
    <row r="41" spans="1:12" s="178" customFormat="1" ht="19.5" customHeight="1">
      <c r="A41" s="649"/>
      <c r="B41" s="655" t="s">
        <v>143</v>
      </c>
      <c r="C41" s="655"/>
      <c r="D41" s="518"/>
      <c r="E41" s="192"/>
      <c r="L41" s="197"/>
    </row>
    <row r="42" spans="1:12" s="178" customFormat="1" ht="19.5" customHeight="1">
      <c r="A42" s="662" t="s">
        <v>63</v>
      </c>
      <c r="B42" s="652" t="s">
        <v>138</v>
      </c>
      <c r="C42" s="652"/>
      <c r="D42" s="517"/>
      <c r="E42" s="188"/>
      <c r="L42" s="197"/>
    </row>
    <row r="43" spans="1:12" s="178" customFormat="1" ht="19.5" customHeight="1">
      <c r="A43" s="662"/>
      <c r="B43" s="652" t="s">
        <v>144</v>
      </c>
      <c r="C43" s="652"/>
      <c r="D43" s="517"/>
      <c r="E43" s="188"/>
      <c r="L43" s="197"/>
    </row>
    <row r="44" spans="1:12" s="178" customFormat="1" ht="19.5" customHeight="1">
      <c r="A44" s="662"/>
      <c r="B44" s="653" t="s">
        <v>145</v>
      </c>
      <c r="C44" s="653"/>
      <c r="D44" s="518"/>
      <c r="E44" s="192"/>
      <c r="L44" s="197"/>
    </row>
    <row r="45" spans="1:12" s="178" customFormat="1" ht="19.5" customHeight="1">
      <c r="A45" s="662"/>
      <c r="B45" s="652" t="s">
        <v>156</v>
      </c>
      <c r="C45" s="652"/>
      <c r="D45" s="518"/>
      <c r="E45" s="192"/>
      <c r="L45" s="197"/>
    </row>
    <row r="46" spans="1:12" s="178" customFormat="1" ht="19.5" customHeight="1">
      <c r="A46" s="662"/>
      <c r="B46" s="652" t="s">
        <v>147</v>
      </c>
      <c r="C46" s="652"/>
      <c r="D46" s="517"/>
      <c r="E46" s="188"/>
      <c r="L46" s="197"/>
    </row>
    <row r="47" spans="1:12" s="178" customFormat="1" ht="19.5" customHeight="1">
      <c r="A47" s="662"/>
      <c r="B47" s="663" t="s">
        <v>148</v>
      </c>
      <c r="C47" s="663"/>
      <c r="D47" s="519"/>
      <c r="E47" s="198"/>
      <c r="L47" s="197"/>
    </row>
    <row r="48" spans="1:12" s="178" customFormat="1" ht="19.5" customHeight="1">
      <c r="A48" s="659" t="s">
        <v>102</v>
      </c>
      <c r="B48" s="659"/>
      <c r="C48" s="659"/>
      <c r="D48" s="520"/>
      <c r="E48" s="199">
        <v>11500</v>
      </c>
      <c r="L48" s="197"/>
    </row>
    <row r="49" spans="1:12" s="178" customFormat="1" ht="30" customHeight="1">
      <c r="A49" s="660" t="s">
        <v>157</v>
      </c>
      <c r="B49" s="660"/>
      <c r="C49" s="660"/>
      <c r="D49" s="200"/>
      <c r="E49" s="200">
        <f>SUM(E24+E31+E37)</f>
        <v>256445</v>
      </c>
      <c r="L49" s="197"/>
    </row>
    <row r="50" spans="1:12" s="178" customFormat="1" ht="30" customHeight="1">
      <c r="A50" s="661" t="s">
        <v>92</v>
      </c>
      <c r="B50" s="661"/>
      <c r="C50" s="191" t="s">
        <v>158</v>
      </c>
      <c r="D50" s="192">
        <v>57098</v>
      </c>
      <c r="E50" s="192">
        <v>62102</v>
      </c>
      <c r="L50" s="197"/>
    </row>
    <row r="51" spans="1:12" s="178" customFormat="1" ht="30" customHeight="1">
      <c r="A51" s="661"/>
      <c r="B51" s="661"/>
      <c r="C51" s="201" t="s">
        <v>159</v>
      </c>
      <c r="D51" s="202">
        <v>0</v>
      </c>
      <c r="E51" s="202">
        <v>0</v>
      </c>
      <c r="L51" s="197"/>
    </row>
    <row r="52" spans="4:5" ht="18">
      <c r="D52" s="203"/>
      <c r="E52" s="203"/>
    </row>
    <row r="53" spans="4:5" ht="18">
      <c r="D53" s="203"/>
      <c r="E53" s="203"/>
    </row>
    <row r="54" spans="4:5" ht="18">
      <c r="D54" s="203"/>
      <c r="E54" s="203"/>
    </row>
    <row r="55" spans="4:5" ht="18">
      <c r="D55" s="203"/>
      <c r="E55" s="203"/>
    </row>
    <row r="56" spans="4:5" ht="18">
      <c r="D56" s="203"/>
      <c r="E56" s="203"/>
    </row>
    <row r="57" spans="4:5" ht="18">
      <c r="D57" s="203"/>
      <c r="E57" s="203"/>
    </row>
    <row r="58" spans="4:5" ht="18">
      <c r="D58" s="203"/>
      <c r="E58" s="203"/>
    </row>
    <row r="59" spans="4:5" ht="18">
      <c r="D59" s="203"/>
      <c r="E59" s="203"/>
    </row>
    <row r="60" spans="4:5" ht="18">
      <c r="D60" s="203"/>
      <c r="E60" s="203"/>
    </row>
    <row r="61" spans="4:5" ht="18">
      <c r="D61" s="203"/>
      <c r="E61" s="203"/>
    </row>
    <row r="62" spans="4:5" ht="18">
      <c r="D62" s="203"/>
      <c r="E62" s="203"/>
    </row>
    <row r="63" spans="4:5" ht="18">
      <c r="D63" s="203"/>
      <c r="E63" s="203"/>
    </row>
    <row r="64" spans="4:5" ht="18">
      <c r="D64" s="203"/>
      <c r="E64" s="203"/>
    </row>
    <row r="65" spans="4:5" ht="18">
      <c r="D65" s="203"/>
      <c r="E65" s="203"/>
    </row>
    <row r="66" spans="4:5" ht="18">
      <c r="D66" s="203"/>
      <c r="E66" s="203"/>
    </row>
    <row r="67" spans="4:5" ht="18">
      <c r="D67" s="203"/>
      <c r="E67" s="203"/>
    </row>
    <row r="68" spans="4:5" ht="18">
      <c r="D68" s="203"/>
      <c r="E68" s="203"/>
    </row>
    <row r="69" spans="4:5" ht="18">
      <c r="D69" s="203"/>
      <c r="E69" s="203"/>
    </row>
    <row r="70" spans="4:5" ht="18">
      <c r="D70" s="203"/>
      <c r="E70" s="203"/>
    </row>
    <row r="71" spans="4:5" ht="18">
      <c r="D71" s="203"/>
      <c r="E71" s="203"/>
    </row>
    <row r="72" spans="4:5" ht="18">
      <c r="D72" s="203"/>
      <c r="E72" s="203"/>
    </row>
    <row r="73" spans="4:5" ht="18">
      <c r="D73" s="203"/>
      <c r="E73" s="203"/>
    </row>
    <row r="74" spans="4:5" ht="18">
      <c r="D74" s="203"/>
      <c r="E74" s="203"/>
    </row>
    <row r="75" spans="4:5" ht="18">
      <c r="D75" s="203"/>
      <c r="E75" s="203"/>
    </row>
    <row r="76" spans="4:5" ht="18">
      <c r="D76" s="203"/>
      <c r="E76" s="203"/>
    </row>
    <row r="77" spans="4:5" ht="18">
      <c r="D77" s="203"/>
      <c r="E77" s="203"/>
    </row>
    <row r="78" spans="4:5" ht="18">
      <c r="D78" s="203"/>
      <c r="E78" s="203"/>
    </row>
    <row r="79" spans="4:5" ht="18">
      <c r="D79" s="203"/>
      <c r="E79" s="203"/>
    </row>
    <row r="80" spans="4:5" ht="18">
      <c r="D80" s="203"/>
      <c r="E80" s="203"/>
    </row>
    <row r="81" spans="4:5" ht="18">
      <c r="D81" s="203"/>
      <c r="E81" s="203"/>
    </row>
    <row r="82" spans="4:5" ht="18">
      <c r="D82" s="203"/>
      <c r="E82" s="203"/>
    </row>
    <row r="83" spans="4:5" ht="18">
      <c r="D83" s="203"/>
      <c r="E83" s="203"/>
    </row>
    <row r="84" spans="4:5" ht="18">
      <c r="D84" s="203"/>
      <c r="E84" s="203"/>
    </row>
    <row r="85" spans="4:5" ht="18">
      <c r="D85" s="203"/>
      <c r="E85" s="203"/>
    </row>
    <row r="86" spans="4:5" ht="18">
      <c r="D86" s="203"/>
      <c r="E86" s="203"/>
    </row>
    <row r="87" spans="4:5" ht="18">
      <c r="D87" s="203"/>
      <c r="E87" s="203"/>
    </row>
    <row r="88" spans="4:5" ht="18">
      <c r="D88" s="203"/>
      <c r="E88" s="203"/>
    </row>
    <row r="89" spans="4:5" ht="18">
      <c r="D89" s="203"/>
      <c r="E89" s="203"/>
    </row>
    <row r="90" spans="4:5" ht="18">
      <c r="D90" s="203"/>
      <c r="E90" s="203"/>
    </row>
    <row r="91" spans="4:5" ht="18">
      <c r="D91" s="203"/>
      <c r="E91" s="203"/>
    </row>
    <row r="92" spans="4:5" ht="18">
      <c r="D92" s="203"/>
      <c r="E92" s="203"/>
    </row>
    <row r="93" spans="4:5" ht="18">
      <c r="D93" s="203"/>
      <c r="E93" s="203"/>
    </row>
    <row r="94" spans="4:5" ht="18">
      <c r="D94" s="203"/>
      <c r="E94" s="203"/>
    </row>
    <row r="95" spans="4:5" ht="18">
      <c r="D95" s="203"/>
      <c r="E95" s="203"/>
    </row>
    <row r="96" spans="4:5" ht="18">
      <c r="D96" s="203"/>
      <c r="E96" s="203"/>
    </row>
    <row r="97" spans="4:5" ht="18">
      <c r="D97" s="203"/>
      <c r="E97" s="203"/>
    </row>
    <row r="98" spans="4:5" ht="18">
      <c r="D98" s="203"/>
      <c r="E98" s="203"/>
    </row>
    <row r="99" spans="4:5" ht="18">
      <c r="D99" s="203"/>
      <c r="E99" s="203"/>
    </row>
    <row r="100" spans="4:5" ht="18">
      <c r="D100" s="203"/>
      <c r="E100" s="203"/>
    </row>
    <row r="101" spans="4:5" ht="18">
      <c r="D101" s="203"/>
      <c r="E101" s="203"/>
    </row>
    <row r="102" spans="4:5" ht="18">
      <c r="D102" s="203"/>
      <c r="E102" s="203"/>
    </row>
    <row r="103" spans="4:5" ht="18">
      <c r="D103" s="203"/>
      <c r="E103" s="203"/>
    </row>
    <row r="104" spans="4:5" ht="18">
      <c r="D104" s="203"/>
      <c r="E104" s="203"/>
    </row>
    <row r="105" spans="4:5" ht="18">
      <c r="D105" s="203"/>
      <c r="E105" s="203"/>
    </row>
    <row r="106" spans="4:5" ht="18">
      <c r="D106" s="203"/>
      <c r="E106" s="203"/>
    </row>
    <row r="107" spans="4:5" ht="18">
      <c r="D107" s="203"/>
      <c r="E107" s="203"/>
    </row>
    <row r="108" spans="4:5" ht="18">
      <c r="D108" s="203"/>
      <c r="E108" s="203"/>
    </row>
    <row r="109" spans="4:5" ht="18">
      <c r="D109" s="203"/>
      <c r="E109" s="203"/>
    </row>
    <row r="110" spans="4:5" ht="18">
      <c r="D110" s="203"/>
      <c r="E110" s="203"/>
    </row>
    <row r="111" spans="4:5" ht="18">
      <c r="D111" s="203"/>
      <c r="E111" s="203"/>
    </row>
    <row r="112" spans="4:5" ht="18">
      <c r="D112" s="203"/>
      <c r="E112" s="203"/>
    </row>
    <row r="113" spans="4:5" ht="18">
      <c r="D113" s="203"/>
      <c r="E113" s="203"/>
    </row>
    <row r="114" spans="4:5" ht="18">
      <c r="D114" s="203"/>
      <c r="E114" s="203"/>
    </row>
    <row r="115" spans="4:5" ht="18">
      <c r="D115" s="203"/>
      <c r="E115" s="203"/>
    </row>
    <row r="116" spans="4:5" ht="18">
      <c r="D116" s="203"/>
      <c r="E116" s="203"/>
    </row>
    <row r="117" spans="4:5" ht="18">
      <c r="D117" s="203"/>
      <c r="E117" s="203"/>
    </row>
    <row r="118" spans="4:5" ht="18">
      <c r="D118" s="203"/>
      <c r="E118" s="203"/>
    </row>
    <row r="119" spans="4:5" ht="18">
      <c r="D119" s="203"/>
      <c r="E119" s="203"/>
    </row>
    <row r="120" spans="4:5" ht="18">
      <c r="D120" s="203"/>
      <c r="E120" s="203"/>
    </row>
    <row r="121" spans="4:5" ht="18">
      <c r="D121" s="203"/>
      <c r="E121" s="203"/>
    </row>
    <row r="122" spans="4:5" ht="18">
      <c r="D122" s="203"/>
      <c r="E122" s="203"/>
    </row>
    <row r="123" spans="4:5" ht="18">
      <c r="D123" s="203"/>
      <c r="E123" s="203"/>
    </row>
    <row r="124" spans="4:5" ht="18">
      <c r="D124" s="203"/>
      <c r="E124" s="203"/>
    </row>
    <row r="125" spans="4:5" ht="18">
      <c r="D125" s="203"/>
      <c r="E125" s="203"/>
    </row>
    <row r="126" spans="4:5" ht="18">
      <c r="D126" s="203"/>
      <c r="E126" s="203"/>
    </row>
    <row r="127" spans="4:5" ht="18">
      <c r="D127" s="203"/>
      <c r="E127" s="203"/>
    </row>
    <row r="128" spans="4:5" ht="18">
      <c r="D128" s="203"/>
      <c r="E128" s="203"/>
    </row>
    <row r="129" spans="4:5" ht="18">
      <c r="D129" s="203"/>
      <c r="E129" s="203"/>
    </row>
    <row r="130" spans="4:5" ht="18">
      <c r="D130" s="203"/>
      <c r="E130" s="203"/>
    </row>
    <row r="131" spans="4:5" ht="18">
      <c r="D131" s="203"/>
      <c r="E131" s="203"/>
    </row>
    <row r="132" spans="4:5" ht="18">
      <c r="D132" s="203"/>
      <c r="E132" s="203"/>
    </row>
    <row r="133" spans="4:5" ht="18">
      <c r="D133" s="203"/>
      <c r="E133" s="203"/>
    </row>
    <row r="134" spans="4:5" ht="18">
      <c r="D134" s="203"/>
      <c r="E134" s="203"/>
    </row>
    <row r="135" spans="4:5" ht="18">
      <c r="D135" s="203"/>
      <c r="E135" s="203"/>
    </row>
    <row r="136" spans="4:5" ht="18">
      <c r="D136" s="203"/>
      <c r="E136" s="203"/>
    </row>
    <row r="137" spans="4:5" ht="18">
      <c r="D137" s="203"/>
      <c r="E137" s="203"/>
    </row>
    <row r="138" spans="4:5" ht="18">
      <c r="D138" s="203"/>
      <c r="E138" s="203"/>
    </row>
    <row r="139" spans="4:5" ht="18">
      <c r="D139" s="203"/>
      <c r="E139" s="203"/>
    </row>
    <row r="140" spans="4:5" ht="18">
      <c r="D140" s="203"/>
      <c r="E140" s="203"/>
    </row>
    <row r="141" spans="4:5" ht="18">
      <c r="D141" s="203"/>
      <c r="E141" s="203"/>
    </row>
    <row r="142" spans="4:5" ht="18">
      <c r="D142" s="203"/>
      <c r="E142" s="203"/>
    </row>
    <row r="143" spans="4:5" ht="18">
      <c r="D143" s="203"/>
      <c r="E143" s="203"/>
    </row>
    <row r="144" spans="4:5" ht="18">
      <c r="D144" s="203"/>
      <c r="E144" s="203"/>
    </row>
    <row r="145" spans="4:5" ht="18">
      <c r="D145" s="203"/>
      <c r="E145" s="203"/>
    </row>
    <row r="146" spans="4:5" ht="18">
      <c r="D146" s="203"/>
      <c r="E146" s="203"/>
    </row>
    <row r="147" spans="4:5" ht="18">
      <c r="D147" s="203"/>
      <c r="E147" s="203"/>
    </row>
    <row r="148" spans="4:5" ht="18">
      <c r="D148" s="203"/>
      <c r="E148" s="203"/>
    </row>
    <row r="149" spans="4:5" ht="18">
      <c r="D149" s="203"/>
      <c r="E149" s="203"/>
    </row>
    <row r="150" spans="4:5" ht="18">
      <c r="D150" s="203"/>
      <c r="E150" s="203"/>
    </row>
    <row r="151" spans="4:5" ht="18">
      <c r="D151" s="203"/>
      <c r="E151" s="203"/>
    </row>
    <row r="152" spans="4:5" ht="18">
      <c r="D152" s="203"/>
      <c r="E152" s="203"/>
    </row>
    <row r="153" spans="4:5" ht="18">
      <c r="D153" s="203"/>
      <c r="E153" s="203"/>
    </row>
    <row r="154" spans="4:5" ht="18">
      <c r="D154" s="203"/>
      <c r="E154" s="203"/>
    </row>
    <row r="155" spans="4:5" ht="18">
      <c r="D155" s="203"/>
      <c r="E155" s="203"/>
    </row>
    <row r="156" spans="4:5" ht="18">
      <c r="D156" s="203"/>
      <c r="E156" s="203"/>
    </row>
    <row r="157" spans="4:5" ht="18">
      <c r="D157" s="203"/>
      <c r="E157" s="203"/>
    </row>
    <row r="158" spans="4:5" ht="18">
      <c r="D158" s="203"/>
      <c r="E158" s="203"/>
    </row>
    <row r="159" spans="4:5" ht="18">
      <c r="D159" s="203"/>
      <c r="E159" s="203"/>
    </row>
    <row r="160" spans="4:5" ht="18">
      <c r="D160" s="203"/>
      <c r="E160" s="203"/>
    </row>
    <row r="161" spans="4:5" ht="18">
      <c r="D161" s="203"/>
      <c r="E161" s="203"/>
    </row>
    <row r="162" spans="4:5" ht="18">
      <c r="D162" s="203"/>
      <c r="E162" s="203"/>
    </row>
    <row r="163" spans="4:5" ht="18">
      <c r="D163" s="203"/>
      <c r="E163" s="203"/>
    </row>
    <row r="164" spans="4:5" ht="18">
      <c r="D164" s="203"/>
      <c r="E164" s="203"/>
    </row>
    <row r="165" spans="4:5" ht="18">
      <c r="D165" s="203"/>
      <c r="E165" s="203"/>
    </row>
    <row r="166" spans="4:5" ht="18">
      <c r="D166" s="203"/>
      <c r="E166" s="203"/>
    </row>
    <row r="167" spans="4:5" ht="18">
      <c r="D167" s="203"/>
      <c r="E167" s="203"/>
    </row>
    <row r="168" spans="4:5" ht="18">
      <c r="D168" s="203"/>
      <c r="E168" s="203"/>
    </row>
    <row r="169" spans="4:5" ht="18">
      <c r="D169" s="203"/>
      <c r="E169" s="203"/>
    </row>
    <row r="170" spans="4:5" ht="18">
      <c r="D170" s="203"/>
      <c r="E170" s="203"/>
    </row>
    <row r="171" spans="4:5" ht="18">
      <c r="D171" s="203"/>
      <c r="E171" s="203"/>
    </row>
    <row r="172" spans="4:5" ht="18">
      <c r="D172" s="203"/>
      <c r="E172" s="203"/>
    </row>
    <row r="173" spans="4:5" ht="18">
      <c r="D173" s="203"/>
      <c r="E173" s="203"/>
    </row>
    <row r="174" spans="4:5" ht="18">
      <c r="D174" s="203"/>
      <c r="E174" s="203"/>
    </row>
    <row r="175" spans="4:5" ht="18">
      <c r="D175" s="203"/>
      <c r="E175" s="203"/>
    </row>
    <row r="176" spans="4:5" ht="18">
      <c r="D176" s="203"/>
      <c r="E176" s="203"/>
    </row>
    <row r="177" spans="4:5" ht="18">
      <c r="D177" s="203"/>
      <c r="E177" s="203"/>
    </row>
    <row r="178" spans="4:5" ht="18">
      <c r="D178" s="203"/>
      <c r="E178" s="203"/>
    </row>
    <row r="179" spans="4:5" ht="18">
      <c r="D179" s="203"/>
      <c r="E179" s="203"/>
    </row>
  </sheetData>
  <sheetProtection selectLockedCells="1" selectUnlockedCells="1"/>
  <mergeCells count="46">
    <mergeCell ref="A48:C48"/>
    <mergeCell ref="A49:C49"/>
    <mergeCell ref="A50:B51"/>
    <mergeCell ref="A42:A47"/>
    <mergeCell ref="B42:C42"/>
    <mergeCell ref="B43:C43"/>
    <mergeCell ref="B44:C44"/>
    <mergeCell ref="B45:C45"/>
    <mergeCell ref="B46:C46"/>
    <mergeCell ref="B47:C47"/>
    <mergeCell ref="A32:A34"/>
    <mergeCell ref="C35:E35"/>
    <mergeCell ref="C36:E36"/>
    <mergeCell ref="A37:A41"/>
    <mergeCell ref="B37:C37"/>
    <mergeCell ref="B38:C38"/>
    <mergeCell ref="B39:C39"/>
    <mergeCell ref="B40:C40"/>
    <mergeCell ref="B41:C41"/>
    <mergeCell ref="B23:C23"/>
    <mergeCell ref="B24:C24"/>
    <mergeCell ref="A25:A31"/>
    <mergeCell ref="B25:C25"/>
    <mergeCell ref="B26:C26"/>
    <mergeCell ref="B27:C27"/>
    <mergeCell ref="B28:C28"/>
    <mergeCell ref="B30:C30"/>
    <mergeCell ref="B31:C31"/>
    <mergeCell ref="B19:C19"/>
    <mergeCell ref="B20:C20"/>
    <mergeCell ref="B21:C21"/>
    <mergeCell ref="B22:C22"/>
    <mergeCell ref="A7:B7"/>
    <mergeCell ref="A8:B8"/>
    <mergeCell ref="C8:E8"/>
    <mergeCell ref="A9:A24"/>
    <mergeCell ref="B9:C9"/>
    <mergeCell ref="B10:B13"/>
    <mergeCell ref="B15:C15"/>
    <mergeCell ref="B16:C16"/>
    <mergeCell ref="B17:C17"/>
    <mergeCell ref="B18:C18"/>
    <mergeCell ref="C2:D2"/>
    <mergeCell ref="C3:D3"/>
    <mergeCell ref="A5:B6"/>
    <mergeCell ref="C5:C6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60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="60" zoomScalePageLayoutView="0" workbookViewId="0" topLeftCell="A1">
      <selection activeCell="A1" sqref="A1:IV1"/>
    </sheetView>
  </sheetViews>
  <sheetFormatPr defaultColWidth="8.796875" defaultRowHeight="45.75" customHeight="1"/>
  <cols>
    <col min="1" max="1" width="6.19921875" style="309" customWidth="1"/>
    <col min="2" max="2" width="6.3984375" style="309" customWidth="1"/>
    <col min="3" max="3" width="72.8984375" style="309" bestFit="1" customWidth="1"/>
    <col min="4" max="4" width="15.5" style="309" customWidth="1"/>
    <col min="5" max="16384" width="8.796875" style="309" customWidth="1"/>
  </cols>
  <sheetData>
    <row r="1" spans="1:12" s="263" customFormat="1" ht="18">
      <c r="A1" s="263" t="s">
        <v>369</v>
      </c>
      <c r="C1" s="264"/>
      <c r="D1" s="264"/>
      <c r="E1" s="264"/>
      <c r="F1" s="264"/>
      <c r="I1" s="264"/>
      <c r="J1" s="264"/>
      <c r="K1" s="264"/>
      <c r="L1" s="264"/>
    </row>
    <row r="2" spans="1:4" ht="45.75" customHeight="1">
      <c r="A2" s="664" t="s">
        <v>160</v>
      </c>
      <c r="B2" s="664"/>
      <c r="C2" s="665" t="s">
        <v>161</v>
      </c>
      <c r="D2" s="492"/>
    </row>
    <row r="3" spans="1:4" ht="45.75" customHeight="1">
      <c r="A3" s="664"/>
      <c r="B3" s="664"/>
      <c r="C3" s="665"/>
      <c r="D3" s="493" t="s">
        <v>162</v>
      </c>
    </row>
    <row r="4" spans="1:4" ht="45.75" customHeight="1">
      <c r="A4" s="666">
        <v>1</v>
      </c>
      <c r="B4" s="666"/>
      <c r="C4" s="494">
        <v>2</v>
      </c>
      <c r="D4" s="495">
        <v>9</v>
      </c>
    </row>
    <row r="5" spans="1:4" ht="45.75" customHeight="1">
      <c r="A5" s="667">
        <v>1</v>
      </c>
      <c r="B5" s="667"/>
      <c r="C5" s="496" t="s">
        <v>163</v>
      </c>
      <c r="D5" s="497">
        <v>0</v>
      </c>
    </row>
    <row r="6" spans="1:4" ht="45.75" customHeight="1">
      <c r="A6" s="668">
        <v>2</v>
      </c>
      <c r="B6" s="204" t="s">
        <v>164</v>
      </c>
      <c r="C6" s="498" t="s">
        <v>165</v>
      </c>
      <c r="D6" s="499">
        <v>2432</v>
      </c>
    </row>
    <row r="7" spans="1:4" ht="45.75" customHeight="1">
      <c r="A7" s="668"/>
      <c r="B7" s="204" t="s">
        <v>166</v>
      </c>
      <c r="C7" s="498" t="s">
        <v>167</v>
      </c>
      <c r="D7" s="499">
        <v>2719</v>
      </c>
    </row>
    <row r="8" spans="1:4" ht="45.75" customHeight="1">
      <c r="A8" s="668"/>
      <c r="B8" s="204" t="s">
        <v>168</v>
      </c>
      <c r="C8" s="498" t="s">
        <v>169</v>
      </c>
      <c r="D8" s="499">
        <v>100</v>
      </c>
    </row>
    <row r="9" spans="1:4" ht="45.75" customHeight="1">
      <c r="A9" s="668"/>
      <c r="B9" s="500" t="s">
        <v>170</v>
      </c>
      <c r="C9" s="501" t="s">
        <v>171</v>
      </c>
      <c r="D9" s="502">
        <v>1639</v>
      </c>
    </row>
    <row r="10" spans="1:4" ht="45.75" customHeight="1">
      <c r="A10" s="668">
        <v>4</v>
      </c>
      <c r="B10" s="668"/>
      <c r="C10" s="205" t="s">
        <v>172</v>
      </c>
      <c r="D10" s="499">
        <v>2080</v>
      </c>
    </row>
    <row r="11" spans="1:4" ht="45.75" customHeight="1">
      <c r="A11" s="668">
        <v>5</v>
      </c>
      <c r="B11" s="668"/>
      <c r="C11" s="206" t="s">
        <v>173</v>
      </c>
      <c r="D11" s="499">
        <v>29374</v>
      </c>
    </row>
    <row r="12" spans="1:4" ht="45.75" customHeight="1">
      <c r="A12" s="668">
        <v>6</v>
      </c>
      <c r="B12" s="668"/>
      <c r="C12" s="205" t="s">
        <v>174</v>
      </c>
      <c r="D12" s="499">
        <v>3584</v>
      </c>
    </row>
    <row r="13" spans="1:4" ht="45.75" customHeight="1">
      <c r="A13" s="668">
        <v>7</v>
      </c>
      <c r="B13" s="668"/>
      <c r="C13" s="503" t="s">
        <v>175</v>
      </c>
      <c r="D13" s="504">
        <v>18235</v>
      </c>
    </row>
    <row r="14" spans="1:4" ht="45.75" customHeight="1">
      <c r="A14" s="668">
        <v>8</v>
      </c>
      <c r="B14" s="668"/>
      <c r="C14" s="498" t="s">
        <v>176</v>
      </c>
      <c r="D14" s="499">
        <v>7179</v>
      </c>
    </row>
    <row r="15" spans="1:4" ht="45.75" customHeight="1">
      <c r="A15" s="669">
        <v>9</v>
      </c>
      <c r="B15" s="669"/>
      <c r="C15" s="505" t="s">
        <v>177</v>
      </c>
      <c r="D15" s="506"/>
    </row>
    <row r="16" spans="1:4" ht="45.75" customHeight="1">
      <c r="A16" s="668">
        <v>10</v>
      </c>
      <c r="B16" s="668"/>
      <c r="C16" s="505" t="s">
        <v>178</v>
      </c>
      <c r="D16" s="506">
        <v>3644</v>
      </c>
    </row>
    <row r="17" spans="1:4" ht="45.75" customHeight="1">
      <c r="A17" s="669">
        <v>11</v>
      </c>
      <c r="B17" s="669"/>
      <c r="C17" s="505" t="s">
        <v>179</v>
      </c>
      <c r="D17" s="506">
        <v>1757</v>
      </c>
    </row>
    <row r="18" spans="1:4" ht="45.75" customHeight="1">
      <c r="A18" s="668">
        <v>12</v>
      </c>
      <c r="B18" s="668"/>
      <c r="C18" s="505" t="s">
        <v>180</v>
      </c>
      <c r="D18" s="506">
        <v>5</v>
      </c>
    </row>
    <row r="19" spans="1:4" ht="45.75" customHeight="1">
      <c r="A19" s="669"/>
      <c r="B19" s="669"/>
      <c r="C19" s="505" t="s">
        <v>181</v>
      </c>
      <c r="D19" s="506">
        <f>SUM(D5:D18)</f>
        <v>72748</v>
      </c>
    </row>
    <row r="20" spans="1:4" ht="45.75" customHeight="1">
      <c r="A20" s="507"/>
      <c r="B20" s="507"/>
      <c r="C20" s="508"/>
      <c r="D20" s="509"/>
    </row>
    <row r="21" spans="1:4" ht="45.75" customHeight="1">
      <c r="A21" s="507"/>
      <c r="B21" s="507"/>
      <c r="C21" s="508"/>
      <c r="D21" s="509"/>
    </row>
  </sheetData>
  <sheetProtection selectLockedCells="1" selectUnlockedCells="1"/>
  <mergeCells count="15">
    <mergeCell ref="A17:B17"/>
    <mergeCell ref="A18:B18"/>
    <mergeCell ref="A19:B19"/>
    <mergeCell ref="A13:B13"/>
    <mergeCell ref="A14:B14"/>
    <mergeCell ref="A15:B15"/>
    <mergeCell ref="A16:B16"/>
    <mergeCell ref="A6:A9"/>
    <mergeCell ref="A10:B10"/>
    <mergeCell ref="A11:B11"/>
    <mergeCell ref="A12:B12"/>
    <mergeCell ref="A2:B3"/>
    <mergeCell ref="C2:C3"/>
    <mergeCell ref="A4:B4"/>
    <mergeCell ref="A5:B5"/>
  </mergeCells>
  <printOptions/>
  <pageMargins left="0.7" right="0.7" top="0.75" bottom="0.75" header="0.5118055555555555" footer="0.5118055555555555"/>
  <pageSetup horizontalDpi="300" verticalDpi="3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5"/>
  <sheetViews>
    <sheetView view="pageBreakPreview" zoomScale="60" zoomScaleNormal="75" zoomScalePageLayoutView="0" workbookViewId="0" topLeftCell="A1">
      <selection activeCell="A1" sqref="A1:IV1"/>
    </sheetView>
  </sheetViews>
  <sheetFormatPr defaultColWidth="8" defaultRowHeight="15"/>
  <cols>
    <col min="1" max="1" width="5.8984375" style="479" customWidth="1"/>
    <col min="2" max="2" width="70.19921875" style="479" customWidth="1"/>
    <col min="3" max="4" width="20.59765625" style="173" customWidth="1"/>
    <col min="5" max="16384" width="8" style="479" customWidth="1"/>
  </cols>
  <sheetData>
    <row r="1" spans="1:12" s="263" customFormat="1" ht="18">
      <c r="A1" s="263" t="s">
        <v>370</v>
      </c>
      <c r="C1" s="264"/>
      <c r="D1" s="264"/>
      <c r="E1" s="264"/>
      <c r="F1" s="264"/>
      <c r="I1" s="264"/>
      <c r="J1" s="264"/>
      <c r="K1" s="264"/>
      <c r="L1" s="264"/>
    </row>
    <row r="2" spans="1:4" s="174" customFormat="1" ht="22.5" customHeight="1">
      <c r="A2" s="670" t="s">
        <v>182</v>
      </c>
      <c r="B2" s="670"/>
      <c r="C2" s="670"/>
      <c r="D2" s="670"/>
    </row>
    <row r="3" spans="1:4" s="174" customFormat="1" ht="22.5" customHeight="1">
      <c r="A3" s="670" t="s">
        <v>183</v>
      </c>
      <c r="B3" s="670"/>
      <c r="C3" s="670"/>
      <c r="D3" s="670"/>
    </row>
    <row r="4" spans="3:4" ht="15.75" customHeight="1">
      <c r="C4" s="207"/>
      <c r="D4" s="207" t="s">
        <v>184</v>
      </c>
    </row>
    <row r="5" spans="1:6" s="177" customFormat="1" ht="30" customHeight="1">
      <c r="A5" s="644" t="s">
        <v>129</v>
      </c>
      <c r="B5" s="645"/>
      <c r="C5" s="480" t="s">
        <v>84</v>
      </c>
      <c r="D5" s="481" t="s">
        <v>4</v>
      </c>
      <c r="F5" s="208"/>
    </row>
    <row r="6" spans="1:4" s="177" customFormat="1" ht="30" customHeight="1">
      <c r="A6" s="644"/>
      <c r="B6" s="645"/>
      <c r="C6" s="482" t="s">
        <v>6</v>
      </c>
      <c r="D6" s="483" t="s">
        <v>6</v>
      </c>
    </row>
    <row r="7" spans="1:4" s="181" customFormat="1" ht="11.25" customHeight="1">
      <c r="A7" s="484">
        <v>1</v>
      </c>
      <c r="B7" s="485">
        <v>2</v>
      </c>
      <c r="C7" s="486">
        <v>4</v>
      </c>
      <c r="D7" s="487">
        <v>5</v>
      </c>
    </row>
    <row r="8" spans="1:4" s="182" customFormat="1" ht="30.75" customHeight="1">
      <c r="A8" s="488" t="s">
        <v>130</v>
      </c>
      <c r="B8" s="671" t="s">
        <v>185</v>
      </c>
      <c r="C8" s="671"/>
      <c r="D8" s="671"/>
    </row>
    <row r="9" spans="1:4" ht="24.75" customHeight="1">
      <c r="A9" s="672" t="s">
        <v>91</v>
      </c>
      <c r="B9" s="209" t="s">
        <v>9</v>
      </c>
      <c r="C9" s="183">
        <v>28432</v>
      </c>
      <c r="D9" s="183">
        <v>47102</v>
      </c>
    </row>
    <row r="10" spans="1:4" ht="24.75" customHeight="1">
      <c r="A10" s="672"/>
      <c r="B10" s="189" t="s">
        <v>93</v>
      </c>
      <c r="C10" s="188">
        <v>6739</v>
      </c>
      <c r="D10" s="188">
        <v>9419</v>
      </c>
    </row>
    <row r="11" spans="1:4" ht="24.75" customHeight="1">
      <c r="A11" s="672"/>
      <c r="B11" s="189" t="s">
        <v>95</v>
      </c>
      <c r="C11" s="188">
        <v>45946</v>
      </c>
      <c r="D11" s="188">
        <v>42626</v>
      </c>
    </row>
    <row r="12" spans="1:4" ht="24.75" customHeight="1">
      <c r="A12" s="672"/>
      <c r="B12" s="189" t="s">
        <v>20</v>
      </c>
      <c r="C12" s="188">
        <v>6200</v>
      </c>
      <c r="D12" s="188">
        <v>18833</v>
      </c>
    </row>
    <row r="13" spans="1:4" ht="24.75" customHeight="1">
      <c r="A13" s="672"/>
      <c r="B13" s="184" t="s">
        <v>186</v>
      </c>
      <c r="C13" s="188">
        <v>57098</v>
      </c>
      <c r="D13" s="188"/>
    </row>
    <row r="14" spans="1:4" ht="24.75" customHeight="1">
      <c r="A14" s="672"/>
      <c r="B14" s="184" t="s">
        <v>187</v>
      </c>
      <c r="C14" s="188"/>
      <c r="D14" s="188">
        <v>180</v>
      </c>
    </row>
    <row r="15" spans="1:4" ht="24.75" customHeight="1">
      <c r="A15" s="672"/>
      <c r="B15" s="189" t="s">
        <v>97</v>
      </c>
      <c r="C15" s="188">
        <v>12212</v>
      </c>
      <c r="D15" s="188">
        <v>36900</v>
      </c>
    </row>
    <row r="16" spans="1:5" ht="24.75" customHeight="1">
      <c r="A16" s="672"/>
      <c r="B16" s="191" t="s">
        <v>188</v>
      </c>
      <c r="C16" s="192">
        <f>SUM(C9:C15)</f>
        <v>156627</v>
      </c>
      <c r="D16" s="192">
        <f>SUM(D9:D15)</f>
        <v>155060</v>
      </c>
      <c r="E16" s="489"/>
    </row>
    <row r="17" spans="1:4" ht="24.75" customHeight="1">
      <c r="A17" s="656" t="s">
        <v>104</v>
      </c>
      <c r="B17" s="189" t="s">
        <v>189</v>
      </c>
      <c r="C17" s="210">
        <v>19834</v>
      </c>
      <c r="D17" s="210">
        <v>30876</v>
      </c>
    </row>
    <row r="18" spans="1:4" ht="24.75" customHeight="1">
      <c r="A18" s="656"/>
      <c r="B18" s="189" t="s">
        <v>104</v>
      </c>
      <c r="C18" s="188">
        <v>22975</v>
      </c>
      <c r="D18" s="188"/>
    </row>
    <row r="19" spans="1:4" ht="24.75" customHeight="1">
      <c r="A19" s="656"/>
      <c r="B19" s="189" t="s">
        <v>190</v>
      </c>
      <c r="C19" s="188">
        <v>10000</v>
      </c>
      <c r="D19" s="188"/>
    </row>
    <row r="20" spans="1:4" ht="24.75" customHeight="1">
      <c r="A20" s="656"/>
      <c r="B20" s="184" t="s">
        <v>186</v>
      </c>
      <c r="C20" s="188"/>
      <c r="D20" s="188"/>
    </row>
    <row r="21" spans="1:5" ht="24.75" customHeight="1">
      <c r="A21" s="656"/>
      <c r="B21" s="191" t="s">
        <v>191</v>
      </c>
      <c r="C21" s="192">
        <f>SUM(C17:C20)</f>
        <v>52809</v>
      </c>
      <c r="D21" s="192">
        <v>30876</v>
      </c>
      <c r="E21" s="490"/>
    </row>
    <row r="22" spans="1:4" ht="24.75" customHeight="1">
      <c r="A22" s="656" t="s">
        <v>149</v>
      </c>
      <c r="B22" s="184" t="s">
        <v>192</v>
      </c>
      <c r="C22" s="192"/>
      <c r="D22" s="192"/>
    </row>
    <row r="23" spans="1:4" ht="24.75" customHeight="1">
      <c r="A23" s="656"/>
      <c r="B23" s="184" t="s">
        <v>193</v>
      </c>
      <c r="C23" s="192"/>
      <c r="D23" s="192"/>
    </row>
    <row r="24" spans="1:4" ht="24.75" customHeight="1">
      <c r="A24" s="656"/>
      <c r="B24" s="184" t="s">
        <v>194</v>
      </c>
      <c r="C24" s="192"/>
      <c r="D24" s="192"/>
    </row>
    <row r="25" spans="1:4" ht="24.75" customHeight="1">
      <c r="A25" s="656"/>
      <c r="B25" s="191" t="s">
        <v>195</v>
      </c>
      <c r="C25" s="192"/>
      <c r="D25" s="192"/>
    </row>
    <row r="26" spans="1:4" ht="24.75" customHeight="1">
      <c r="A26" s="673"/>
      <c r="B26" s="184" t="s">
        <v>196</v>
      </c>
      <c r="C26" s="192">
        <v>18937</v>
      </c>
      <c r="D26" s="192"/>
    </row>
    <row r="27" spans="1:4" ht="24.75" customHeight="1">
      <c r="A27" s="673"/>
      <c r="B27" s="211" t="s">
        <v>197</v>
      </c>
      <c r="C27" s="193"/>
      <c r="D27" s="193">
        <v>0</v>
      </c>
    </row>
    <row r="28" spans="1:4" ht="24.75" customHeight="1">
      <c r="A28" s="659" t="s">
        <v>103</v>
      </c>
      <c r="B28" s="659"/>
      <c r="C28" s="199">
        <f>SUM(C16,C21,C26)</f>
        <v>228373</v>
      </c>
      <c r="D28" s="199">
        <f>SUM(D9+D10+D11+D12+D14+D15+D17)</f>
        <v>185936</v>
      </c>
    </row>
    <row r="29" spans="1:4" ht="0.75" customHeight="1">
      <c r="A29" s="491">
        <v>2</v>
      </c>
      <c r="B29" s="674" t="s">
        <v>198</v>
      </c>
      <c r="C29" s="674"/>
      <c r="D29" s="674"/>
    </row>
    <row r="30" spans="1:4" s="182" customFormat="1" ht="24.75" customHeight="1" hidden="1">
      <c r="A30" s="672" t="s">
        <v>91</v>
      </c>
      <c r="B30" s="209" t="s">
        <v>9</v>
      </c>
      <c r="C30" s="183">
        <v>15170</v>
      </c>
      <c r="D30" s="183"/>
    </row>
    <row r="31" spans="1:4" ht="30" customHeight="1" hidden="1">
      <c r="A31" s="672"/>
      <c r="B31" s="189" t="s">
        <v>93</v>
      </c>
      <c r="C31" s="188">
        <v>3979</v>
      </c>
      <c r="D31" s="188"/>
    </row>
    <row r="32" spans="1:4" ht="30" customHeight="1" hidden="1">
      <c r="A32" s="672"/>
      <c r="B32" s="189" t="s">
        <v>95</v>
      </c>
      <c r="C32" s="188">
        <v>6336</v>
      </c>
      <c r="D32" s="188"/>
    </row>
    <row r="33" spans="1:4" ht="30" customHeight="1" hidden="1">
      <c r="A33" s="672"/>
      <c r="B33" s="189" t="s">
        <v>199</v>
      </c>
      <c r="C33" s="188"/>
      <c r="D33" s="188"/>
    </row>
    <row r="34" spans="1:4" ht="30" customHeight="1" hidden="1">
      <c r="A34" s="672"/>
      <c r="B34" s="189" t="s">
        <v>97</v>
      </c>
      <c r="C34" s="192"/>
      <c r="D34" s="192"/>
    </row>
    <row r="35" spans="1:4" ht="30" customHeight="1" hidden="1">
      <c r="A35" s="672"/>
      <c r="B35" s="191" t="s">
        <v>188</v>
      </c>
      <c r="C35" s="192">
        <f>SUM(C30:C34)</f>
        <v>25485</v>
      </c>
      <c r="D35" s="192"/>
    </row>
    <row r="36" spans="1:4" ht="30" customHeight="1" hidden="1">
      <c r="A36" s="673" t="s">
        <v>104</v>
      </c>
      <c r="B36" s="189" t="s">
        <v>189</v>
      </c>
      <c r="C36" s="188"/>
      <c r="D36" s="188"/>
    </row>
    <row r="37" spans="1:4" ht="30" customHeight="1" hidden="1">
      <c r="A37" s="673"/>
      <c r="B37" s="189" t="s">
        <v>104</v>
      </c>
      <c r="C37" s="188"/>
      <c r="D37" s="188"/>
    </row>
    <row r="38" spans="1:4" ht="30" customHeight="1" hidden="1">
      <c r="A38" s="673"/>
      <c r="B38" s="212" t="s">
        <v>200</v>
      </c>
      <c r="C38" s="198"/>
      <c r="D38" s="198"/>
    </row>
    <row r="39" spans="1:4" ht="29.25" customHeight="1" hidden="1">
      <c r="A39" s="673"/>
      <c r="B39" s="211" t="s">
        <v>191</v>
      </c>
      <c r="C39" s="193">
        <v>0</v>
      </c>
      <c r="D39" s="193">
        <v>0</v>
      </c>
    </row>
    <row r="40" spans="1:4" ht="30" customHeight="1" hidden="1">
      <c r="A40" s="491" t="s">
        <v>153</v>
      </c>
      <c r="B40" s="674" t="s">
        <v>201</v>
      </c>
      <c r="C40" s="674"/>
      <c r="D40" s="674"/>
    </row>
    <row r="41" spans="1:4" ht="30" customHeight="1" hidden="1">
      <c r="A41" s="672" t="s">
        <v>91</v>
      </c>
      <c r="B41" s="209" t="s">
        <v>9</v>
      </c>
      <c r="C41" s="213">
        <v>60168</v>
      </c>
      <c r="D41" s="218"/>
    </row>
    <row r="42" spans="1:4" ht="30" customHeight="1" hidden="1">
      <c r="A42" s="672"/>
      <c r="B42" s="189" t="s">
        <v>93</v>
      </c>
      <c r="C42" s="214">
        <v>15934</v>
      </c>
      <c r="D42" s="219"/>
    </row>
    <row r="43" spans="1:4" ht="30" customHeight="1" hidden="1">
      <c r="A43" s="672"/>
      <c r="B43" s="189" t="s">
        <v>95</v>
      </c>
      <c r="C43" s="214">
        <v>18716</v>
      </c>
      <c r="D43" s="219"/>
    </row>
    <row r="44" spans="1:4" ht="30" customHeight="1" hidden="1">
      <c r="A44" s="672"/>
      <c r="B44" s="189" t="s">
        <v>20</v>
      </c>
      <c r="C44" s="214"/>
      <c r="D44" s="219"/>
    </row>
    <row r="45" spans="1:4" ht="17.25" hidden="1">
      <c r="A45" s="672"/>
      <c r="B45" s="189" t="s">
        <v>97</v>
      </c>
      <c r="C45" s="215"/>
      <c r="D45" s="220"/>
    </row>
    <row r="46" spans="1:4" ht="17.25" hidden="1">
      <c r="A46" s="672"/>
      <c r="B46" s="191" t="s">
        <v>188</v>
      </c>
      <c r="C46" s="215">
        <v>94818</v>
      </c>
      <c r="D46" s="220"/>
    </row>
    <row r="47" spans="1:4" ht="18.75" customHeight="1" hidden="1">
      <c r="A47" s="673" t="s">
        <v>104</v>
      </c>
      <c r="B47" s="189" t="s">
        <v>189</v>
      </c>
      <c r="C47" s="214"/>
      <c r="D47" s="219"/>
    </row>
    <row r="48" spans="1:4" ht="18.75" customHeight="1" hidden="1">
      <c r="A48" s="673"/>
      <c r="B48" s="189" t="s">
        <v>104</v>
      </c>
      <c r="C48" s="214"/>
      <c r="D48" s="219"/>
    </row>
    <row r="49" spans="1:4" ht="17.25" hidden="1">
      <c r="A49" s="673"/>
      <c r="B49" s="211" t="s">
        <v>191</v>
      </c>
      <c r="C49" s="216">
        <v>0</v>
      </c>
      <c r="D49" s="221"/>
    </row>
    <row r="50" spans="1:4" ht="17.25" hidden="1">
      <c r="A50" s="659" t="s">
        <v>103</v>
      </c>
      <c r="B50" s="659"/>
      <c r="C50" s="217">
        <v>94818</v>
      </c>
      <c r="D50" s="222"/>
    </row>
    <row r="51" spans="1:4" ht="15" customHeight="1">
      <c r="A51" s="491" t="s">
        <v>202</v>
      </c>
      <c r="B51" s="674" t="s">
        <v>362</v>
      </c>
      <c r="C51" s="674"/>
      <c r="D51" s="674"/>
    </row>
    <row r="52" spans="1:4" ht="19.5" customHeight="1">
      <c r="A52" s="672" t="s">
        <v>91</v>
      </c>
      <c r="B52" s="209" t="s">
        <v>9</v>
      </c>
      <c r="C52" s="218">
        <v>20378</v>
      </c>
      <c r="D52" s="218">
        <v>32484</v>
      </c>
    </row>
    <row r="53" spans="1:4" ht="18">
      <c r="A53" s="672"/>
      <c r="B53" s="189" t="s">
        <v>93</v>
      </c>
      <c r="C53" s="219">
        <v>5267</v>
      </c>
      <c r="D53" s="219">
        <v>8472</v>
      </c>
    </row>
    <row r="54" spans="1:4" ht="18">
      <c r="A54" s="672"/>
      <c r="B54" s="189" t="s">
        <v>95</v>
      </c>
      <c r="C54" s="219">
        <v>20298</v>
      </c>
      <c r="D54" s="219">
        <v>28951</v>
      </c>
    </row>
    <row r="55" spans="1:4" ht="18">
      <c r="A55" s="672"/>
      <c r="B55" s="189" t="s">
        <v>20</v>
      </c>
      <c r="C55" s="219"/>
      <c r="D55" s="219"/>
    </row>
    <row r="56" spans="1:4" ht="17.25">
      <c r="A56" s="672"/>
      <c r="B56" s="189" t="s">
        <v>97</v>
      </c>
      <c r="C56" s="220"/>
      <c r="D56" s="220"/>
    </row>
    <row r="57" spans="1:4" ht="17.25">
      <c r="A57" s="672"/>
      <c r="B57" s="191" t="s">
        <v>188</v>
      </c>
      <c r="C57" s="220"/>
      <c r="D57" s="220"/>
    </row>
    <row r="58" spans="1:4" ht="18.75" customHeight="1">
      <c r="A58" s="673" t="s">
        <v>104</v>
      </c>
      <c r="B58" s="189" t="s">
        <v>189</v>
      </c>
      <c r="C58" s="219"/>
      <c r="D58" s="219"/>
    </row>
    <row r="59" spans="1:4" ht="18">
      <c r="A59" s="673"/>
      <c r="B59" s="189" t="s">
        <v>104</v>
      </c>
      <c r="C59" s="219"/>
      <c r="D59" s="219">
        <v>602</v>
      </c>
    </row>
    <row r="60" spans="1:4" ht="17.25">
      <c r="A60" s="673"/>
      <c r="B60" s="211" t="s">
        <v>191</v>
      </c>
      <c r="C60" s="221"/>
      <c r="D60" s="221"/>
    </row>
    <row r="61" spans="1:4" ht="17.25">
      <c r="A61" s="659" t="s">
        <v>103</v>
      </c>
      <c r="B61" s="659"/>
      <c r="C61" s="222">
        <f>SUM(C52:C60)</f>
        <v>45943</v>
      </c>
      <c r="D61" s="222">
        <f>SUM(D52:D60)</f>
        <v>70509</v>
      </c>
    </row>
    <row r="62" spans="1:4" ht="17.25">
      <c r="A62" s="675" t="s">
        <v>203</v>
      </c>
      <c r="B62" s="675"/>
      <c r="C62" s="223">
        <v>299801</v>
      </c>
      <c r="D62" s="223">
        <v>256445</v>
      </c>
    </row>
    <row r="63" spans="1:4" ht="12.75" customHeight="1">
      <c r="A63" s="676" t="s">
        <v>92</v>
      </c>
      <c r="B63" s="224" t="s">
        <v>204</v>
      </c>
      <c r="C63" s="225">
        <v>57098</v>
      </c>
      <c r="D63" s="225"/>
    </row>
    <row r="64" spans="1:4" ht="30.75">
      <c r="A64" s="676"/>
      <c r="B64" s="226" t="s">
        <v>205</v>
      </c>
      <c r="C64" s="227">
        <v>0</v>
      </c>
      <c r="D64" s="227"/>
    </row>
    <row r="65" spans="3:4" ht="18">
      <c r="C65" s="203"/>
      <c r="D65" s="203"/>
    </row>
    <row r="66" spans="3:4" ht="18">
      <c r="C66" s="203"/>
      <c r="D66" s="203"/>
    </row>
    <row r="67" spans="3:4" ht="18">
      <c r="C67" s="203"/>
      <c r="D67" s="203"/>
    </row>
    <row r="68" spans="3:4" ht="18">
      <c r="C68" s="203"/>
      <c r="D68" s="203"/>
    </row>
    <row r="69" spans="3:4" ht="18">
      <c r="C69" s="203"/>
      <c r="D69" s="203"/>
    </row>
    <row r="70" spans="3:4" ht="18">
      <c r="C70" s="203"/>
      <c r="D70" s="203"/>
    </row>
    <row r="71" spans="3:4" ht="18">
      <c r="C71" s="203"/>
      <c r="D71" s="203"/>
    </row>
    <row r="72" spans="3:4" ht="18">
      <c r="C72" s="203"/>
      <c r="D72" s="203"/>
    </row>
    <row r="73" spans="3:4" ht="18">
      <c r="C73" s="203"/>
      <c r="D73" s="203"/>
    </row>
    <row r="74" spans="3:4" ht="18">
      <c r="C74" s="203"/>
      <c r="D74" s="203"/>
    </row>
    <row r="75" spans="3:4" ht="18">
      <c r="C75" s="203"/>
      <c r="D75" s="203"/>
    </row>
    <row r="76" spans="3:4" ht="18">
      <c r="C76" s="203"/>
      <c r="D76" s="203"/>
    </row>
    <row r="77" spans="3:4" ht="18">
      <c r="C77" s="203"/>
      <c r="D77" s="203"/>
    </row>
    <row r="78" spans="3:4" ht="18">
      <c r="C78" s="203"/>
      <c r="D78" s="203"/>
    </row>
    <row r="79" spans="3:4" ht="18">
      <c r="C79" s="203"/>
      <c r="D79" s="203"/>
    </row>
    <row r="80" spans="3:4" ht="18">
      <c r="C80" s="203"/>
      <c r="D80" s="203"/>
    </row>
    <row r="81" spans="3:4" ht="18">
      <c r="C81" s="203"/>
      <c r="D81" s="203"/>
    </row>
    <row r="82" spans="3:4" ht="18">
      <c r="C82" s="203"/>
      <c r="D82" s="203"/>
    </row>
    <row r="83" spans="3:4" ht="18">
      <c r="C83" s="203"/>
      <c r="D83" s="203"/>
    </row>
    <row r="84" spans="3:4" ht="18">
      <c r="C84" s="203"/>
      <c r="D84" s="203"/>
    </row>
    <row r="85" spans="3:4" ht="18">
      <c r="C85" s="203"/>
      <c r="D85" s="203"/>
    </row>
    <row r="86" spans="3:4" ht="18">
      <c r="C86" s="203"/>
      <c r="D86" s="203"/>
    </row>
    <row r="87" spans="3:4" ht="18">
      <c r="C87" s="203"/>
      <c r="D87" s="203"/>
    </row>
    <row r="88" spans="3:4" ht="18">
      <c r="C88" s="203"/>
      <c r="D88" s="203"/>
    </row>
    <row r="89" spans="3:4" ht="18">
      <c r="C89" s="203"/>
      <c r="D89" s="203"/>
    </row>
    <row r="90" spans="3:4" ht="18">
      <c r="C90" s="203"/>
      <c r="D90" s="203"/>
    </row>
    <row r="91" spans="3:4" ht="18">
      <c r="C91" s="203"/>
      <c r="D91" s="203"/>
    </row>
    <row r="92" spans="3:4" ht="18">
      <c r="C92" s="203"/>
      <c r="D92" s="203"/>
    </row>
    <row r="93" spans="3:4" ht="18">
      <c r="C93" s="203"/>
      <c r="D93" s="203"/>
    </row>
    <row r="94" spans="3:4" ht="18">
      <c r="C94" s="203"/>
      <c r="D94" s="203"/>
    </row>
    <row r="95" spans="3:4" ht="18">
      <c r="C95" s="203"/>
      <c r="D95" s="203"/>
    </row>
    <row r="96" spans="3:4" ht="18">
      <c r="C96" s="203"/>
      <c r="D96" s="203"/>
    </row>
    <row r="97" spans="3:4" ht="18">
      <c r="C97" s="203"/>
      <c r="D97" s="203"/>
    </row>
    <row r="98" spans="3:4" ht="18">
      <c r="C98" s="203"/>
      <c r="D98" s="203"/>
    </row>
    <row r="99" spans="3:4" ht="18">
      <c r="C99" s="203"/>
      <c r="D99" s="203"/>
    </row>
    <row r="100" spans="3:4" ht="18">
      <c r="C100" s="203"/>
      <c r="D100" s="203"/>
    </row>
    <row r="101" spans="3:4" ht="18">
      <c r="C101" s="203"/>
      <c r="D101" s="203"/>
    </row>
    <row r="102" spans="3:4" ht="18">
      <c r="C102" s="203"/>
      <c r="D102" s="203"/>
    </row>
    <row r="103" spans="3:4" ht="18">
      <c r="C103" s="203"/>
      <c r="D103" s="203"/>
    </row>
    <row r="104" spans="3:4" ht="18">
      <c r="C104" s="203"/>
      <c r="D104" s="203"/>
    </row>
    <row r="105" spans="3:4" ht="18">
      <c r="C105" s="203"/>
      <c r="D105" s="203"/>
    </row>
    <row r="106" spans="3:4" ht="18">
      <c r="C106" s="203"/>
      <c r="D106" s="203"/>
    </row>
    <row r="107" spans="3:4" ht="18">
      <c r="C107" s="203"/>
      <c r="D107" s="203"/>
    </row>
    <row r="108" spans="3:4" ht="18">
      <c r="C108" s="203"/>
      <c r="D108" s="203"/>
    </row>
    <row r="109" spans="3:4" ht="18">
      <c r="C109" s="203"/>
      <c r="D109" s="203"/>
    </row>
    <row r="110" spans="3:4" ht="18">
      <c r="C110" s="203"/>
      <c r="D110" s="203"/>
    </row>
    <row r="111" spans="3:4" ht="18">
      <c r="C111" s="203"/>
      <c r="D111" s="203"/>
    </row>
    <row r="112" spans="3:4" ht="18">
      <c r="C112" s="203"/>
      <c r="D112" s="203"/>
    </row>
    <row r="113" spans="3:4" ht="18">
      <c r="C113" s="203"/>
      <c r="D113" s="203"/>
    </row>
    <row r="114" spans="3:4" ht="18">
      <c r="C114" s="203"/>
      <c r="D114" s="203"/>
    </row>
    <row r="115" spans="3:4" ht="18">
      <c r="C115" s="203"/>
      <c r="D115" s="203"/>
    </row>
    <row r="116" spans="3:4" ht="18">
      <c r="C116" s="203"/>
      <c r="D116" s="203"/>
    </row>
    <row r="117" spans="3:4" ht="18">
      <c r="C117" s="203"/>
      <c r="D117" s="203"/>
    </row>
    <row r="118" spans="3:4" ht="18">
      <c r="C118" s="203"/>
      <c r="D118" s="203"/>
    </row>
    <row r="119" spans="3:4" ht="18">
      <c r="C119" s="203"/>
      <c r="D119" s="203"/>
    </row>
    <row r="120" spans="3:4" ht="18">
      <c r="C120" s="203"/>
      <c r="D120" s="203"/>
    </row>
    <row r="121" spans="3:4" ht="18">
      <c r="C121" s="203"/>
      <c r="D121" s="203"/>
    </row>
    <row r="122" spans="3:4" ht="18">
      <c r="C122" s="203"/>
      <c r="D122" s="203"/>
    </row>
    <row r="123" spans="3:4" ht="18">
      <c r="C123" s="203"/>
      <c r="D123" s="203"/>
    </row>
    <row r="124" spans="3:4" ht="18">
      <c r="C124" s="203"/>
      <c r="D124" s="203"/>
    </row>
    <row r="125" spans="3:4" ht="18">
      <c r="C125" s="203"/>
      <c r="D125" s="203"/>
    </row>
    <row r="126" spans="3:4" ht="18">
      <c r="C126" s="203"/>
      <c r="D126" s="203"/>
    </row>
    <row r="127" spans="3:4" ht="18">
      <c r="C127" s="203"/>
      <c r="D127" s="203"/>
    </row>
    <row r="128" spans="3:4" ht="18">
      <c r="C128" s="203"/>
      <c r="D128" s="203"/>
    </row>
    <row r="129" spans="3:4" ht="18">
      <c r="C129" s="203"/>
      <c r="D129" s="203"/>
    </row>
    <row r="130" spans="3:4" ht="18">
      <c r="C130" s="203"/>
      <c r="D130" s="203"/>
    </row>
    <row r="131" spans="3:4" ht="18">
      <c r="C131" s="203"/>
      <c r="D131" s="203"/>
    </row>
    <row r="132" spans="3:4" ht="18">
      <c r="C132" s="203"/>
      <c r="D132" s="203"/>
    </row>
    <row r="133" spans="3:4" ht="18">
      <c r="C133" s="203"/>
      <c r="D133" s="203"/>
    </row>
    <row r="134" spans="3:4" ht="18">
      <c r="C134" s="203"/>
      <c r="D134" s="203"/>
    </row>
    <row r="135" spans="3:4" ht="18">
      <c r="C135" s="203"/>
      <c r="D135" s="203"/>
    </row>
    <row r="136" spans="3:4" ht="18">
      <c r="C136" s="203"/>
      <c r="D136" s="203"/>
    </row>
    <row r="137" spans="3:4" ht="18">
      <c r="C137" s="203"/>
      <c r="D137" s="203"/>
    </row>
    <row r="138" spans="3:4" ht="18">
      <c r="C138" s="203"/>
      <c r="D138" s="203"/>
    </row>
    <row r="139" spans="3:4" ht="18">
      <c r="C139" s="203"/>
      <c r="D139" s="203"/>
    </row>
    <row r="140" spans="3:4" ht="18">
      <c r="C140" s="203"/>
      <c r="D140" s="203"/>
    </row>
    <row r="141" spans="3:4" ht="18">
      <c r="C141" s="203"/>
      <c r="D141" s="203"/>
    </row>
    <row r="142" spans="3:4" ht="18">
      <c r="C142" s="203"/>
      <c r="D142" s="203"/>
    </row>
    <row r="143" spans="3:4" ht="18">
      <c r="C143" s="203"/>
      <c r="D143" s="203"/>
    </row>
    <row r="144" spans="3:4" ht="18">
      <c r="C144" s="203"/>
      <c r="D144" s="203"/>
    </row>
    <row r="145" spans="3:4" ht="18">
      <c r="C145" s="203"/>
      <c r="D145" s="203"/>
    </row>
  </sheetData>
  <sheetProtection selectLockedCells="1" selectUnlockedCells="1"/>
  <mergeCells count="23">
    <mergeCell ref="A61:B61"/>
    <mergeCell ref="A62:B62"/>
    <mergeCell ref="A63:A64"/>
    <mergeCell ref="A50:B50"/>
    <mergeCell ref="B51:D51"/>
    <mergeCell ref="A52:A57"/>
    <mergeCell ref="A58:A60"/>
    <mergeCell ref="A36:A39"/>
    <mergeCell ref="B40:D40"/>
    <mergeCell ref="A41:A46"/>
    <mergeCell ref="A47:A49"/>
    <mergeCell ref="A26:A27"/>
    <mergeCell ref="A28:B28"/>
    <mergeCell ref="B29:D29"/>
    <mergeCell ref="A30:A35"/>
    <mergeCell ref="B8:D8"/>
    <mergeCell ref="A9:A16"/>
    <mergeCell ref="A17:A21"/>
    <mergeCell ref="A22:A25"/>
    <mergeCell ref="A2:D2"/>
    <mergeCell ref="A3:D3"/>
    <mergeCell ref="A5:A6"/>
    <mergeCell ref="B5:B6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67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:IV1"/>
    </sheetView>
  </sheetViews>
  <sheetFormatPr defaultColWidth="8.796875" defaultRowHeight="15"/>
  <cols>
    <col min="1" max="2" width="4.09765625" style="478" customWidth="1"/>
    <col min="3" max="3" width="36.69921875" style="478" customWidth="1"/>
    <col min="4" max="7" width="12.59765625" style="228" customWidth="1"/>
    <col min="8" max="16384" width="9" style="228" customWidth="1"/>
  </cols>
  <sheetData>
    <row r="1" spans="1:12" s="263" customFormat="1" ht="18">
      <c r="A1" s="263" t="s">
        <v>371</v>
      </c>
      <c r="C1" s="264"/>
      <c r="D1" s="264"/>
      <c r="E1" s="264"/>
      <c r="F1" s="264"/>
      <c r="I1" s="264"/>
      <c r="J1" s="264"/>
      <c r="K1" s="264"/>
      <c r="L1" s="264"/>
    </row>
    <row r="2" spans="1:3" s="174" customFormat="1" ht="22.5" customHeight="1">
      <c r="A2" s="466"/>
      <c r="B2" s="466"/>
      <c r="C2" s="467"/>
    </row>
    <row r="3" spans="1:7" s="174" customFormat="1" ht="22.5" customHeight="1">
      <c r="A3" s="466"/>
      <c r="B3" s="466"/>
      <c r="C3" s="670" t="s">
        <v>206</v>
      </c>
      <c r="D3" s="670"/>
      <c r="E3" s="670"/>
      <c r="F3" s="670"/>
      <c r="G3" s="670"/>
    </row>
    <row r="4" spans="1:10" s="174" customFormat="1" ht="22.5" customHeight="1">
      <c r="A4" s="468"/>
      <c r="B4" s="266"/>
      <c r="C4" s="677" t="s">
        <v>207</v>
      </c>
      <c r="D4" s="677"/>
      <c r="E4" s="677"/>
      <c r="F4" s="677"/>
      <c r="G4" s="677"/>
      <c r="I4" s="677" t="s">
        <v>208</v>
      </c>
      <c r="J4" s="677"/>
    </row>
    <row r="5" spans="1:6" s="174" customFormat="1" ht="18" customHeight="1">
      <c r="A5" s="468"/>
      <c r="B5" s="266"/>
      <c r="C5" s="469"/>
      <c r="D5" s="469"/>
      <c r="E5" s="469"/>
      <c r="F5" s="469"/>
    </row>
    <row r="6" spans="1:11" ht="38.25" customHeight="1">
      <c r="A6" s="682" t="s">
        <v>209</v>
      </c>
      <c r="B6" s="682"/>
      <c r="C6" s="685" t="s">
        <v>210</v>
      </c>
      <c r="D6" s="683" t="s">
        <v>211</v>
      </c>
      <c r="E6" s="683"/>
      <c r="F6" s="683"/>
      <c r="G6" s="683"/>
      <c r="H6" s="684" t="s">
        <v>212</v>
      </c>
      <c r="I6" s="684"/>
      <c r="J6" s="684"/>
      <c r="K6" s="684"/>
    </row>
    <row r="7" spans="1:11" ht="19.5" customHeight="1">
      <c r="A7" s="682"/>
      <c r="B7" s="682"/>
      <c r="C7" s="685"/>
      <c r="D7" s="470" t="s">
        <v>213</v>
      </c>
      <c r="E7" s="471" t="s">
        <v>214</v>
      </c>
      <c r="F7" s="470" t="s">
        <v>213</v>
      </c>
      <c r="G7" s="471" t="s">
        <v>214</v>
      </c>
      <c r="H7" s="470" t="s">
        <v>213</v>
      </c>
      <c r="I7" s="471" t="s">
        <v>214</v>
      </c>
      <c r="J7" s="470" t="s">
        <v>213</v>
      </c>
      <c r="K7" s="472" t="s">
        <v>214</v>
      </c>
    </row>
    <row r="8" spans="1:11" ht="39.75" customHeight="1">
      <c r="A8" s="682"/>
      <c r="B8" s="682"/>
      <c r="C8" s="685"/>
      <c r="D8" s="686" t="s">
        <v>215</v>
      </c>
      <c r="E8" s="686"/>
      <c r="F8" s="683" t="s">
        <v>216</v>
      </c>
      <c r="G8" s="683"/>
      <c r="H8" s="686" t="s">
        <v>215</v>
      </c>
      <c r="I8" s="686"/>
      <c r="J8" s="684" t="s">
        <v>216</v>
      </c>
      <c r="K8" s="684"/>
    </row>
    <row r="9" spans="1:11" s="229" customFormat="1" ht="17.25" customHeight="1">
      <c r="A9" s="679">
        <v>1</v>
      </c>
      <c r="B9" s="679"/>
      <c r="C9" s="473">
        <v>2</v>
      </c>
      <c r="D9" s="474">
        <v>7</v>
      </c>
      <c r="E9" s="475">
        <v>8</v>
      </c>
      <c r="F9" s="474">
        <v>9</v>
      </c>
      <c r="G9" s="475">
        <v>10</v>
      </c>
      <c r="H9" s="474">
        <v>11</v>
      </c>
      <c r="I9" s="475">
        <v>12</v>
      </c>
      <c r="J9" s="474">
        <v>13</v>
      </c>
      <c r="K9" s="476">
        <v>14</v>
      </c>
    </row>
    <row r="10" spans="1:11" s="174" customFormat="1" ht="33.75" customHeight="1">
      <c r="A10" s="477" t="s">
        <v>130</v>
      </c>
      <c r="B10" s="680" t="s">
        <v>217</v>
      </c>
      <c r="C10" s="680"/>
      <c r="D10" s="230">
        <v>9</v>
      </c>
      <c r="E10" s="231">
        <v>2</v>
      </c>
      <c r="F10" s="230">
        <v>30</v>
      </c>
      <c r="G10" s="232"/>
      <c r="H10" s="230">
        <v>7</v>
      </c>
      <c r="I10" s="231">
        <v>3</v>
      </c>
      <c r="J10" s="230">
        <v>30</v>
      </c>
      <c r="K10" s="232"/>
    </row>
    <row r="11" spans="1:11" ht="32.25" customHeight="1" thickBot="1" thickTop="1">
      <c r="A11" s="45">
        <v>3</v>
      </c>
      <c r="B11" s="681" t="s">
        <v>363</v>
      </c>
      <c r="C11" s="681"/>
      <c r="D11" s="233">
        <v>10</v>
      </c>
      <c r="E11" s="234"/>
      <c r="F11" s="233"/>
      <c r="G11" s="235"/>
      <c r="H11" s="233">
        <v>10</v>
      </c>
      <c r="I11" s="234">
        <v>2</v>
      </c>
      <c r="J11" s="233"/>
      <c r="K11" s="235"/>
    </row>
    <row r="12" spans="1:11" ht="17.25" customHeight="1" thickBot="1" thickTop="1">
      <c r="A12" s="678" t="s">
        <v>218</v>
      </c>
      <c r="B12" s="678"/>
      <c r="C12" s="678"/>
      <c r="D12" s="230">
        <v>19</v>
      </c>
      <c r="E12" s="231">
        <v>2</v>
      </c>
      <c r="F12" s="230">
        <v>30</v>
      </c>
      <c r="G12" s="232"/>
      <c r="H12" s="230">
        <v>17</v>
      </c>
      <c r="I12" s="231">
        <v>5</v>
      </c>
      <c r="J12" s="230">
        <v>30</v>
      </c>
      <c r="K12" s="232"/>
    </row>
  </sheetData>
  <sheetProtection selectLockedCells="1" selectUnlockedCells="1"/>
  <mergeCells count="15">
    <mergeCell ref="J8:K8"/>
    <mergeCell ref="C6:C8"/>
    <mergeCell ref="D8:E8"/>
    <mergeCell ref="F8:G8"/>
    <mergeCell ref="H8:I8"/>
    <mergeCell ref="C3:G3"/>
    <mergeCell ref="C4:G4"/>
    <mergeCell ref="I4:J4"/>
    <mergeCell ref="A12:C12"/>
    <mergeCell ref="A9:B9"/>
    <mergeCell ref="B10:C10"/>
    <mergeCell ref="B11:C11"/>
    <mergeCell ref="A6:B8"/>
    <mergeCell ref="D6:G6"/>
    <mergeCell ref="H6:K6"/>
  </mergeCells>
  <printOptions horizontalCentered="1"/>
  <pageMargins left="0.11805555555555555" right="0" top="0.8659722222222223" bottom="0.39375" header="0.5118055555555555" footer="0.2361111111111111"/>
  <pageSetup horizontalDpi="300" verticalDpi="300" orientation="landscape" paperSize="9" scale="90" r:id="rId1"/>
  <headerFooter alignWithMargins="0">
    <oddFooter>&amp;L&amp;10&amp;F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3">
      <selection activeCell="B16" sqref="B16"/>
    </sheetView>
  </sheetViews>
  <sheetFormatPr defaultColWidth="8.796875" defaultRowHeight="15"/>
  <cols>
    <col min="1" max="1" width="2.5" style="314" customWidth="1"/>
    <col min="2" max="2" width="66.3984375" style="314" customWidth="1"/>
    <col min="3" max="3" width="12.3984375" style="314" customWidth="1"/>
    <col min="4" max="4" width="12.59765625" style="314" customWidth="1"/>
    <col min="5" max="16384" width="9" style="314" customWidth="1"/>
  </cols>
  <sheetData>
    <row r="2" spans="1:12" s="263" customFormat="1" ht="18">
      <c r="A2" s="263" t="s">
        <v>372</v>
      </c>
      <c r="C2" s="264"/>
      <c r="D2" s="264"/>
      <c r="E2" s="264"/>
      <c r="F2" s="264"/>
      <c r="I2" s="264"/>
      <c r="J2" s="264"/>
      <c r="K2" s="264"/>
      <c r="L2" s="264"/>
    </row>
    <row r="3" spans="2:3" s="311" customFormat="1" ht="22.5" customHeight="1">
      <c r="B3" s="566" t="s">
        <v>219</v>
      </c>
      <c r="C3" s="566"/>
    </row>
    <row r="4" spans="2:3" s="311" customFormat="1" ht="22.5" customHeight="1">
      <c r="B4" s="566" t="s">
        <v>220</v>
      </c>
      <c r="C4" s="566"/>
    </row>
    <row r="5" spans="2:4" ht="17.25" customHeight="1">
      <c r="B5" s="266"/>
      <c r="D5" s="401" t="s">
        <v>82</v>
      </c>
    </row>
    <row r="6" spans="1:4" ht="24.75" customHeight="1">
      <c r="A6" s="688" t="s">
        <v>83</v>
      </c>
      <c r="B6" s="688"/>
      <c r="C6" s="455" t="s">
        <v>84</v>
      </c>
      <c r="D6" s="456" t="s">
        <v>85</v>
      </c>
    </row>
    <row r="7" spans="1:4" ht="44.25" customHeight="1">
      <c r="A7" s="688"/>
      <c r="B7" s="688"/>
      <c r="C7" s="457" t="s">
        <v>6</v>
      </c>
      <c r="D7" s="458" t="s">
        <v>6</v>
      </c>
    </row>
    <row r="8" spans="1:4" ht="39.75" customHeight="1">
      <c r="A8" s="592" t="s">
        <v>221</v>
      </c>
      <c r="B8" s="592"/>
      <c r="C8" s="592"/>
      <c r="D8" s="592"/>
    </row>
    <row r="9" spans="1:4" s="131" customFormat="1" ht="39.75" customHeight="1">
      <c r="A9" s="459">
        <v>1</v>
      </c>
      <c r="B9" s="460" t="s">
        <v>222</v>
      </c>
      <c r="C9" s="461">
        <v>5000</v>
      </c>
      <c r="D9" s="461">
        <v>10000</v>
      </c>
    </row>
    <row r="10" spans="1:4" s="131" customFormat="1" ht="39.75" customHeight="1">
      <c r="A10" s="462">
        <v>2</v>
      </c>
      <c r="B10" s="460" t="s">
        <v>223</v>
      </c>
      <c r="C10" s="463">
        <v>10000</v>
      </c>
      <c r="D10" s="463">
        <v>1700</v>
      </c>
    </row>
    <row r="11" spans="1:4" s="131" customFormat="1" ht="39.75" customHeight="1">
      <c r="A11" s="462">
        <v>3</v>
      </c>
      <c r="B11" s="460" t="s">
        <v>224</v>
      </c>
      <c r="C11" s="463"/>
      <c r="D11" s="463">
        <v>602</v>
      </c>
    </row>
    <row r="12" spans="1:4" s="131" customFormat="1" ht="39.75" customHeight="1">
      <c r="A12" s="459">
        <v>4</v>
      </c>
      <c r="B12" s="460" t="s">
        <v>225</v>
      </c>
      <c r="C12" s="463"/>
      <c r="D12" s="463">
        <v>127</v>
      </c>
    </row>
    <row r="13" spans="1:4" s="131" customFormat="1" ht="39.75" customHeight="1">
      <c r="A13" s="462">
        <v>5</v>
      </c>
      <c r="B13" s="460" t="s">
        <v>360</v>
      </c>
      <c r="C13" s="463"/>
      <c r="D13" s="463">
        <v>635</v>
      </c>
    </row>
    <row r="14" spans="1:4" s="131" customFormat="1" ht="39.75" customHeight="1">
      <c r="A14" s="462">
        <v>6</v>
      </c>
      <c r="B14" s="460" t="s">
        <v>226</v>
      </c>
      <c r="C14" s="463"/>
      <c r="D14" s="463">
        <v>514</v>
      </c>
    </row>
    <row r="15" spans="1:4" s="131" customFormat="1" ht="39.75" customHeight="1">
      <c r="A15" s="459">
        <v>7</v>
      </c>
      <c r="B15" s="460" t="s">
        <v>227</v>
      </c>
      <c r="C15" s="463"/>
      <c r="D15" s="463">
        <v>700</v>
      </c>
    </row>
    <row r="16" spans="1:4" s="131" customFormat="1" ht="39.75" customHeight="1">
      <c r="A16" s="462">
        <v>8</v>
      </c>
      <c r="B16" s="464" t="s">
        <v>228</v>
      </c>
      <c r="C16" s="463">
        <v>0</v>
      </c>
      <c r="D16" s="463">
        <v>17200</v>
      </c>
    </row>
    <row r="17" spans="1:4" ht="39.75" customHeight="1">
      <c r="A17" s="687" t="s">
        <v>229</v>
      </c>
      <c r="B17" s="687"/>
      <c r="C17" s="465">
        <f>SUM(C9:C16)</f>
        <v>15000</v>
      </c>
      <c r="D17" s="465">
        <f>SUM(D9:D16)</f>
        <v>31478</v>
      </c>
    </row>
  </sheetData>
  <sheetProtection selectLockedCells="1" selectUnlockedCells="1"/>
  <mergeCells count="5">
    <mergeCell ref="A8:D8"/>
    <mergeCell ref="A17:B17"/>
    <mergeCell ref="B3:C3"/>
    <mergeCell ref="B4:C4"/>
    <mergeCell ref="A6:B7"/>
  </mergeCells>
  <printOptions horizontalCentered="1"/>
  <pageMargins left="0.39375" right="0.39375" top="0.7097222222222223" bottom="0.5895833333333333" header="0.5118055555555555" footer="0.4597222222222222"/>
  <pageSetup horizontalDpi="300" verticalDpi="300" orientation="portrait" paperSize="9" scale="75" r:id="rId1"/>
  <headerFooter alignWithMargins="0">
    <oddFooter>&amp;L&amp;10&amp;F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Jakab Csaba</cp:lastModifiedBy>
  <cp:lastPrinted>2014-02-20T09:37:16Z</cp:lastPrinted>
  <dcterms:created xsi:type="dcterms:W3CDTF">2014-02-03T12:45:16Z</dcterms:created>
  <dcterms:modified xsi:type="dcterms:W3CDTF">2014-02-20T09:38:48Z</dcterms:modified>
  <cp:category/>
  <cp:version/>
  <cp:contentType/>
  <cp:contentStatus/>
</cp:coreProperties>
</file>