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120" yWindow="15" windowWidth="15135" windowHeight="4305" activeTab="2"/>
  </bookViews>
  <sheets>
    <sheet name="Önkormányzat" sheetId="1" r:id="rId1"/>
    <sheet name="PH" sheetId="2" r:id="rId2"/>
    <sheet name="Óvoda" sheetId="3" r:id="rId3"/>
    <sheet name="Könyvtár" sheetId="4" r:id="rId4"/>
    <sheet name="Gondozási Kp." sheetId="5" r:id="rId5"/>
    <sheet name="Összesen" sheetId="6" r:id="rId6"/>
    <sheet name="Munka1" sheetId="7" r:id="rId7"/>
  </sheets>
  <calcPr calcId="152511"/>
</workbook>
</file>

<file path=xl/calcChain.xml><?xml version="1.0" encoding="utf-8"?>
<calcChain xmlns="http://schemas.openxmlformats.org/spreadsheetml/2006/main">
  <c r="G18" i="6" l="1"/>
  <c r="F18" i="6"/>
  <c r="E18" i="6"/>
  <c r="G17" i="1"/>
  <c r="F17" i="1"/>
  <c r="E17" i="1"/>
  <c r="B17" i="1"/>
  <c r="H14" i="6"/>
  <c r="H14" i="1"/>
  <c r="H7" i="6"/>
  <c r="H18" i="6" s="1"/>
  <c r="H7" i="1"/>
  <c r="H8" i="1"/>
  <c r="H9" i="1"/>
  <c r="H10" i="1"/>
  <c r="H11" i="1"/>
  <c r="H12" i="1"/>
  <c r="H13" i="1"/>
  <c r="H15" i="1"/>
  <c r="H16" i="1"/>
  <c r="H6" i="1"/>
  <c r="G30" i="1"/>
  <c r="D26" i="1"/>
  <c r="F26" i="1" s="1"/>
  <c r="H26" i="1" s="1"/>
  <c r="B30" i="1"/>
  <c r="H23" i="1"/>
  <c r="H24" i="1"/>
  <c r="H25" i="1"/>
  <c r="H27" i="1"/>
  <c r="H28" i="1"/>
  <c r="H29" i="1"/>
  <c r="H22" i="1"/>
  <c r="E30" i="1"/>
  <c r="H23" i="2"/>
  <c r="H24" i="2"/>
  <c r="G25" i="2"/>
  <c r="G12" i="2"/>
  <c r="H9" i="2"/>
  <c r="H10" i="2"/>
  <c r="H11" i="2"/>
  <c r="H12" i="2" s="1"/>
  <c r="H8" i="2"/>
  <c r="F12" i="2"/>
  <c r="H10" i="3"/>
  <c r="H12" i="3"/>
  <c r="G25" i="3"/>
  <c r="G12" i="3"/>
  <c r="F12" i="3"/>
  <c r="G25" i="4"/>
  <c r="H24" i="4"/>
  <c r="E25" i="4"/>
  <c r="C25" i="4"/>
  <c r="H21" i="4"/>
  <c r="H22" i="4"/>
  <c r="H23" i="4"/>
  <c r="H20" i="4"/>
  <c r="F25" i="4"/>
  <c r="H10" i="4"/>
  <c r="G12" i="4"/>
  <c r="F12" i="4"/>
  <c r="G24" i="5"/>
  <c r="H24" i="5" s="1"/>
  <c r="H21" i="5"/>
  <c r="H22" i="5"/>
  <c r="H23" i="5"/>
  <c r="H20" i="5"/>
  <c r="G13" i="5"/>
  <c r="H11" i="5"/>
  <c r="H13" i="5" s="1"/>
  <c r="H10" i="5"/>
  <c r="G31" i="6"/>
  <c r="H31" i="6"/>
  <c r="E31" i="6"/>
  <c r="B18" i="6"/>
  <c r="H25" i="4" l="1"/>
  <c r="H17" i="1"/>
  <c r="H30" i="1"/>
  <c r="C18" i="6"/>
  <c r="C17" i="1"/>
  <c r="E24" i="5"/>
  <c r="E13" i="5"/>
  <c r="H11" i="4"/>
  <c r="H8" i="4"/>
  <c r="E12" i="4"/>
  <c r="E25" i="3"/>
  <c r="E12" i="3"/>
  <c r="D8" i="3"/>
  <c r="E12" i="2"/>
  <c r="E25" i="2"/>
  <c r="C31" i="6"/>
  <c r="B31" i="6"/>
  <c r="C12" i="2"/>
  <c r="B12" i="2"/>
  <c r="C12" i="3"/>
  <c r="B12" i="3"/>
  <c r="C12" i="4"/>
  <c r="B12" i="4"/>
  <c r="C13" i="5"/>
  <c r="B13" i="5"/>
  <c r="D10" i="6"/>
  <c r="C30" i="1"/>
  <c r="D11" i="1"/>
  <c r="D8" i="6"/>
  <c r="D9" i="6"/>
  <c r="D14" i="6"/>
  <c r="D7" i="6"/>
  <c r="D24" i="6"/>
  <c r="D25" i="6"/>
  <c r="D26" i="6"/>
  <c r="D27" i="6"/>
  <c r="D29" i="6"/>
  <c r="D23" i="6"/>
  <c r="D25" i="1"/>
  <c r="D27" i="1"/>
  <c r="D28" i="1"/>
  <c r="D24" i="1"/>
  <c r="D23" i="1"/>
  <c r="D22" i="1"/>
  <c r="D12" i="1"/>
  <c r="D8" i="1"/>
  <c r="D9" i="1"/>
  <c r="D6" i="1"/>
  <c r="D11" i="5"/>
  <c r="D10" i="5"/>
  <c r="D13" i="5" s="1"/>
  <c r="D21" i="5"/>
  <c r="D22" i="5"/>
  <c r="D23" i="5"/>
  <c r="D20" i="5"/>
  <c r="B24" i="5"/>
  <c r="D24" i="5" s="1"/>
  <c r="D21" i="4"/>
  <c r="D22" i="4"/>
  <c r="D23" i="4"/>
  <c r="D20" i="4"/>
  <c r="D10" i="4"/>
  <c r="D9" i="4"/>
  <c r="D12" i="4" s="1"/>
  <c r="B25" i="4"/>
  <c r="D25" i="4" s="1"/>
  <c r="D22" i="3"/>
  <c r="F22" i="3" s="1"/>
  <c r="H22" i="3" s="1"/>
  <c r="D23" i="3"/>
  <c r="F23" i="3" s="1"/>
  <c r="H23" i="3" s="1"/>
  <c r="D24" i="3"/>
  <c r="F24" i="3" s="1"/>
  <c r="H24" i="3" s="1"/>
  <c r="D21" i="3"/>
  <c r="F21" i="3" s="1"/>
  <c r="H21" i="3" s="1"/>
  <c r="D9" i="3"/>
  <c r="D12" i="3" s="1"/>
  <c r="D10" i="3"/>
  <c r="D21" i="2"/>
  <c r="F21" i="2" s="1"/>
  <c r="H21" i="2" s="1"/>
  <c r="D22" i="2"/>
  <c r="F22" i="2" s="1"/>
  <c r="H22" i="2" s="1"/>
  <c r="D23" i="2"/>
  <c r="D24" i="2"/>
  <c r="D20" i="2"/>
  <c r="F20" i="2" s="1"/>
  <c r="D9" i="2"/>
  <c r="D10" i="2"/>
  <c r="D8" i="2"/>
  <c r="B25" i="2"/>
  <c r="C25" i="3"/>
  <c r="B25" i="3"/>
  <c r="C25" i="2"/>
  <c r="C24" i="5"/>
  <c r="H20" i="2" l="1"/>
  <c r="F25" i="2"/>
  <c r="H25" i="2" s="1"/>
  <c r="D17" i="1"/>
  <c r="D18" i="6"/>
  <c r="D30" i="1"/>
  <c r="D31" i="6"/>
  <c r="D25" i="2"/>
  <c r="D25" i="3"/>
  <c r="F25" i="3" s="1"/>
  <c r="H25" i="3" s="1"/>
  <c r="D12" i="2"/>
  <c r="H9" i="4"/>
  <c r="H12" i="4" s="1"/>
</calcChain>
</file>

<file path=xl/sharedStrings.xml><?xml version="1.0" encoding="utf-8"?>
<sst xmlns="http://schemas.openxmlformats.org/spreadsheetml/2006/main" count="218" uniqueCount="68">
  <si>
    <t>Eredeti ei.</t>
  </si>
  <si>
    <t>Megnevezés</t>
  </si>
  <si>
    <t>adatok e Ft-ban</t>
  </si>
  <si>
    <t>Bevételek mindösszesen:</t>
  </si>
  <si>
    <t>Beruházások</t>
  </si>
  <si>
    <t>Kiadások mindösszesen</t>
  </si>
  <si>
    <t>Tiszapüspöki Községi Önkormányzat</t>
  </si>
  <si>
    <t xml:space="preserve">                             </t>
  </si>
  <si>
    <t>Tiszapüspöki Polgármesteri Hivatal</t>
  </si>
  <si>
    <t>Bevételek</t>
  </si>
  <si>
    <t>Kiadások</t>
  </si>
  <si>
    <t>Személyi juttatások</t>
  </si>
  <si>
    <t>Dologi kidások</t>
  </si>
  <si>
    <t>Egyéb működési célú kiadások</t>
  </si>
  <si>
    <t>Tiszapüspöki Óvoda</t>
  </si>
  <si>
    <t>Működési bevételek</t>
  </si>
  <si>
    <t>Tiszapüspöki Szolgáltató Központ</t>
  </si>
  <si>
    <t xml:space="preserve"> Tiszapüspöki Könyvtár</t>
  </si>
  <si>
    <t>Kiadások mindösszesen:</t>
  </si>
  <si>
    <t>Munkaadókat terhelő jár. és szoc. hozzj. adó</t>
  </si>
  <si>
    <t>Bevételek mindösszesen</t>
  </si>
  <si>
    <t>Munkaadókat terhelő járulék és szociális hozzjárulási adó</t>
  </si>
  <si>
    <t xml:space="preserve">Egyéb működési célú kiadások </t>
  </si>
  <si>
    <t xml:space="preserve">Személyi juttatások </t>
  </si>
  <si>
    <t>Dologi kiadások</t>
  </si>
  <si>
    <t>Ellátottak pénzbeli juttatásai</t>
  </si>
  <si>
    <t>Működési célú támogatások ÁH-n belül</t>
  </si>
  <si>
    <t>Közhatalmi bevételek</t>
  </si>
  <si>
    <t>Felhalmozási célú támogatások ÁH-n belül</t>
  </si>
  <si>
    <t>Tiszapüspöki Községi Önkormányzat mindösszesen</t>
  </si>
  <si>
    <t>Munkaadókat terhelő járulék és szociális hozzájárulási adó</t>
  </si>
  <si>
    <t xml:space="preserve">Beruházások                                          </t>
  </si>
  <si>
    <t>4. sz. melléklet</t>
  </si>
  <si>
    <t>5. sz. melléklet</t>
  </si>
  <si>
    <t>6. sz. melléklet</t>
  </si>
  <si>
    <t>Működési célú átvett pénzeszköz</t>
  </si>
  <si>
    <t xml:space="preserve">Működési célú támogatások Áh-n belülről </t>
  </si>
  <si>
    <t>Működési célú átvett pénzeszköz (önkormányzati támogatás)</t>
  </si>
  <si>
    <t xml:space="preserve">Személyi juttatások                                     </t>
  </si>
  <si>
    <t xml:space="preserve"> Ei.változás 1. ütem 2016.06.30.</t>
  </si>
  <si>
    <t>Módosított ei. 2016.06.30.</t>
  </si>
  <si>
    <t xml:space="preserve"> Ei.változás 2. ütem 2016.12.15.</t>
  </si>
  <si>
    <t>Módosított ei. 2016.12.15.</t>
  </si>
  <si>
    <t xml:space="preserve">Dologi kidások </t>
  </si>
  <si>
    <t xml:space="preserve">Ellátottak pénzbeli juttatásai </t>
  </si>
  <si>
    <t>Előző év költségvetési maradványa</t>
  </si>
  <si>
    <t xml:space="preserve">Felhalmozási bevételek </t>
  </si>
  <si>
    <t>Felhalmozási célú átvett pénzeszköz</t>
  </si>
  <si>
    <t xml:space="preserve">Önkormányzatok működési támogatása </t>
  </si>
  <si>
    <t>Felhalmozási bevételek</t>
  </si>
  <si>
    <t xml:space="preserve"> Ei.változás 3. ütem 2016.12.31.</t>
  </si>
  <si>
    <t>Módosított ei. 2016.12.31.</t>
  </si>
  <si>
    <t>Ei.változás 3. ütem 2016.12.31.</t>
  </si>
  <si>
    <t xml:space="preserve">Önkormányzatok költségvetési támogatása </t>
  </si>
  <si>
    <t>Felújítások</t>
  </si>
  <si>
    <t>Finanszírozási kiadások</t>
  </si>
  <si>
    <t>Beruházási kiadások</t>
  </si>
  <si>
    <t xml:space="preserve">Beruházási célú kiadások </t>
  </si>
  <si>
    <t>Önkörmányzatok költségvetési támogatása</t>
  </si>
  <si>
    <t>Munkaadókat terhelő járulékok és szociálishozzjár.adó</t>
  </si>
  <si>
    <t>Államháztartáson belüli megelőlegzések</t>
  </si>
  <si>
    <t>Egyéb működési célú megtérülések ÁH-n belülről</t>
  </si>
  <si>
    <t>Felhalmozási célú támog. ÁH-n belül</t>
  </si>
  <si>
    <t>Egyéb működ. célú megtér. ÁH-n belül</t>
  </si>
  <si>
    <t>Finanszírozási bevételek (önkormányzati tám.)</t>
  </si>
  <si>
    <t>7. sz. melléklet</t>
  </si>
  <si>
    <t>3/a sz. melléklet</t>
  </si>
  <si>
    <t>3/b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</si>
</sst>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sz val="11"/>
      <color indexed="17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7" fillId="0" borderId="0" xfId="0" applyFont="1"/>
    <xf numFmtId="3" fontId="8" fillId="0" borderId="0" xfId="0" applyNumberFormat="1" applyFo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6" fillId="0" borderId="0" xfId="0" applyFont="1"/>
    <xf numFmtId="0" fontId="0" fillId="0" borderId="0" xfId="0" applyAlignment="1"/>
    <xf numFmtId="0" fontId="0" fillId="0" borderId="3" xfId="0" applyBorder="1" applyAlignment="1"/>
    <xf numFmtId="0" fontId="18" fillId="0" borderId="0" xfId="0" applyFont="1"/>
    <xf numFmtId="0" fontId="19" fillId="0" borderId="0" xfId="0" applyFont="1"/>
    <xf numFmtId="3" fontId="0" fillId="0" borderId="0" xfId="0" applyNumberFormat="1" applyBorder="1" applyAlignment="1">
      <alignment vertical="top"/>
    </xf>
    <xf numFmtId="0" fontId="15" fillId="0" borderId="0" xfId="0" applyFont="1" applyAlignment="1">
      <alignment horizontal="center" vertical="top"/>
    </xf>
    <xf numFmtId="0" fontId="0" fillId="0" borderId="0" xfId="0" applyBorder="1" applyAlignment="1">
      <alignment vertical="top"/>
    </xf>
    <xf numFmtId="0" fontId="15" fillId="0" borderId="0" xfId="0" applyFont="1" applyAlignment="1">
      <alignment vertical="top"/>
    </xf>
    <xf numFmtId="3" fontId="15" fillId="0" borderId="0" xfId="0" applyNumberFormat="1" applyFont="1" applyAlignment="1">
      <alignment vertical="top"/>
    </xf>
    <xf numFmtId="0" fontId="15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3" fontId="2" fillId="0" borderId="0" xfId="0" applyNumberFormat="1" applyFont="1" applyBorder="1" applyAlignment="1">
      <alignment vertical="top"/>
    </xf>
    <xf numFmtId="3" fontId="8" fillId="0" borderId="0" xfId="0" applyNumberFormat="1" applyFont="1" applyAlignment="1">
      <alignment vertical="top"/>
    </xf>
    <xf numFmtId="0" fontId="8" fillId="0" borderId="0" xfId="0" applyFont="1" applyAlignment="1">
      <alignment horizontal="right" vertical="top"/>
    </xf>
    <xf numFmtId="0" fontId="13" fillId="0" borderId="0" xfId="0" applyFont="1" applyAlignment="1">
      <alignment vertical="top" wrapText="1"/>
    </xf>
    <xf numFmtId="3" fontId="17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0" fontId="13" fillId="0" borderId="0" xfId="0" applyFont="1" applyAlignment="1">
      <alignment vertical="top"/>
    </xf>
    <xf numFmtId="3" fontId="0" fillId="0" borderId="0" xfId="0" applyNumberFormat="1" applyAlignment="1">
      <alignment vertical="top"/>
    </xf>
    <xf numFmtId="3" fontId="15" fillId="0" borderId="0" xfId="0" applyNumberFormat="1" applyFont="1" applyAlignment="1">
      <alignment horizontal="right" vertical="top"/>
    </xf>
    <xf numFmtId="3" fontId="6" fillId="0" borderId="2" xfId="0" applyNumberFormat="1" applyFont="1" applyBorder="1" applyAlignment="1">
      <alignment horizontal="center" vertical="top" wrapText="1"/>
    </xf>
    <xf numFmtId="3" fontId="6" fillId="0" borderId="7" xfId="0" applyNumberFormat="1" applyFont="1" applyBorder="1" applyAlignment="1">
      <alignment horizontal="center" vertical="top" wrapText="1"/>
    </xf>
    <xf numFmtId="0" fontId="21" fillId="0" borderId="0" xfId="0" applyFont="1"/>
    <xf numFmtId="0" fontId="22" fillId="0" borderId="1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24" fillId="0" borderId="3" xfId="0" applyFont="1" applyBorder="1" applyAlignment="1">
      <alignment vertical="top" wrapText="1"/>
    </xf>
    <xf numFmtId="3" fontId="22" fillId="0" borderId="2" xfId="0" applyNumberFormat="1" applyFont="1" applyBorder="1" applyAlignment="1">
      <alignment horizontal="center" vertical="top" wrapText="1"/>
    </xf>
    <xf numFmtId="0" fontId="27" fillId="0" borderId="3" xfId="0" applyFont="1" applyBorder="1" applyAlignment="1">
      <alignment horizontal="left" vertical="top" wrapText="1"/>
    </xf>
    <xf numFmtId="0" fontId="27" fillId="0" borderId="3" xfId="0" applyFont="1" applyBorder="1"/>
    <xf numFmtId="0" fontId="27" fillId="0" borderId="3" xfId="0" applyFont="1" applyBorder="1" applyAlignment="1">
      <alignment vertical="top" wrapText="1"/>
    </xf>
    <xf numFmtId="0" fontId="28" fillId="0" borderId="0" xfId="0" applyFont="1"/>
    <xf numFmtId="0" fontId="5" fillId="0" borderId="0" xfId="0" applyFont="1"/>
    <xf numFmtId="0" fontId="27" fillId="0" borderId="0" xfId="0" applyFont="1" applyAlignment="1">
      <alignment vertical="top" wrapText="1"/>
    </xf>
    <xf numFmtId="3" fontId="27" fillId="0" borderId="0" xfId="0" applyNumberFormat="1" applyFont="1" applyAlignment="1">
      <alignment vertical="top"/>
    </xf>
    <xf numFmtId="3" fontId="27" fillId="0" borderId="0" xfId="0" applyNumberFormat="1" applyFont="1" applyAlignment="1">
      <alignment horizontal="right" vertical="top"/>
    </xf>
    <xf numFmtId="0" fontId="27" fillId="0" borderId="6" xfId="0" applyFont="1" applyBorder="1"/>
    <xf numFmtId="0" fontId="27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3" fontId="20" fillId="0" borderId="8" xfId="0" applyNumberFormat="1" applyFont="1" applyBorder="1" applyAlignment="1">
      <alignment vertical="top"/>
    </xf>
    <xf numFmtId="3" fontId="27" fillId="0" borderId="0" xfId="0" applyNumberFormat="1" applyFont="1" applyBorder="1" applyAlignment="1">
      <alignment horizontal="right" vertical="top" wrapText="1"/>
    </xf>
    <xf numFmtId="3" fontId="27" fillId="0" borderId="10" xfId="0" applyNumberFormat="1" applyFont="1" applyBorder="1" applyAlignment="1">
      <alignment horizontal="right" vertical="top" wrapText="1"/>
    </xf>
    <xf numFmtId="3" fontId="30" fillId="0" borderId="0" xfId="0" applyNumberFormat="1" applyFont="1" applyBorder="1" applyAlignment="1">
      <alignment horizontal="right" vertical="top" wrapText="1"/>
    </xf>
    <xf numFmtId="3" fontId="20" fillId="0" borderId="9" xfId="0" applyNumberFormat="1" applyFont="1" applyBorder="1" applyAlignment="1">
      <alignment horizontal="right" vertical="top" wrapText="1"/>
    </xf>
    <xf numFmtId="3" fontId="27" fillId="0" borderId="0" xfId="0" applyNumberFormat="1" applyFont="1" applyBorder="1" applyAlignment="1">
      <alignment vertical="top"/>
    </xf>
    <xf numFmtId="3" fontId="31" fillId="0" borderId="0" xfId="0" applyNumberFormat="1" applyFont="1" applyBorder="1" applyAlignment="1">
      <alignment vertical="top"/>
    </xf>
    <xf numFmtId="3" fontId="20" fillId="0" borderId="9" xfId="0" applyNumberFormat="1" applyFont="1" applyBorder="1" applyAlignment="1">
      <alignment vertical="top"/>
    </xf>
    <xf numFmtId="3" fontId="27" fillId="0" borderId="0" xfId="0" applyNumberFormat="1" applyFont="1" applyFill="1" applyBorder="1" applyAlignment="1">
      <alignment vertical="top"/>
    </xf>
    <xf numFmtId="3" fontId="31" fillId="0" borderId="0" xfId="0" applyNumberFormat="1" applyFont="1" applyFill="1" applyBorder="1" applyAlignment="1">
      <alignment vertical="top"/>
    </xf>
    <xf numFmtId="3" fontId="9" fillId="0" borderId="5" xfId="0" applyNumberFormat="1" applyFont="1" applyBorder="1" applyAlignment="1">
      <alignment vertical="top"/>
    </xf>
    <xf numFmtId="3" fontId="20" fillId="0" borderId="5" xfId="0" applyNumberFormat="1" applyFont="1" applyBorder="1" applyAlignment="1">
      <alignment vertical="top"/>
    </xf>
    <xf numFmtId="3" fontId="31" fillId="0" borderId="0" xfId="0" applyNumberFormat="1" applyFont="1" applyAlignment="1">
      <alignment vertical="top"/>
    </xf>
    <xf numFmtId="3" fontId="32" fillId="0" borderId="2" xfId="0" applyNumberFormat="1" applyFont="1" applyBorder="1" applyAlignment="1">
      <alignment horizontal="center" vertical="top" wrapText="1"/>
    </xf>
    <xf numFmtId="3" fontId="32" fillId="0" borderId="7" xfId="0" applyNumberFormat="1" applyFont="1" applyBorder="1" applyAlignment="1">
      <alignment horizontal="center" vertical="top" wrapText="1"/>
    </xf>
    <xf numFmtId="3" fontId="27" fillId="0" borderId="10" xfId="0" applyNumberFormat="1" applyFont="1" applyBorder="1" applyAlignment="1">
      <alignment vertical="top"/>
    </xf>
    <xf numFmtId="3" fontId="30" fillId="0" borderId="0" xfId="0" applyNumberFormat="1" applyFont="1" applyBorder="1" applyAlignment="1">
      <alignment vertical="top"/>
    </xf>
    <xf numFmtId="3" fontId="30" fillId="0" borderId="0" xfId="0" applyNumberFormat="1" applyFont="1" applyFill="1" applyBorder="1" applyAlignment="1">
      <alignment vertical="top"/>
    </xf>
    <xf numFmtId="0" fontId="26" fillId="0" borderId="1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25" fillId="0" borderId="3" xfId="0" applyFont="1" applyBorder="1" applyAlignment="1">
      <alignment vertical="top" wrapText="1"/>
    </xf>
    <xf numFmtId="0" fontId="28" fillId="0" borderId="3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right" vertical="top" wrapText="1"/>
    </xf>
    <xf numFmtId="3" fontId="29" fillId="0" borderId="0" xfId="0" applyNumberFormat="1" applyFont="1" applyBorder="1" applyAlignment="1">
      <alignment vertical="top"/>
    </xf>
    <xf numFmtId="3" fontId="6" fillId="0" borderId="9" xfId="0" applyNumberFormat="1" applyFont="1" applyBorder="1" applyAlignment="1">
      <alignment vertical="top"/>
    </xf>
    <xf numFmtId="0" fontId="28" fillId="0" borderId="3" xfId="0" applyFont="1" applyBorder="1" applyAlignment="1">
      <alignment vertical="top" wrapText="1"/>
    </xf>
    <xf numFmtId="3" fontId="27" fillId="0" borderId="0" xfId="0" applyNumberFormat="1" applyFont="1" applyBorder="1" applyAlignment="1">
      <alignment horizontal="right" vertical="top"/>
    </xf>
    <xf numFmtId="0" fontId="27" fillId="0" borderId="0" xfId="0" applyFont="1" applyBorder="1" applyAlignment="1">
      <alignment horizontal="right" vertical="top"/>
    </xf>
    <xf numFmtId="3" fontId="9" fillId="0" borderId="5" xfId="0" applyNumberFormat="1" applyFont="1" applyBorder="1" applyAlignment="1">
      <alignment horizontal="right" vertical="top"/>
    </xf>
    <xf numFmtId="3" fontId="6" fillId="0" borderId="5" xfId="0" applyNumberFormat="1" applyFont="1" applyBorder="1" applyAlignment="1">
      <alignment vertical="top"/>
    </xf>
    <xf numFmtId="3" fontId="6" fillId="0" borderId="8" xfId="0" applyNumberFormat="1" applyFont="1" applyBorder="1" applyAlignment="1">
      <alignment vertical="top"/>
    </xf>
    <xf numFmtId="0" fontId="5" fillId="0" borderId="4" xfId="0" applyFont="1" applyBorder="1" applyAlignment="1">
      <alignment wrapText="1"/>
    </xf>
    <xf numFmtId="0" fontId="26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3" fontId="27" fillId="0" borderId="0" xfId="0" applyNumberFormat="1" applyFont="1" applyFill="1" applyBorder="1" applyAlignment="1">
      <alignment horizontal="right" vertical="top" wrapText="1"/>
    </xf>
    <xf numFmtId="0" fontId="28" fillId="0" borderId="3" xfId="0" applyFont="1" applyBorder="1"/>
    <xf numFmtId="0" fontId="29" fillId="0" borderId="0" xfId="0" applyFont="1" applyBorder="1" applyAlignment="1">
      <alignment vertical="top"/>
    </xf>
    <xf numFmtId="3" fontId="29" fillId="0" borderId="0" xfId="0" applyNumberFormat="1" applyFont="1" applyBorder="1" applyAlignment="1">
      <alignment vertical="top" wrapText="1"/>
    </xf>
    <xf numFmtId="0" fontId="29" fillId="0" borderId="0" xfId="0" applyFont="1" applyFill="1" applyBorder="1" applyAlignment="1">
      <alignment vertical="top"/>
    </xf>
    <xf numFmtId="3" fontId="29" fillId="0" borderId="0" xfId="0" applyNumberFormat="1" applyFont="1" applyFill="1" applyBorder="1" applyAlignment="1">
      <alignment vertical="top" wrapText="1"/>
    </xf>
    <xf numFmtId="3" fontId="29" fillId="0" borderId="0" xfId="0" applyNumberFormat="1" applyFont="1" applyFill="1" applyBorder="1" applyAlignment="1">
      <alignment vertical="top"/>
    </xf>
    <xf numFmtId="0" fontId="6" fillId="0" borderId="5" xfId="0" applyFont="1" applyBorder="1" applyAlignment="1">
      <alignment vertical="top"/>
    </xf>
    <xf numFmtId="3" fontId="6" fillId="0" borderId="5" xfId="0" applyNumberFormat="1" applyFont="1" applyBorder="1" applyAlignment="1">
      <alignment vertical="top" wrapText="1"/>
    </xf>
    <xf numFmtId="3" fontId="33" fillId="0" borderId="5" xfId="0" applyNumberFormat="1" applyFont="1" applyBorder="1" applyAlignment="1">
      <alignment vertical="top"/>
    </xf>
    <xf numFmtId="0" fontId="28" fillId="0" borderId="3" xfId="0" applyFont="1" applyBorder="1" applyAlignment="1">
      <alignment wrapText="1"/>
    </xf>
    <xf numFmtId="0" fontId="29" fillId="0" borderId="0" xfId="0" applyFont="1" applyAlignment="1">
      <alignment vertical="top"/>
    </xf>
    <xf numFmtId="3" fontId="30" fillId="0" borderId="10" xfId="0" applyNumberFormat="1" applyFont="1" applyBorder="1" applyAlignment="1">
      <alignment vertical="top"/>
    </xf>
    <xf numFmtId="3" fontId="33" fillId="0" borderId="11" xfId="0" applyNumberFormat="1" applyFont="1" applyBorder="1"/>
    <xf numFmtId="3" fontId="33" fillId="0" borderId="9" xfId="0" applyNumberFormat="1" applyFont="1" applyBorder="1"/>
    <xf numFmtId="3" fontId="33" fillId="0" borderId="8" xfId="0" applyNumberFormat="1" applyFont="1" applyBorder="1"/>
    <xf numFmtId="3" fontId="9" fillId="0" borderId="5" xfId="0" applyNumberFormat="1" applyFont="1" applyBorder="1" applyAlignment="1">
      <alignment horizontal="right"/>
    </xf>
    <xf numFmtId="3" fontId="20" fillId="0" borderId="5" xfId="0" applyNumberFormat="1" applyFont="1" applyBorder="1" applyAlignment="1"/>
    <xf numFmtId="3" fontId="28" fillId="0" borderId="0" xfId="0" applyNumberFormat="1" applyFont="1" applyBorder="1" applyAlignment="1">
      <alignment vertical="top"/>
    </xf>
    <xf numFmtId="0" fontId="9" fillId="0" borderId="4" xfId="0" applyFont="1" applyBorder="1" applyAlignment="1">
      <alignment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3" fontId="24" fillId="0" borderId="0" xfId="0" applyNumberFormat="1" applyFont="1" applyBorder="1" applyAlignment="1">
      <alignment vertical="top"/>
    </xf>
    <xf numFmtId="3" fontId="34" fillId="0" borderId="0" xfId="0" applyNumberFormat="1" applyFont="1" applyBorder="1" applyAlignment="1">
      <alignment vertical="top"/>
    </xf>
    <xf numFmtId="3" fontId="32" fillId="0" borderId="9" xfId="0" applyNumberFormat="1" applyFont="1" applyBorder="1" applyAlignment="1">
      <alignment vertical="top"/>
    </xf>
    <xf numFmtId="3" fontId="25" fillId="0" borderId="0" xfId="0" applyNumberFormat="1" applyFont="1" applyBorder="1" applyAlignment="1">
      <alignment vertical="top"/>
    </xf>
    <xf numFmtId="3" fontId="26" fillId="0" borderId="5" xfId="0" applyNumberFormat="1" applyFont="1" applyBorder="1"/>
    <xf numFmtId="3" fontId="23" fillId="0" borderId="5" xfId="0" applyNumberFormat="1" applyFont="1" applyBorder="1"/>
    <xf numFmtId="3" fontId="21" fillId="0" borderId="0" xfId="0" applyNumberFormat="1" applyFont="1"/>
    <xf numFmtId="3" fontId="33" fillId="0" borderId="9" xfId="0" applyNumberFormat="1" applyFont="1" applyBorder="1" applyAlignment="1">
      <alignment vertical="top"/>
    </xf>
    <xf numFmtId="3" fontId="32" fillId="0" borderId="8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K5" sqref="K5"/>
    </sheetView>
  </sheetViews>
  <sheetFormatPr defaultRowHeight="15" x14ac:dyDescent="0.25"/>
  <cols>
    <col min="1" max="1" width="23.28515625" customWidth="1"/>
    <col min="2" max="2" width="9.140625" customWidth="1"/>
    <col min="3" max="3" width="9.5703125" customWidth="1"/>
    <col min="4" max="4" width="9.28515625" customWidth="1"/>
    <col min="5" max="5" width="9.140625" customWidth="1"/>
    <col min="6" max="8" width="8.85546875" customWidth="1"/>
  </cols>
  <sheetData>
    <row r="1" spans="1:8" ht="15.75" x14ac:dyDescent="0.25">
      <c r="A1" s="21" t="s">
        <v>6</v>
      </c>
      <c r="B1" s="5"/>
      <c r="C1" s="5"/>
      <c r="H1" s="6" t="s">
        <v>67</v>
      </c>
    </row>
    <row r="2" spans="1:8" x14ac:dyDescent="0.25">
      <c r="A2" s="5"/>
      <c r="B2" s="5"/>
      <c r="C2" s="5"/>
      <c r="D2" s="5"/>
    </row>
    <row r="3" spans="1:8" x14ac:dyDescent="0.25">
      <c r="A3" s="4" t="s">
        <v>9</v>
      </c>
      <c r="B3" s="5"/>
      <c r="C3" s="5"/>
      <c r="D3" s="5"/>
    </row>
    <row r="4" spans="1:8" ht="15.75" thickBot="1" x14ac:dyDescent="0.3">
      <c r="A4" s="5"/>
      <c r="B4" s="5"/>
      <c r="C4" s="5"/>
      <c r="H4" s="6" t="s">
        <v>2</v>
      </c>
    </row>
    <row r="5" spans="1:8" s="8" customFormat="1" ht="38.25" customHeight="1" thickBot="1" x14ac:dyDescent="0.3">
      <c r="A5" s="85" t="s">
        <v>1</v>
      </c>
      <c r="B5" s="86" t="s">
        <v>0</v>
      </c>
      <c r="C5" s="86" t="s">
        <v>39</v>
      </c>
      <c r="D5" s="86" t="s">
        <v>40</v>
      </c>
      <c r="E5" s="52" t="s">
        <v>41</v>
      </c>
      <c r="F5" s="52" t="s">
        <v>42</v>
      </c>
      <c r="G5" s="52" t="s">
        <v>50</v>
      </c>
      <c r="H5" s="53" t="s">
        <v>51</v>
      </c>
    </row>
    <row r="6" spans="1:8" s="2" customFormat="1" ht="25.5" x14ac:dyDescent="0.25">
      <c r="A6" s="92" t="s">
        <v>58</v>
      </c>
      <c r="B6" s="72">
        <v>152316</v>
      </c>
      <c r="C6" s="119">
        <v>0</v>
      </c>
      <c r="D6" s="119">
        <f>B6+C6</f>
        <v>152316</v>
      </c>
      <c r="E6" s="83">
        <v>-3147</v>
      </c>
      <c r="F6" s="83">
        <v>149169</v>
      </c>
      <c r="G6" s="83">
        <v>18862</v>
      </c>
      <c r="H6" s="74">
        <f>F6+G6</f>
        <v>168031</v>
      </c>
    </row>
    <row r="7" spans="1:8" s="2" customFormat="1" ht="25.5" x14ac:dyDescent="0.25">
      <c r="A7" s="92" t="s">
        <v>36</v>
      </c>
      <c r="B7" s="72">
        <v>147357</v>
      </c>
      <c r="C7" s="119">
        <v>0</v>
      </c>
      <c r="D7" s="119">
        <v>147357</v>
      </c>
      <c r="E7" s="83">
        <v>2804</v>
      </c>
      <c r="F7" s="83">
        <v>150161</v>
      </c>
      <c r="G7" s="83">
        <v>41363</v>
      </c>
      <c r="H7" s="74">
        <f t="shared" ref="H7:H16" si="0">F7+G7</f>
        <v>191524</v>
      </c>
    </row>
    <row r="8" spans="1:8" x14ac:dyDescent="0.25">
      <c r="A8" s="92" t="s">
        <v>27</v>
      </c>
      <c r="B8" s="72">
        <v>56800</v>
      </c>
      <c r="C8" s="119">
        <v>0</v>
      </c>
      <c r="D8" s="119">
        <f>B8+C8</f>
        <v>56800</v>
      </c>
      <c r="E8" s="83">
        <v>0</v>
      </c>
      <c r="F8" s="83">
        <v>56800</v>
      </c>
      <c r="G8" s="83">
        <v>-4504</v>
      </c>
      <c r="H8" s="74">
        <f t="shared" si="0"/>
        <v>52296</v>
      </c>
    </row>
    <row r="9" spans="1:8" s="2" customFormat="1" x14ac:dyDescent="0.25">
      <c r="A9" s="92" t="s">
        <v>15</v>
      </c>
      <c r="B9" s="72">
        <v>13726</v>
      </c>
      <c r="C9" s="119">
        <v>-271</v>
      </c>
      <c r="D9" s="119">
        <f>B9+C9</f>
        <v>13455</v>
      </c>
      <c r="E9" s="83">
        <v>16810</v>
      </c>
      <c r="F9" s="83">
        <v>30265</v>
      </c>
      <c r="G9" s="83">
        <v>6967</v>
      </c>
      <c r="H9" s="74">
        <f t="shared" si="0"/>
        <v>37232</v>
      </c>
    </row>
    <row r="10" spans="1:8" s="2" customFormat="1" ht="25.5" x14ac:dyDescent="0.25">
      <c r="A10" s="92" t="s">
        <v>61</v>
      </c>
      <c r="B10" s="72">
        <v>0</v>
      </c>
      <c r="C10" s="119">
        <v>0</v>
      </c>
      <c r="D10" s="119">
        <v>0</v>
      </c>
      <c r="E10" s="83">
        <v>4677</v>
      </c>
      <c r="F10" s="83">
        <v>4677</v>
      </c>
      <c r="G10" s="83">
        <v>531</v>
      </c>
      <c r="H10" s="74">
        <f t="shared" si="0"/>
        <v>5208</v>
      </c>
    </row>
    <row r="11" spans="1:8" s="2" customFormat="1" ht="25.5" x14ac:dyDescent="0.25">
      <c r="A11" s="92" t="s">
        <v>35</v>
      </c>
      <c r="B11" s="72">
        <v>544</v>
      </c>
      <c r="C11" s="119">
        <v>0</v>
      </c>
      <c r="D11" s="119">
        <f>B11+C11</f>
        <v>544</v>
      </c>
      <c r="E11" s="83">
        <v>0</v>
      </c>
      <c r="F11" s="83">
        <v>544</v>
      </c>
      <c r="G11" s="83">
        <v>397</v>
      </c>
      <c r="H11" s="74">
        <f t="shared" si="0"/>
        <v>941</v>
      </c>
    </row>
    <row r="12" spans="1:8" ht="25.5" x14ac:dyDescent="0.25">
      <c r="A12" s="92" t="s">
        <v>28</v>
      </c>
      <c r="B12" s="119">
        <v>18886</v>
      </c>
      <c r="C12" s="119">
        <v>0</v>
      </c>
      <c r="D12" s="119">
        <f>B12+C12</f>
        <v>18886</v>
      </c>
      <c r="E12" s="83">
        <v>1500</v>
      </c>
      <c r="F12" s="83">
        <v>20386</v>
      </c>
      <c r="G12" s="83">
        <v>-20386</v>
      </c>
      <c r="H12" s="74">
        <f t="shared" si="0"/>
        <v>0</v>
      </c>
    </row>
    <row r="13" spans="1:8" s="29" customFormat="1" ht="25.5" x14ac:dyDescent="0.25">
      <c r="A13" s="58" t="s">
        <v>47</v>
      </c>
      <c r="B13" s="72">
        <v>0</v>
      </c>
      <c r="C13" s="72">
        <v>0</v>
      </c>
      <c r="D13" s="72">
        <v>0</v>
      </c>
      <c r="E13" s="83">
        <v>0</v>
      </c>
      <c r="F13" s="83">
        <v>0</v>
      </c>
      <c r="G13" s="83">
        <v>5400</v>
      </c>
      <c r="H13" s="74">
        <f t="shared" si="0"/>
        <v>5400</v>
      </c>
    </row>
    <row r="14" spans="1:8" s="29" customFormat="1" ht="25.5" x14ac:dyDescent="0.25">
      <c r="A14" s="58" t="s">
        <v>60</v>
      </c>
      <c r="B14" s="72">
        <v>0</v>
      </c>
      <c r="C14" s="72">
        <v>0</v>
      </c>
      <c r="D14" s="72">
        <v>0</v>
      </c>
      <c r="E14" s="83">
        <v>0</v>
      </c>
      <c r="F14" s="83">
        <v>0</v>
      </c>
      <c r="G14" s="83">
        <v>5201</v>
      </c>
      <c r="H14" s="74">
        <f t="shared" si="0"/>
        <v>5201</v>
      </c>
    </row>
    <row r="15" spans="1:8" ht="25.5" x14ac:dyDescent="0.25">
      <c r="A15" s="58" t="s">
        <v>45</v>
      </c>
      <c r="B15" s="72">
        <v>26500</v>
      </c>
      <c r="C15" s="72">
        <v>-1170</v>
      </c>
      <c r="D15" s="72">
        <v>25330</v>
      </c>
      <c r="E15" s="83">
        <v>52724</v>
      </c>
      <c r="F15" s="83">
        <v>78054</v>
      </c>
      <c r="G15" s="83">
        <v>0</v>
      </c>
      <c r="H15" s="74">
        <f t="shared" si="0"/>
        <v>78054</v>
      </c>
    </row>
    <row r="16" spans="1:8" s="29" customFormat="1" x14ac:dyDescent="0.25">
      <c r="A16" s="58" t="s">
        <v>46</v>
      </c>
      <c r="B16" s="72">
        <v>0</v>
      </c>
      <c r="C16" s="72">
        <v>0</v>
      </c>
      <c r="D16" s="72">
        <v>0</v>
      </c>
      <c r="E16" s="83">
        <v>470</v>
      </c>
      <c r="F16" s="83">
        <v>470</v>
      </c>
      <c r="G16" s="83">
        <v>0</v>
      </c>
      <c r="H16" s="74">
        <f t="shared" si="0"/>
        <v>470</v>
      </c>
    </row>
    <row r="17" spans="1:10" s="3" customFormat="1" ht="15.75" thickBot="1" x14ac:dyDescent="0.3">
      <c r="A17" s="120" t="s">
        <v>3</v>
      </c>
      <c r="B17" s="77">
        <f t="shared" ref="B17:H17" si="1">SUM(B6:B16)</f>
        <v>416129</v>
      </c>
      <c r="C17" s="77">
        <f t="shared" si="1"/>
        <v>-1441</v>
      </c>
      <c r="D17" s="77">
        <f t="shared" si="1"/>
        <v>414688</v>
      </c>
      <c r="E17" s="78">
        <f t="shared" si="1"/>
        <v>75838</v>
      </c>
      <c r="F17" s="78">
        <f t="shared" si="1"/>
        <v>490526</v>
      </c>
      <c r="G17" s="78">
        <f t="shared" si="1"/>
        <v>53831</v>
      </c>
      <c r="H17" s="67">
        <f t="shared" si="1"/>
        <v>544357</v>
      </c>
    </row>
    <row r="18" spans="1:10" x14ac:dyDescent="0.25">
      <c r="A18" s="12"/>
      <c r="B18" s="39"/>
      <c r="C18" s="39"/>
      <c r="D18" s="39"/>
      <c r="E18" s="42"/>
      <c r="F18" s="42"/>
      <c r="G18" s="42"/>
      <c r="H18" s="42"/>
    </row>
    <row r="19" spans="1:10" x14ac:dyDescent="0.25">
      <c r="A19" s="41" t="s">
        <v>10</v>
      </c>
      <c r="B19" s="39"/>
      <c r="C19" s="39"/>
      <c r="D19" s="39"/>
      <c r="E19" s="42"/>
      <c r="F19" s="42"/>
      <c r="G19" s="42"/>
      <c r="H19" s="42"/>
    </row>
    <row r="20" spans="1:10" ht="15.75" thickBot="1" x14ac:dyDescent="0.3">
      <c r="A20" s="12"/>
      <c r="B20" s="39"/>
      <c r="C20" s="39"/>
      <c r="D20" s="43"/>
      <c r="E20" s="42"/>
      <c r="F20" s="42"/>
      <c r="G20" s="42"/>
      <c r="H20" s="40" t="s">
        <v>2</v>
      </c>
    </row>
    <row r="21" spans="1:10" s="8" customFormat="1" ht="38.25" customHeight="1" thickBot="1" x14ac:dyDescent="0.3">
      <c r="A21" s="50" t="s">
        <v>1</v>
      </c>
      <c r="B21" s="51" t="s">
        <v>0</v>
      </c>
      <c r="C21" s="51" t="s">
        <v>39</v>
      </c>
      <c r="D21" s="51" t="s">
        <v>40</v>
      </c>
      <c r="E21" s="121" t="s">
        <v>41</v>
      </c>
      <c r="F21" s="52" t="s">
        <v>42</v>
      </c>
      <c r="G21" s="52" t="s">
        <v>50</v>
      </c>
      <c r="H21" s="122" t="s">
        <v>51</v>
      </c>
    </row>
    <row r="22" spans="1:10" x14ac:dyDescent="0.25">
      <c r="A22" s="54" t="s">
        <v>23</v>
      </c>
      <c r="B22" s="123">
        <v>137892</v>
      </c>
      <c r="C22" s="123">
        <v>-645</v>
      </c>
      <c r="D22" s="123">
        <f t="shared" ref="D22:D28" si="2">B22+C22</f>
        <v>137247</v>
      </c>
      <c r="E22" s="124">
        <v>13671</v>
      </c>
      <c r="F22" s="124">
        <v>150918</v>
      </c>
      <c r="G22" s="124">
        <v>23793</v>
      </c>
      <c r="H22" s="125">
        <f>F22+G22</f>
        <v>174711</v>
      </c>
    </row>
    <row r="23" spans="1:10" ht="24" x14ac:dyDescent="0.25">
      <c r="A23" s="54" t="s">
        <v>30</v>
      </c>
      <c r="B23" s="123">
        <v>21744</v>
      </c>
      <c r="C23" s="123">
        <v>-174</v>
      </c>
      <c r="D23" s="123">
        <f t="shared" si="2"/>
        <v>21570</v>
      </c>
      <c r="E23" s="124">
        <v>1981</v>
      </c>
      <c r="F23" s="124">
        <v>23551</v>
      </c>
      <c r="G23" s="124">
        <v>3919</v>
      </c>
      <c r="H23" s="125">
        <f t="shared" ref="H23:H29" si="3">F23+G23</f>
        <v>27470</v>
      </c>
      <c r="I23" s="28" t="s">
        <v>7</v>
      </c>
      <c r="J23" s="27"/>
    </row>
    <row r="24" spans="1:10" s="29" customFormat="1" x14ac:dyDescent="0.25">
      <c r="A24" s="54" t="s">
        <v>43</v>
      </c>
      <c r="B24" s="123">
        <v>46627</v>
      </c>
      <c r="C24" s="123">
        <v>-389</v>
      </c>
      <c r="D24" s="123">
        <f t="shared" si="2"/>
        <v>46238</v>
      </c>
      <c r="E24" s="124">
        <v>39707</v>
      </c>
      <c r="F24" s="124">
        <v>85945</v>
      </c>
      <c r="G24" s="124">
        <v>52588</v>
      </c>
      <c r="H24" s="125">
        <f t="shared" si="3"/>
        <v>138533</v>
      </c>
    </row>
    <row r="25" spans="1:10" s="29" customFormat="1" x14ac:dyDescent="0.25">
      <c r="A25" s="54" t="s">
        <v>44</v>
      </c>
      <c r="B25" s="123">
        <v>20076</v>
      </c>
      <c r="C25" s="123">
        <v>-233</v>
      </c>
      <c r="D25" s="123">
        <f t="shared" si="2"/>
        <v>19843</v>
      </c>
      <c r="E25" s="124">
        <v>250</v>
      </c>
      <c r="F25" s="124">
        <v>20093</v>
      </c>
      <c r="G25" s="124">
        <v>-7989</v>
      </c>
      <c r="H25" s="125">
        <f t="shared" si="3"/>
        <v>12104</v>
      </c>
    </row>
    <row r="26" spans="1:10" s="29" customFormat="1" x14ac:dyDescent="0.25">
      <c r="A26" s="54" t="s">
        <v>13</v>
      </c>
      <c r="B26" s="123">
        <v>7050</v>
      </c>
      <c r="C26" s="123">
        <v>0</v>
      </c>
      <c r="D26" s="123">
        <f t="shared" si="2"/>
        <v>7050</v>
      </c>
      <c r="E26" s="124">
        <v>18729</v>
      </c>
      <c r="F26" s="124">
        <f>D26+E26</f>
        <v>25779</v>
      </c>
      <c r="G26" s="124">
        <v>380</v>
      </c>
      <c r="H26" s="125">
        <f t="shared" si="3"/>
        <v>26159</v>
      </c>
    </row>
    <row r="27" spans="1:10" s="30" customFormat="1" x14ac:dyDescent="0.25">
      <c r="A27" s="54" t="s">
        <v>55</v>
      </c>
      <c r="B27" s="123">
        <v>137457</v>
      </c>
      <c r="C27" s="123">
        <v>0</v>
      </c>
      <c r="D27" s="123">
        <f t="shared" si="2"/>
        <v>137457</v>
      </c>
      <c r="E27" s="124">
        <v>0</v>
      </c>
      <c r="F27" s="124">
        <v>137457</v>
      </c>
      <c r="G27" s="124">
        <v>-1949</v>
      </c>
      <c r="H27" s="125">
        <f t="shared" si="3"/>
        <v>135508</v>
      </c>
    </row>
    <row r="28" spans="1:10" s="2" customFormat="1" x14ac:dyDescent="0.25">
      <c r="A28" s="87" t="s">
        <v>4</v>
      </c>
      <c r="B28" s="126">
        <v>45283</v>
      </c>
      <c r="C28" s="126">
        <v>0</v>
      </c>
      <c r="D28" s="126">
        <f t="shared" si="2"/>
        <v>45283</v>
      </c>
      <c r="E28" s="124">
        <v>1500</v>
      </c>
      <c r="F28" s="124">
        <v>46783</v>
      </c>
      <c r="G28" s="124">
        <v>-20755</v>
      </c>
      <c r="H28" s="125">
        <f t="shared" si="3"/>
        <v>26028</v>
      </c>
    </row>
    <row r="29" spans="1:10" s="2" customFormat="1" x14ac:dyDescent="0.25">
      <c r="A29" s="87" t="s">
        <v>54</v>
      </c>
      <c r="B29" s="126">
        <v>0</v>
      </c>
      <c r="C29" s="126">
        <v>0</v>
      </c>
      <c r="D29" s="126">
        <v>0</v>
      </c>
      <c r="E29" s="124">
        <v>0</v>
      </c>
      <c r="F29" s="124">
        <v>0</v>
      </c>
      <c r="G29" s="124">
        <v>3844</v>
      </c>
      <c r="H29" s="125">
        <f t="shared" si="3"/>
        <v>3844</v>
      </c>
    </row>
    <row r="30" spans="1:10" s="10" customFormat="1" ht="15.75" thickBot="1" x14ac:dyDescent="0.3">
      <c r="A30" s="99" t="s">
        <v>5</v>
      </c>
      <c r="B30" s="127">
        <f>SUM(B22:B29)</f>
        <v>416129</v>
      </c>
      <c r="C30" s="127">
        <f>C22+C23+C24+C25+C27+C28</f>
        <v>-1441</v>
      </c>
      <c r="D30" s="127">
        <f>D22+D23+D24+D25+D27+D28</f>
        <v>407638</v>
      </c>
      <c r="E30" s="128">
        <f>SUM(E22:E29)</f>
        <v>75838</v>
      </c>
      <c r="F30" s="128">
        <v>490526</v>
      </c>
      <c r="G30" s="128">
        <f>SUM(G22:G29)</f>
        <v>53831</v>
      </c>
      <c r="H30" s="131">
        <f>SUM(H22:H29)</f>
        <v>544357</v>
      </c>
    </row>
    <row r="31" spans="1:10" x14ac:dyDescent="0.25">
      <c r="A31" s="12"/>
      <c r="B31" s="7"/>
      <c r="C31" s="7"/>
      <c r="D31" s="7"/>
      <c r="E31" s="1"/>
      <c r="F31" s="1"/>
      <c r="G31" s="1"/>
      <c r="H31" s="45"/>
    </row>
    <row r="32" spans="1:10" x14ac:dyDescent="0.25">
      <c r="A32" s="12"/>
      <c r="B32" s="7"/>
      <c r="C32" s="7"/>
      <c r="D32" s="7"/>
      <c r="E32" s="1"/>
      <c r="F32" s="1"/>
      <c r="G32" s="1"/>
      <c r="H32" s="1"/>
    </row>
    <row r="33" spans="1:8" x14ac:dyDescent="0.25">
      <c r="A33" s="9"/>
      <c r="B33" s="7"/>
      <c r="C33" s="7"/>
      <c r="D33" s="7"/>
      <c r="E33" s="1"/>
      <c r="F33" s="1"/>
      <c r="G33" s="1"/>
      <c r="H33" s="1"/>
    </row>
    <row r="34" spans="1:8" x14ac:dyDescent="0.25">
      <c r="A34" s="9"/>
      <c r="B34" s="7"/>
      <c r="C34" s="7"/>
      <c r="D34" s="7"/>
      <c r="E34" s="1"/>
      <c r="F34" s="1"/>
      <c r="G34" s="1"/>
      <c r="H34" s="1"/>
    </row>
    <row r="35" spans="1:8" x14ac:dyDescent="0.25">
      <c r="B35" s="1"/>
      <c r="C35" s="1"/>
      <c r="D35" s="1"/>
      <c r="E35" s="1"/>
      <c r="F35" s="1"/>
      <c r="G35" s="1"/>
      <c r="H35" s="1"/>
    </row>
    <row r="36" spans="1:8" x14ac:dyDescent="0.25">
      <c r="B36" s="1"/>
      <c r="C36" s="1"/>
      <c r="D36" s="1"/>
      <c r="E36" s="1"/>
      <c r="F36" s="1"/>
      <c r="G36" s="1"/>
      <c r="H36" s="1"/>
    </row>
    <row r="37" spans="1:8" x14ac:dyDescent="0.25">
      <c r="B37" s="1"/>
      <c r="C37" s="1"/>
      <c r="D37" s="1"/>
      <c r="E37" s="1"/>
      <c r="F37" s="1"/>
      <c r="G37" s="1"/>
      <c r="H37" s="1"/>
    </row>
    <row r="38" spans="1:8" x14ac:dyDescent="0.25">
      <c r="B38" s="1"/>
      <c r="C38" s="1"/>
      <c r="D38" s="1"/>
      <c r="E38" s="1"/>
      <c r="F38" s="1"/>
      <c r="G38" s="1"/>
      <c r="H38" s="1"/>
    </row>
    <row r="39" spans="1:8" x14ac:dyDescent="0.25">
      <c r="B39" s="1"/>
      <c r="C39" s="1"/>
      <c r="D39" s="1"/>
      <c r="E39" s="1"/>
      <c r="F39" s="1"/>
      <c r="G39" s="1"/>
      <c r="H39" s="1"/>
    </row>
    <row r="40" spans="1:8" x14ac:dyDescent="0.25">
      <c r="B40" s="1"/>
      <c r="C40" s="1"/>
      <c r="D40" s="1"/>
      <c r="E40" s="1"/>
      <c r="F40" s="1"/>
      <c r="G40" s="1"/>
      <c r="H40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1" sqref="H1"/>
    </sheetView>
  </sheetViews>
  <sheetFormatPr defaultRowHeight="15" x14ac:dyDescent="0.25"/>
  <cols>
    <col min="1" max="1" width="15.7109375" customWidth="1"/>
    <col min="2" max="2" width="9.28515625" customWidth="1"/>
    <col min="3" max="3" width="10.28515625" customWidth="1"/>
    <col min="4" max="4" width="10.85546875" customWidth="1"/>
    <col min="5" max="6" width="10.42578125" customWidth="1"/>
    <col min="7" max="7" width="9.7109375" customWidth="1"/>
    <col min="8" max="8" width="10.140625" customWidth="1"/>
  </cols>
  <sheetData>
    <row r="1" spans="1:8" ht="15.75" x14ac:dyDescent="0.25">
      <c r="A1" s="21" t="s">
        <v>8</v>
      </c>
      <c r="B1" s="5"/>
      <c r="C1" s="5"/>
      <c r="H1" s="6" t="s">
        <v>32</v>
      </c>
    </row>
    <row r="2" spans="1:8" ht="15.75" x14ac:dyDescent="0.25">
      <c r="A2" s="21"/>
      <c r="B2" s="5"/>
      <c r="C2" s="5"/>
      <c r="D2" s="6"/>
    </row>
    <row r="3" spans="1:8" ht="15.75" x14ac:dyDescent="0.25">
      <c r="A3" s="21"/>
      <c r="B3" s="5"/>
      <c r="C3" s="5"/>
      <c r="D3" s="6"/>
    </row>
    <row r="4" spans="1:8" x14ac:dyDescent="0.25">
      <c r="A4" s="5"/>
      <c r="B4" s="5"/>
      <c r="C4" s="5"/>
      <c r="D4" s="5"/>
    </row>
    <row r="5" spans="1:8" x14ac:dyDescent="0.25">
      <c r="A5" s="4" t="s">
        <v>9</v>
      </c>
      <c r="B5" s="5"/>
      <c r="C5" s="5"/>
      <c r="D5" s="5"/>
    </row>
    <row r="6" spans="1:8" ht="15.75" thickBot="1" x14ac:dyDescent="0.3">
      <c r="A6" s="9"/>
      <c r="B6" s="7"/>
      <c r="C6" s="7"/>
      <c r="H6" s="6" t="s">
        <v>2</v>
      </c>
    </row>
    <row r="7" spans="1:8" ht="51.75" thickBot="1" x14ac:dyDescent="0.3">
      <c r="A7" s="20" t="s">
        <v>1</v>
      </c>
      <c r="B7" s="15" t="s">
        <v>0</v>
      </c>
      <c r="C7" s="15" t="s">
        <v>39</v>
      </c>
      <c r="D7" s="15" t="s">
        <v>40</v>
      </c>
      <c r="E7" s="23" t="s">
        <v>41</v>
      </c>
      <c r="F7" s="23" t="s">
        <v>42</v>
      </c>
      <c r="G7" s="23" t="s">
        <v>50</v>
      </c>
      <c r="H7" s="24" t="s">
        <v>51</v>
      </c>
    </row>
    <row r="8" spans="1:8" ht="39" x14ac:dyDescent="0.25">
      <c r="A8" s="111" t="s">
        <v>26</v>
      </c>
      <c r="B8" s="93">
        <v>0</v>
      </c>
      <c r="C8" s="94">
        <v>0</v>
      </c>
      <c r="D8" s="93">
        <f>B8+C8</f>
        <v>0</v>
      </c>
      <c r="E8" s="83">
        <v>460</v>
      </c>
      <c r="F8" s="83">
        <v>460</v>
      </c>
      <c r="G8" s="83">
        <v>22</v>
      </c>
      <c r="H8" s="74">
        <f>F8+G8</f>
        <v>482</v>
      </c>
    </row>
    <row r="9" spans="1:8" x14ac:dyDescent="0.25">
      <c r="A9" s="102" t="s">
        <v>15</v>
      </c>
      <c r="B9" s="94">
        <v>20</v>
      </c>
      <c r="C9" s="94">
        <v>0</v>
      </c>
      <c r="D9" s="93">
        <f>B9+C9</f>
        <v>20</v>
      </c>
      <c r="E9" s="90">
        <v>30</v>
      </c>
      <c r="F9" s="90">
        <v>50</v>
      </c>
      <c r="G9" s="90">
        <v>0</v>
      </c>
      <c r="H9" s="74">
        <f t="shared" ref="H9:H11" si="0">F9+G9</f>
        <v>50</v>
      </c>
    </row>
    <row r="10" spans="1:8" ht="51.75" customHeight="1" x14ac:dyDescent="0.25">
      <c r="A10" s="92" t="s">
        <v>37</v>
      </c>
      <c r="B10" s="93">
        <v>41301</v>
      </c>
      <c r="C10" s="94">
        <v>0</v>
      </c>
      <c r="D10" s="93">
        <f>B10+C10</f>
        <v>41301</v>
      </c>
      <c r="E10" s="83">
        <v>0</v>
      </c>
      <c r="F10" s="83">
        <v>41301</v>
      </c>
      <c r="G10" s="83">
        <v>-2303</v>
      </c>
      <c r="H10" s="74">
        <f t="shared" si="0"/>
        <v>38998</v>
      </c>
    </row>
    <row r="11" spans="1:8" ht="38.25" x14ac:dyDescent="0.25">
      <c r="A11" s="58" t="s">
        <v>45</v>
      </c>
      <c r="B11" s="93">
        <v>0</v>
      </c>
      <c r="C11" s="94">
        <v>0</v>
      </c>
      <c r="D11" s="112">
        <v>0</v>
      </c>
      <c r="E11" s="93">
        <v>6720</v>
      </c>
      <c r="F11" s="93">
        <v>6720</v>
      </c>
      <c r="G11" s="93">
        <v>0</v>
      </c>
      <c r="H11" s="74">
        <f t="shared" si="0"/>
        <v>6720</v>
      </c>
    </row>
    <row r="12" spans="1:8" s="10" customFormat="1" ht="32.25" customHeight="1" thickBot="1" x14ac:dyDescent="0.3">
      <c r="A12" s="98" t="s">
        <v>20</v>
      </c>
      <c r="B12" s="95">
        <f>B8+B9+B10</f>
        <v>41321</v>
      </c>
      <c r="C12" s="95">
        <f>C8+C9+C10</f>
        <v>0</v>
      </c>
      <c r="D12" s="95">
        <f>D8+D9+D10</f>
        <v>41321</v>
      </c>
      <c r="E12" s="78">
        <f>SUM(E8:E11)</f>
        <v>7210</v>
      </c>
      <c r="F12" s="78">
        <f>SUM(F8:F11)</f>
        <v>48531</v>
      </c>
      <c r="G12" s="78">
        <f>SUM(G8:G11)</f>
        <v>-2281</v>
      </c>
      <c r="H12" s="67">
        <f>SUM(H8:H11)</f>
        <v>46250</v>
      </c>
    </row>
    <row r="13" spans="1:8" x14ac:dyDescent="0.25">
      <c r="A13" s="5"/>
      <c r="B13" s="37"/>
      <c r="C13" s="37"/>
      <c r="D13" s="37"/>
      <c r="E13" s="31"/>
      <c r="F13" s="31"/>
      <c r="G13" s="31"/>
      <c r="H13" s="31"/>
    </row>
    <row r="14" spans="1:8" x14ac:dyDescent="0.25">
      <c r="A14" s="5"/>
      <c r="B14" s="37"/>
      <c r="C14" s="37"/>
      <c r="D14" s="37"/>
      <c r="E14" s="38"/>
      <c r="F14" s="38"/>
      <c r="G14" s="38"/>
      <c r="H14" s="38"/>
    </row>
    <row r="15" spans="1:8" x14ac:dyDescent="0.25">
      <c r="A15" s="5"/>
      <c r="B15" s="37"/>
      <c r="C15" s="37"/>
      <c r="D15" s="37"/>
      <c r="E15" s="25"/>
      <c r="F15" s="25"/>
      <c r="G15" s="25"/>
      <c r="H15" s="25"/>
    </row>
    <row r="16" spans="1:8" x14ac:dyDescent="0.25">
      <c r="A16" s="5"/>
      <c r="B16" s="37"/>
      <c r="C16" s="37"/>
      <c r="D16" s="37"/>
      <c r="E16" s="25"/>
      <c r="F16" s="25"/>
      <c r="G16" s="25"/>
      <c r="H16" s="25"/>
    </row>
    <row r="17" spans="1:8" ht="15.75" x14ac:dyDescent="0.25">
      <c r="A17" s="18" t="s">
        <v>10</v>
      </c>
      <c r="B17" s="37"/>
      <c r="C17" s="37"/>
      <c r="D17" s="37"/>
      <c r="E17" s="25"/>
      <c r="F17" s="25"/>
      <c r="G17" s="25"/>
      <c r="H17" s="25"/>
    </row>
    <row r="18" spans="1:8" ht="15.75" thickBot="1" x14ac:dyDescent="0.3">
      <c r="A18" s="9"/>
      <c r="B18" s="39"/>
      <c r="C18" s="39"/>
      <c r="D18" s="25"/>
      <c r="E18" s="25"/>
      <c r="F18" s="25"/>
      <c r="G18" s="25"/>
      <c r="H18" s="40" t="s">
        <v>2</v>
      </c>
    </row>
    <row r="19" spans="1:8" ht="51.75" thickBot="1" x14ac:dyDescent="0.3">
      <c r="A19" s="20" t="s">
        <v>1</v>
      </c>
      <c r="B19" s="16" t="s">
        <v>0</v>
      </c>
      <c r="C19" s="16" t="s">
        <v>39</v>
      </c>
      <c r="D19" s="16" t="s">
        <v>40</v>
      </c>
      <c r="E19" s="23" t="s">
        <v>41</v>
      </c>
      <c r="F19" s="23" t="s">
        <v>42</v>
      </c>
      <c r="G19" s="23" t="s">
        <v>50</v>
      </c>
      <c r="H19" s="24" t="s">
        <v>51</v>
      </c>
    </row>
    <row r="20" spans="1:8" x14ac:dyDescent="0.25">
      <c r="A20" s="92" t="s">
        <v>11</v>
      </c>
      <c r="B20" s="93">
        <v>25933</v>
      </c>
      <c r="C20" s="94">
        <v>0</v>
      </c>
      <c r="D20" s="93">
        <f t="shared" ref="D20:D25" si="1">B20+C20</f>
        <v>25933</v>
      </c>
      <c r="E20" s="83">
        <v>4500</v>
      </c>
      <c r="F20" s="113">
        <f>SUM(D20:E20)</f>
        <v>30433</v>
      </c>
      <c r="G20" s="83">
        <v>950</v>
      </c>
      <c r="H20" s="114">
        <f>F20+G20</f>
        <v>31383</v>
      </c>
    </row>
    <row r="21" spans="1:8" ht="38.25" x14ac:dyDescent="0.25">
      <c r="A21" s="92" t="s">
        <v>19</v>
      </c>
      <c r="B21" s="93">
        <v>7537</v>
      </c>
      <c r="C21" s="94">
        <v>0</v>
      </c>
      <c r="D21" s="93">
        <f t="shared" si="1"/>
        <v>7537</v>
      </c>
      <c r="E21" s="83">
        <v>1307</v>
      </c>
      <c r="F21" s="83">
        <f>SUM(D21:E21)</f>
        <v>8844</v>
      </c>
      <c r="G21" s="83">
        <v>-1931</v>
      </c>
      <c r="H21" s="130">
        <f t="shared" ref="H21:H25" si="2">F21+G21</f>
        <v>6913</v>
      </c>
    </row>
    <row r="22" spans="1:8" x14ac:dyDescent="0.25">
      <c r="A22" s="92" t="s">
        <v>12</v>
      </c>
      <c r="B22" s="93">
        <v>7851</v>
      </c>
      <c r="C22" s="94">
        <v>0</v>
      </c>
      <c r="D22" s="93">
        <f t="shared" si="1"/>
        <v>7851</v>
      </c>
      <c r="E22" s="83">
        <v>1403</v>
      </c>
      <c r="F22" s="83">
        <f>SUM(D22:E22)</f>
        <v>9254</v>
      </c>
      <c r="G22" s="83">
        <v>-1791</v>
      </c>
      <c r="H22" s="115">
        <f t="shared" si="2"/>
        <v>7463</v>
      </c>
    </row>
    <row r="23" spans="1:8" ht="25.5" x14ac:dyDescent="0.25">
      <c r="A23" s="92" t="s">
        <v>13</v>
      </c>
      <c r="B23" s="93">
        <v>0</v>
      </c>
      <c r="C23" s="94">
        <v>0</v>
      </c>
      <c r="D23" s="93">
        <f t="shared" si="1"/>
        <v>0</v>
      </c>
      <c r="E23" s="83">
        <v>0</v>
      </c>
      <c r="F23" s="83">
        <v>0</v>
      </c>
      <c r="G23" s="83">
        <v>21</v>
      </c>
      <c r="H23" s="130">
        <f t="shared" si="2"/>
        <v>21</v>
      </c>
    </row>
    <row r="24" spans="1:8" x14ac:dyDescent="0.25">
      <c r="A24" s="92" t="s">
        <v>4</v>
      </c>
      <c r="B24" s="93">
        <v>0</v>
      </c>
      <c r="C24" s="94">
        <v>0</v>
      </c>
      <c r="D24" s="93">
        <f t="shared" si="1"/>
        <v>0</v>
      </c>
      <c r="E24" s="83">
        <v>0</v>
      </c>
      <c r="F24" s="83">
        <v>0</v>
      </c>
      <c r="G24" s="83">
        <v>470</v>
      </c>
      <c r="H24" s="115">
        <f t="shared" si="2"/>
        <v>470</v>
      </c>
    </row>
    <row r="25" spans="1:8" s="10" customFormat="1" ht="26.25" thickBot="1" x14ac:dyDescent="0.3">
      <c r="A25" s="100" t="s">
        <v>5</v>
      </c>
      <c r="B25" s="117">
        <f>SUM(B20:B24)</f>
        <v>41321</v>
      </c>
      <c r="C25" s="117">
        <f>SUM(C20:C24)</f>
        <v>0</v>
      </c>
      <c r="D25" s="117">
        <f t="shared" si="1"/>
        <v>41321</v>
      </c>
      <c r="E25" s="118">
        <f>SUM(E20:E24)</f>
        <v>7210</v>
      </c>
      <c r="F25" s="118">
        <f>SUM(F20:F24)</f>
        <v>48531</v>
      </c>
      <c r="G25" s="118">
        <f>SUM(G20:G24)</f>
        <v>-2281</v>
      </c>
      <c r="H25" s="116">
        <f t="shared" si="2"/>
        <v>46250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H1" sqref="H1"/>
    </sheetView>
  </sheetViews>
  <sheetFormatPr defaultRowHeight="15" x14ac:dyDescent="0.25"/>
  <cols>
    <col min="1" max="1" width="16.140625" customWidth="1"/>
    <col min="2" max="2" width="8.85546875" customWidth="1"/>
    <col min="3" max="3" width="10.85546875" customWidth="1"/>
    <col min="4" max="4" width="10" customWidth="1"/>
    <col min="5" max="6" width="10.7109375" customWidth="1"/>
    <col min="7" max="7" width="10" customWidth="1"/>
    <col min="8" max="8" width="9.7109375" customWidth="1"/>
  </cols>
  <sheetData>
    <row r="1" spans="1:8" ht="15.75" x14ac:dyDescent="0.25">
      <c r="A1" s="21" t="s">
        <v>14</v>
      </c>
      <c r="B1" s="5"/>
      <c r="C1" s="5"/>
      <c r="H1" s="6" t="s">
        <v>33</v>
      </c>
    </row>
    <row r="2" spans="1:8" ht="15.75" x14ac:dyDescent="0.25">
      <c r="A2" s="21"/>
      <c r="B2" s="5"/>
      <c r="C2" s="5"/>
      <c r="D2" s="6"/>
    </row>
    <row r="3" spans="1:8" ht="15.75" x14ac:dyDescent="0.25">
      <c r="A3" s="21"/>
      <c r="B3" s="5"/>
      <c r="C3" s="5"/>
      <c r="D3" s="6"/>
    </row>
    <row r="4" spans="1:8" x14ac:dyDescent="0.25">
      <c r="A4" s="5"/>
      <c r="B4" s="5"/>
      <c r="C4" s="5"/>
      <c r="D4" s="5"/>
    </row>
    <row r="5" spans="1:8" ht="15.75" x14ac:dyDescent="0.25">
      <c r="A5" s="18" t="s">
        <v>9</v>
      </c>
      <c r="B5" s="5"/>
      <c r="C5" s="5"/>
      <c r="D5" s="5"/>
    </row>
    <row r="6" spans="1:8" ht="15.75" thickBot="1" x14ac:dyDescent="0.3">
      <c r="A6" s="9"/>
      <c r="B6" s="7"/>
      <c r="C6" s="7"/>
      <c r="H6" s="6" t="s">
        <v>2</v>
      </c>
    </row>
    <row r="7" spans="1:8" s="25" customFormat="1" ht="39" customHeight="1" thickBot="1" x14ac:dyDescent="0.3">
      <c r="A7" s="14" t="s">
        <v>1</v>
      </c>
      <c r="B7" s="15" t="s">
        <v>0</v>
      </c>
      <c r="C7" s="15" t="s">
        <v>39</v>
      </c>
      <c r="D7" s="15" t="s">
        <v>40</v>
      </c>
      <c r="E7" s="23" t="s">
        <v>41</v>
      </c>
      <c r="F7" s="23" t="s">
        <v>42</v>
      </c>
      <c r="G7" s="23" t="s">
        <v>50</v>
      </c>
      <c r="H7" s="24" t="s">
        <v>51</v>
      </c>
    </row>
    <row r="8" spans="1:8" ht="38.25" x14ac:dyDescent="0.25">
      <c r="A8" s="88" t="s">
        <v>26</v>
      </c>
      <c r="B8" s="89">
        <v>0</v>
      </c>
      <c r="C8" s="89">
        <v>0</v>
      </c>
      <c r="D8" s="68">
        <f>B8+C8</f>
        <v>0</v>
      </c>
      <c r="E8" s="90">
        <v>0</v>
      </c>
      <c r="F8" s="90">
        <v>0</v>
      </c>
      <c r="G8" s="90">
        <v>21</v>
      </c>
      <c r="H8" s="91">
        <v>21</v>
      </c>
    </row>
    <row r="9" spans="1:8" x14ac:dyDescent="0.25">
      <c r="A9" s="102" t="s">
        <v>15</v>
      </c>
      <c r="B9" s="94">
        <v>390</v>
      </c>
      <c r="C9" s="94">
        <v>0</v>
      </c>
      <c r="D9" s="68">
        <f>B9+C9</f>
        <v>390</v>
      </c>
      <c r="E9" s="90">
        <v>0</v>
      </c>
      <c r="F9" s="90">
        <v>390</v>
      </c>
      <c r="G9" s="90">
        <v>-36</v>
      </c>
      <c r="H9" s="91">
        <v>354</v>
      </c>
    </row>
    <row r="10" spans="1:8" ht="51" x14ac:dyDescent="0.25">
      <c r="A10" s="92" t="s">
        <v>37</v>
      </c>
      <c r="B10" s="93">
        <v>65559</v>
      </c>
      <c r="C10" s="93">
        <v>-1499</v>
      </c>
      <c r="D10" s="68">
        <f>B10+C10</f>
        <v>64060</v>
      </c>
      <c r="E10" s="90">
        <v>342</v>
      </c>
      <c r="F10" s="90">
        <v>64402</v>
      </c>
      <c r="G10" s="90">
        <v>-1142</v>
      </c>
      <c r="H10" s="91">
        <f>F10+G10</f>
        <v>63260</v>
      </c>
    </row>
    <row r="11" spans="1:8" ht="38.25" x14ac:dyDescent="0.25">
      <c r="A11" s="58" t="s">
        <v>45</v>
      </c>
      <c r="B11" s="93">
        <v>0</v>
      </c>
      <c r="C11" s="93">
        <v>0</v>
      </c>
      <c r="D11" s="68">
        <v>0</v>
      </c>
      <c r="E11" s="90">
        <v>2900</v>
      </c>
      <c r="F11" s="90">
        <v>2900</v>
      </c>
      <c r="G11" s="90">
        <v>0</v>
      </c>
      <c r="H11" s="91">
        <v>2900</v>
      </c>
    </row>
    <row r="12" spans="1:8" ht="27" thickBot="1" x14ac:dyDescent="0.3">
      <c r="A12" s="98" t="s">
        <v>3</v>
      </c>
      <c r="B12" s="95">
        <f>B8+B9+B10</f>
        <v>65949</v>
      </c>
      <c r="C12" s="95">
        <f>C8+C9+C10</f>
        <v>-1499</v>
      </c>
      <c r="D12" s="95">
        <f>D8+D9+D10</f>
        <v>64450</v>
      </c>
      <c r="E12" s="96">
        <f>SUM(E8:E11)</f>
        <v>3242</v>
      </c>
      <c r="F12" s="96">
        <f>SUM(F8:F11)</f>
        <v>67692</v>
      </c>
      <c r="G12" s="96">
        <f>SUM(G8:G11)</f>
        <v>-1157</v>
      </c>
      <c r="H12" s="97">
        <f>SUM(H8:H11)</f>
        <v>66535</v>
      </c>
    </row>
    <row r="13" spans="1:8" x14ac:dyDescent="0.25">
      <c r="A13" s="5"/>
      <c r="B13" s="37"/>
      <c r="C13" s="44"/>
      <c r="D13" s="37"/>
      <c r="E13" s="25"/>
      <c r="F13" s="25"/>
      <c r="G13" s="25"/>
      <c r="H13" s="25"/>
    </row>
    <row r="14" spans="1:8" x14ac:dyDescent="0.25">
      <c r="A14" s="5"/>
      <c r="B14" s="37"/>
      <c r="C14" s="37"/>
      <c r="D14" s="37"/>
      <c r="E14" s="25"/>
      <c r="F14" s="25"/>
      <c r="G14" s="25"/>
      <c r="H14" s="25"/>
    </row>
    <row r="15" spans="1:8" x14ac:dyDescent="0.25">
      <c r="A15" s="5"/>
      <c r="B15" s="37"/>
      <c r="C15" s="37"/>
      <c r="D15" s="37"/>
      <c r="E15" s="25"/>
      <c r="F15" s="25"/>
      <c r="G15" s="25"/>
      <c r="H15" s="25"/>
    </row>
    <row r="16" spans="1:8" x14ac:dyDescent="0.25">
      <c r="A16" s="5"/>
      <c r="B16" s="37"/>
      <c r="C16" s="37"/>
      <c r="D16" s="37"/>
      <c r="E16" s="25"/>
      <c r="F16" s="25"/>
      <c r="G16" s="25"/>
      <c r="H16" s="25"/>
    </row>
    <row r="17" spans="1:8" x14ac:dyDescent="0.25">
      <c r="A17" s="5"/>
      <c r="B17" s="37"/>
      <c r="C17" s="37"/>
      <c r="D17" s="37"/>
      <c r="E17" s="25"/>
      <c r="F17" s="25"/>
      <c r="G17" s="25"/>
      <c r="H17" s="25"/>
    </row>
    <row r="18" spans="1:8" ht="15.75" x14ac:dyDescent="0.25">
      <c r="A18" s="18" t="s">
        <v>10</v>
      </c>
      <c r="B18" s="37"/>
      <c r="C18" s="37"/>
      <c r="D18" s="37"/>
      <c r="E18" s="25"/>
      <c r="F18" s="25"/>
      <c r="G18" s="25"/>
      <c r="H18" s="25"/>
    </row>
    <row r="19" spans="1:8" ht="15.75" thickBot="1" x14ac:dyDescent="0.3">
      <c r="A19" s="9"/>
      <c r="B19" s="39"/>
      <c r="C19" s="39"/>
      <c r="D19" s="25"/>
      <c r="E19" s="25"/>
      <c r="F19" s="25"/>
      <c r="G19" s="25"/>
      <c r="H19" s="40" t="s">
        <v>2</v>
      </c>
    </row>
    <row r="20" spans="1:8" s="25" customFormat="1" ht="39.75" customHeight="1" thickBot="1" x14ac:dyDescent="0.3">
      <c r="A20" s="14" t="s">
        <v>1</v>
      </c>
      <c r="B20" s="16" t="s">
        <v>0</v>
      </c>
      <c r="C20" s="16" t="s">
        <v>39</v>
      </c>
      <c r="D20" s="16" t="s">
        <v>40</v>
      </c>
      <c r="E20" s="23" t="s">
        <v>41</v>
      </c>
      <c r="F20" s="23" t="s">
        <v>42</v>
      </c>
      <c r="G20" s="23" t="s">
        <v>50</v>
      </c>
      <c r="H20" s="24" t="s">
        <v>51</v>
      </c>
    </row>
    <row r="21" spans="1:8" x14ac:dyDescent="0.25">
      <c r="A21" s="92" t="s">
        <v>23</v>
      </c>
      <c r="B21" s="93">
        <v>40721</v>
      </c>
      <c r="C21" s="94">
        <v>-564</v>
      </c>
      <c r="D21" s="93">
        <f>B21+C21</f>
        <v>40157</v>
      </c>
      <c r="E21" s="90">
        <v>1792</v>
      </c>
      <c r="F21" s="90">
        <f>D21+E21</f>
        <v>41949</v>
      </c>
      <c r="G21" s="90">
        <v>-981</v>
      </c>
      <c r="H21" s="91">
        <f>F21+G21</f>
        <v>40968</v>
      </c>
    </row>
    <row r="22" spans="1:8" ht="38.25" x14ac:dyDescent="0.25">
      <c r="A22" s="92" t="s">
        <v>19</v>
      </c>
      <c r="B22" s="93">
        <v>10437</v>
      </c>
      <c r="C22" s="94">
        <v>-153</v>
      </c>
      <c r="D22" s="93">
        <f>B22+C22</f>
        <v>10284</v>
      </c>
      <c r="E22" s="90">
        <v>458</v>
      </c>
      <c r="F22" s="90">
        <f t="shared" ref="F22:F25" si="0">D22+E22</f>
        <v>10742</v>
      </c>
      <c r="G22" s="90">
        <v>151</v>
      </c>
      <c r="H22" s="91">
        <f t="shared" ref="H22:H25" si="1">F22+G22</f>
        <v>10893</v>
      </c>
    </row>
    <row r="23" spans="1:8" x14ac:dyDescent="0.25">
      <c r="A23" s="92" t="s">
        <v>12</v>
      </c>
      <c r="B23" s="93">
        <v>14791</v>
      </c>
      <c r="C23" s="94">
        <v>-782</v>
      </c>
      <c r="D23" s="93">
        <f>B23+C23</f>
        <v>14009</v>
      </c>
      <c r="E23" s="90">
        <v>992</v>
      </c>
      <c r="F23" s="90">
        <f t="shared" si="0"/>
        <v>15001</v>
      </c>
      <c r="G23" s="90">
        <v>-516</v>
      </c>
      <c r="H23" s="91">
        <f t="shared" si="1"/>
        <v>14485</v>
      </c>
    </row>
    <row r="24" spans="1:8" ht="25.5" x14ac:dyDescent="0.25">
      <c r="A24" s="88" t="s">
        <v>57</v>
      </c>
      <c r="B24" s="93">
        <v>0</v>
      </c>
      <c r="C24" s="94">
        <v>0</v>
      </c>
      <c r="D24" s="93">
        <f>B24+C24</f>
        <v>0</v>
      </c>
      <c r="E24" s="90">
        <v>0</v>
      </c>
      <c r="F24" s="90">
        <f t="shared" si="0"/>
        <v>0</v>
      </c>
      <c r="G24" s="90">
        <v>189</v>
      </c>
      <c r="H24" s="91">
        <f t="shared" si="1"/>
        <v>189</v>
      </c>
    </row>
    <row r="25" spans="1:8" s="10" customFormat="1" ht="15.75" customHeight="1" thickBot="1" x14ac:dyDescent="0.3">
      <c r="A25" s="100" t="s">
        <v>18</v>
      </c>
      <c r="B25" s="95">
        <f>SUM(B21:B24)</f>
        <v>65949</v>
      </c>
      <c r="C25" s="95">
        <f>SUM(C21:C24)</f>
        <v>-1499</v>
      </c>
      <c r="D25" s="95">
        <f>B25+C25</f>
        <v>64450</v>
      </c>
      <c r="E25" s="96">
        <f>SUM(E21:E24)</f>
        <v>3242</v>
      </c>
      <c r="F25" s="110">
        <f t="shared" si="0"/>
        <v>67692</v>
      </c>
      <c r="G25" s="96">
        <f>SUM(G21:G24)</f>
        <v>-1157</v>
      </c>
      <c r="H25" s="97">
        <f t="shared" si="1"/>
        <v>66535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1" sqref="H1"/>
    </sheetView>
  </sheetViews>
  <sheetFormatPr defaultRowHeight="15" x14ac:dyDescent="0.25"/>
  <cols>
    <col min="1" max="1" width="15.140625" customWidth="1"/>
    <col min="2" max="2" width="8.85546875" customWidth="1"/>
    <col min="3" max="3" width="11.28515625" customWidth="1"/>
    <col min="4" max="4" width="9.5703125" customWidth="1"/>
    <col min="5" max="5" width="10.28515625" customWidth="1"/>
    <col min="6" max="6" width="11.140625" customWidth="1"/>
    <col min="7" max="8" width="10.42578125" customWidth="1"/>
  </cols>
  <sheetData>
    <row r="1" spans="1:8" ht="15.75" x14ac:dyDescent="0.25">
      <c r="A1" s="21" t="s">
        <v>17</v>
      </c>
      <c r="B1" s="5"/>
      <c r="C1" s="5"/>
      <c r="H1" s="6" t="s">
        <v>34</v>
      </c>
    </row>
    <row r="2" spans="1:8" ht="15.75" x14ac:dyDescent="0.25">
      <c r="A2" s="21"/>
      <c r="B2" s="5"/>
      <c r="C2" s="5"/>
      <c r="D2" s="6"/>
    </row>
    <row r="3" spans="1:8" ht="15.75" x14ac:dyDescent="0.25">
      <c r="A3" s="21"/>
      <c r="B3" s="5"/>
      <c r="C3" s="5"/>
      <c r="D3" s="6"/>
    </row>
    <row r="4" spans="1:8" x14ac:dyDescent="0.25">
      <c r="A4" s="5"/>
      <c r="B4" s="5"/>
      <c r="C4" s="5"/>
      <c r="D4" s="5"/>
    </row>
    <row r="5" spans="1:8" ht="15.75" x14ac:dyDescent="0.25">
      <c r="A5" s="18" t="s">
        <v>9</v>
      </c>
      <c r="B5" s="5"/>
      <c r="C5" s="5"/>
      <c r="D5" s="5"/>
    </row>
    <row r="6" spans="1:8" ht="15.75" thickBot="1" x14ac:dyDescent="0.3">
      <c r="A6" s="9"/>
      <c r="B6" s="7"/>
      <c r="C6" s="7"/>
      <c r="H6" s="6" t="s">
        <v>2</v>
      </c>
    </row>
    <row r="7" spans="1:8" s="26" customFormat="1" ht="51.75" thickBot="1" x14ac:dyDescent="0.25">
      <c r="A7" s="14" t="s">
        <v>1</v>
      </c>
      <c r="B7" s="15" t="s">
        <v>0</v>
      </c>
      <c r="C7" s="15" t="s">
        <v>39</v>
      </c>
      <c r="D7" s="15" t="s">
        <v>40</v>
      </c>
      <c r="E7" s="23" t="s">
        <v>41</v>
      </c>
      <c r="F7" s="23" t="s">
        <v>42</v>
      </c>
      <c r="G7" s="23" t="s">
        <v>50</v>
      </c>
      <c r="H7" s="24" t="s">
        <v>51</v>
      </c>
    </row>
    <row r="8" spans="1:8" ht="16.5" customHeight="1" x14ac:dyDescent="0.25">
      <c r="A8" s="88" t="s">
        <v>26</v>
      </c>
      <c r="B8" s="89">
        <v>0</v>
      </c>
      <c r="C8" s="89">
        <v>0</v>
      </c>
      <c r="D8" s="89">
        <v>0</v>
      </c>
      <c r="E8" s="101">
        <v>0</v>
      </c>
      <c r="F8" s="101">
        <v>0</v>
      </c>
      <c r="G8" s="101">
        <v>0</v>
      </c>
      <c r="H8" s="91">
        <f>SUM(D8:E8)</f>
        <v>0</v>
      </c>
    </row>
    <row r="9" spans="1:8" x14ac:dyDescent="0.25">
      <c r="A9" s="102" t="s">
        <v>15</v>
      </c>
      <c r="B9" s="94">
        <v>50</v>
      </c>
      <c r="C9" s="94">
        <v>0</v>
      </c>
      <c r="D9" s="93">
        <f>B9+C9</f>
        <v>50</v>
      </c>
      <c r="E9" s="90">
        <v>0</v>
      </c>
      <c r="F9" s="90">
        <v>50</v>
      </c>
      <c r="G9" s="90">
        <v>0</v>
      </c>
      <c r="H9" s="91">
        <f>SUM(D9:E9)</f>
        <v>50</v>
      </c>
    </row>
    <row r="10" spans="1:8" s="25" customFormat="1" ht="51" customHeight="1" x14ac:dyDescent="0.25">
      <c r="A10" s="92" t="s">
        <v>37</v>
      </c>
      <c r="B10" s="93">
        <v>5547</v>
      </c>
      <c r="C10" s="93">
        <v>0</v>
      </c>
      <c r="D10" s="93">
        <f>B10+C10</f>
        <v>5547</v>
      </c>
      <c r="E10" s="101">
        <v>119</v>
      </c>
      <c r="F10" s="101">
        <v>5666</v>
      </c>
      <c r="G10" s="101">
        <v>-1625</v>
      </c>
      <c r="H10" s="91">
        <f>F10+G10</f>
        <v>4041</v>
      </c>
    </row>
    <row r="11" spans="1:8" s="25" customFormat="1" ht="38.25" x14ac:dyDescent="0.25">
      <c r="A11" s="92" t="s">
        <v>45</v>
      </c>
      <c r="B11" s="93">
        <v>0</v>
      </c>
      <c r="C11" s="93">
        <v>0</v>
      </c>
      <c r="D11" s="93">
        <v>0</v>
      </c>
      <c r="E11" s="101">
        <v>73</v>
      </c>
      <c r="F11" s="101">
        <v>73</v>
      </c>
      <c r="G11" s="101">
        <v>0</v>
      </c>
      <c r="H11" s="91">
        <f>SUM(D11:E11)</f>
        <v>73</v>
      </c>
    </row>
    <row r="12" spans="1:8" s="10" customFormat="1" ht="27" thickBot="1" x14ac:dyDescent="0.3">
      <c r="A12" s="98" t="s">
        <v>20</v>
      </c>
      <c r="B12" s="95">
        <f>B8+B9+B10</f>
        <v>5597</v>
      </c>
      <c r="C12" s="95">
        <f>C8+C9+C10</f>
        <v>0</v>
      </c>
      <c r="D12" s="95">
        <f>D8+D9+D10</f>
        <v>5597</v>
      </c>
      <c r="E12" s="96">
        <f>SUM(E8:E11)</f>
        <v>192</v>
      </c>
      <c r="F12" s="96">
        <f>F8+F9+F10+F11</f>
        <v>5789</v>
      </c>
      <c r="G12" s="96">
        <f>G8+G9+G10+G11</f>
        <v>-1625</v>
      </c>
      <c r="H12" s="97">
        <f>H8+H9+H10+H11</f>
        <v>4164</v>
      </c>
    </row>
    <row r="13" spans="1:8" ht="15.75" x14ac:dyDescent="0.25">
      <c r="A13" s="17"/>
      <c r="B13" s="32"/>
      <c r="C13" s="32"/>
      <c r="D13" s="32"/>
      <c r="E13" s="25"/>
      <c r="F13" s="25"/>
      <c r="G13" s="25"/>
      <c r="H13" s="33"/>
    </row>
    <row r="14" spans="1:8" ht="15.75" x14ac:dyDescent="0.25">
      <c r="A14" s="17"/>
      <c r="B14" s="32"/>
      <c r="C14" s="32"/>
      <c r="D14" s="32"/>
      <c r="E14" s="25"/>
      <c r="F14" s="25"/>
      <c r="G14" s="25"/>
      <c r="H14" s="25"/>
    </row>
    <row r="15" spans="1:8" ht="15.75" x14ac:dyDescent="0.25">
      <c r="A15" s="17"/>
      <c r="B15" s="32"/>
      <c r="C15" s="32"/>
      <c r="D15" s="32"/>
      <c r="E15" s="25"/>
      <c r="F15" s="25"/>
      <c r="G15" s="25"/>
      <c r="H15" s="25"/>
    </row>
    <row r="16" spans="1:8" ht="15.75" x14ac:dyDescent="0.25">
      <c r="A16" s="17"/>
      <c r="B16" s="34"/>
      <c r="C16" s="34"/>
      <c r="D16" s="34"/>
      <c r="E16" s="25"/>
      <c r="F16" s="25"/>
      <c r="G16" s="25"/>
      <c r="H16" s="25"/>
    </row>
    <row r="17" spans="1:8" ht="15.75" x14ac:dyDescent="0.25">
      <c r="A17" s="18" t="s">
        <v>10</v>
      </c>
      <c r="B17" s="34"/>
      <c r="C17" s="34"/>
      <c r="D17" s="34"/>
      <c r="E17" s="25"/>
      <c r="F17" s="25"/>
      <c r="G17" s="25"/>
      <c r="H17" s="25"/>
    </row>
    <row r="18" spans="1:8" ht="16.5" thickBot="1" x14ac:dyDescent="0.3">
      <c r="A18" s="19"/>
      <c r="B18" s="35"/>
      <c r="C18" s="35"/>
      <c r="D18" s="25"/>
      <c r="E18" s="25"/>
      <c r="F18" s="25"/>
      <c r="G18" s="25"/>
      <c r="H18" s="36" t="s">
        <v>2</v>
      </c>
    </row>
    <row r="19" spans="1:8" s="25" customFormat="1" ht="51.75" thickBot="1" x14ac:dyDescent="0.3">
      <c r="A19" s="14" t="s">
        <v>1</v>
      </c>
      <c r="B19" s="16" t="s">
        <v>0</v>
      </c>
      <c r="C19" s="16" t="s">
        <v>39</v>
      </c>
      <c r="D19" s="16" t="s">
        <v>40</v>
      </c>
      <c r="E19" s="23" t="s">
        <v>41</v>
      </c>
      <c r="F19" s="23" t="s">
        <v>42</v>
      </c>
      <c r="G19" s="23" t="s">
        <v>50</v>
      </c>
      <c r="H19" s="24" t="s">
        <v>51</v>
      </c>
    </row>
    <row r="20" spans="1:8" ht="25.5" x14ac:dyDescent="0.25">
      <c r="A20" s="92" t="s">
        <v>11</v>
      </c>
      <c r="B20" s="93">
        <v>2524</v>
      </c>
      <c r="C20" s="94">
        <v>0</v>
      </c>
      <c r="D20" s="93">
        <f>B20+C20</f>
        <v>2524</v>
      </c>
      <c r="E20" s="103">
        <v>0</v>
      </c>
      <c r="F20" s="104">
        <v>2524</v>
      </c>
      <c r="G20" s="90">
        <v>-603</v>
      </c>
      <c r="H20" s="91">
        <f>F20+G20</f>
        <v>1921</v>
      </c>
    </row>
    <row r="21" spans="1:8" ht="38.25" x14ac:dyDescent="0.25">
      <c r="A21" s="92" t="s">
        <v>19</v>
      </c>
      <c r="B21" s="93">
        <v>660</v>
      </c>
      <c r="C21" s="94">
        <v>0</v>
      </c>
      <c r="D21" s="93">
        <f>B21+C21</f>
        <v>660</v>
      </c>
      <c r="E21" s="103">
        <v>0</v>
      </c>
      <c r="F21" s="104">
        <v>660</v>
      </c>
      <c r="G21" s="90">
        <v>-140</v>
      </c>
      <c r="H21" s="91">
        <f t="shared" ref="H21:H25" si="0">F21+G21</f>
        <v>520</v>
      </c>
    </row>
    <row r="22" spans="1:8" x14ac:dyDescent="0.25">
      <c r="A22" s="92" t="s">
        <v>12</v>
      </c>
      <c r="B22" s="93">
        <v>2413</v>
      </c>
      <c r="C22" s="94">
        <v>0</v>
      </c>
      <c r="D22" s="93">
        <f>B22+C22</f>
        <v>2413</v>
      </c>
      <c r="E22" s="103">
        <v>192</v>
      </c>
      <c r="F22" s="104">
        <v>2605</v>
      </c>
      <c r="G22" s="90">
        <v>-1288</v>
      </c>
      <c r="H22" s="91">
        <f t="shared" si="0"/>
        <v>1317</v>
      </c>
    </row>
    <row r="23" spans="1:8" ht="25.5" x14ac:dyDescent="0.25">
      <c r="A23" s="92" t="s">
        <v>13</v>
      </c>
      <c r="B23" s="93">
        <v>0</v>
      </c>
      <c r="C23" s="94">
        <v>0</v>
      </c>
      <c r="D23" s="93">
        <f>B23+C23</f>
        <v>0</v>
      </c>
      <c r="E23" s="105">
        <v>0</v>
      </c>
      <c r="F23" s="106">
        <v>0</v>
      </c>
      <c r="G23" s="107">
        <v>50</v>
      </c>
      <c r="H23" s="91">
        <f t="shared" si="0"/>
        <v>50</v>
      </c>
    </row>
    <row r="24" spans="1:8" ht="25.5" x14ac:dyDescent="0.25">
      <c r="A24" s="92" t="s">
        <v>56</v>
      </c>
      <c r="B24" s="93">
        <v>0</v>
      </c>
      <c r="C24" s="94">
        <v>0</v>
      </c>
      <c r="D24" s="93">
        <v>0</v>
      </c>
      <c r="E24" s="105">
        <v>0</v>
      </c>
      <c r="F24" s="106">
        <v>0</v>
      </c>
      <c r="G24" s="107">
        <v>356</v>
      </c>
      <c r="H24" s="91">
        <f t="shared" si="0"/>
        <v>356</v>
      </c>
    </row>
    <row r="25" spans="1:8" ht="26.25" thickBot="1" x14ac:dyDescent="0.3">
      <c r="A25" s="100" t="s">
        <v>5</v>
      </c>
      <c r="B25" s="95">
        <f>B20+B21+B22+B23</f>
        <v>5597</v>
      </c>
      <c r="C25" s="95">
        <f>SUM(C20:C24)</f>
        <v>0</v>
      </c>
      <c r="D25" s="95">
        <f>B25+C25</f>
        <v>5597</v>
      </c>
      <c r="E25" s="108">
        <f>SUM(E20:E24)</f>
        <v>192</v>
      </c>
      <c r="F25" s="109">
        <f>F20+F21+F22+F23</f>
        <v>5789</v>
      </c>
      <c r="G25" s="96">
        <f>G20+G21+G22+G23+G24</f>
        <v>-1625</v>
      </c>
      <c r="H25" s="97">
        <f t="shared" si="0"/>
        <v>4164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workbookViewId="0">
      <selection activeCell="K8" sqref="K8"/>
    </sheetView>
  </sheetViews>
  <sheetFormatPr defaultRowHeight="15" x14ac:dyDescent="0.25"/>
  <cols>
    <col min="1" max="1" width="18" customWidth="1"/>
    <col min="2" max="2" width="8.28515625" customWidth="1"/>
    <col min="3" max="3" width="10.28515625" customWidth="1"/>
    <col min="4" max="4" width="10" customWidth="1"/>
    <col min="5" max="6" width="10.140625" customWidth="1"/>
    <col min="7" max="7" width="9.28515625" customWidth="1"/>
    <col min="8" max="8" width="10.140625" customWidth="1"/>
  </cols>
  <sheetData>
    <row r="2" spans="1:8" ht="15.75" x14ac:dyDescent="0.25">
      <c r="A2" s="21" t="s">
        <v>16</v>
      </c>
      <c r="B2" s="5"/>
      <c r="C2" s="5"/>
      <c r="H2" s="6" t="s">
        <v>65</v>
      </c>
    </row>
    <row r="3" spans="1:8" ht="15.75" x14ac:dyDescent="0.25">
      <c r="A3" s="21"/>
      <c r="B3" s="5"/>
      <c r="C3" s="5"/>
      <c r="D3" s="6"/>
    </row>
    <row r="4" spans="1:8" ht="15.75" x14ac:dyDescent="0.25">
      <c r="A4" s="21"/>
      <c r="B4" s="5"/>
      <c r="C4" s="5"/>
      <c r="D4" s="6"/>
    </row>
    <row r="5" spans="1:8" ht="15.75" x14ac:dyDescent="0.25">
      <c r="A5" s="18"/>
      <c r="B5" s="5"/>
      <c r="C5" s="5"/>
      <c r="D5" s="5"/>
    </row>
    <row r="6" spans="1:8" ht="15.75" x14ac:dyDescent="0.25">
      <c r="A6" s="18" t="s">
        <v>9</v>
      </c>
      <c r="B6" s="5"/>
      <c r="C6" s="5"/>
      <c r="D6" s="5"/>
    </row>
    <row r="7" spans="1:8" ht="15.75" thickBot="1" x14ac:dyDescent="0.3">
      <c r="A7" s="9"/>
      <c r="B7" s="7"/>
      <c r="C7" s="7"/>
      <c r="H7" s="6" t="s">
        <v>2</v>
      </c>
    </row>
    <row r="8" spans="1:8" s="25" customFormat="1" ht="39.75" customHeight="1" thickBot="1" x14ac:dyDescent="0.3">
      <c r="A8" s="14" t="s">
        <v>1</v>
      </c>
      <c r="B8" s="15" t="s">
        <v>0</v>
      </c>
      <c r="C8" s="15" t="s">
        <v>39</v>
      </c>
      <c r="D8" s="15" t="s">
        <v>40</v>
      </c>
      <c r="E8" s="23" t="s">
        <v>41</v>
      </c>
      <c r="F8" s="47" t="s">
        <v>42</v>
      </c>
      <c r="G8" s="23" t="s">
        <v>50</v>
      </c>
      <c r="H8" s="24" t="s">
        <v>51</v>
      </c>
    </row>
    <row r="9" spans="1:8" ht="38.25" x14ac:dyDescent="0.25">
      <c r="A9" s="88" t="s">
        <v>26</v>
      </c>
      <c r="B9" s="89">
        <v>0</v>
      </c>
      <c r="C9" s="89">
        <v>0</v>
      </c>
      <c r="D9" s="89">
        <v>0</v>
      </c>
      <c r="E9" s="90">
        <v>101</v>
      </c>
      <c r="F9" s="90">
        <v>101</v>
      </c>
      <c r="G9" s="90">
        <v>0</v>
      </c>
      <c r="H9" s="91">
        <v>101</v>
      </c>
    </row>
    <row r="10" spans="1:8" x14ac:dyDescent="0.25">
      <c r="A10" s="92" t="s">
        <v>15</v>
      </c>
      <c r="B10" s="93">
        <v>6750</v>
      </c>
      <c r="C10" s="94">
        <v>0</v>
      </c>
      <c r="D10" s="93">
        <f>B10+C10</f>
        <v>6750</v>
      </c>
      <c r="E10" s="90">
        <v>0</v>
      </c>
      <c r="F10" s="90">
        <v>6750</v>
      </c>
      <c r="G10" s="90">
        <v>3868</v>
      </c>
      <c r="H10" s="91">
        <f>F10+G10</f>
        <v>10618</v>
      </c>
    </row>
    <row r="11" spans="1:8" ht="57" customHeight="1" x14ac:dyDescent="0.25">
      <c r="A11" s="92" t="s">
        <v>37</v>
      </c>
      <c r="B11" s="93">
        <v>25050</v>
      </c>
      <c r="C11" s="94">
        <v>0</v>
      </c>
      <c r="D11" s="93">
        <f>B11+C11</f>
        <v>25050</v>
      </c>
      <c r="E11" s="90">
        <v>232</v>
      </c>
      <c r="F11" s="90">
        <v>25282</v>
      </c>
      <c r="G11" s="90">
        <v>-1281</v>
      </c>
      <c r="H11" s="91">
        <f>F11+G11</f>
        <v>24001</v>
      </c>
    </row>
    <row r="12" spans="1:8" ht="30.75" customHeight="1" x14ac:dyDescent="0.25">
      <c r="A12" s="92" t="s">
        <v>45</v>
      </c>
      <c r="B12" s="93">
        <v>0</v>
      </c>
      <c r="C12" s="94">
        <v>0</v>
      </c>
      <c r="D12" s="93">
        <v>0</v>
      </c>
      <c r="E12" s="90">
        <v>1869</v>
      </c>
      <c r="F12" s="90">
        <v>1869</v>
      </c>
      <c r="G12" s="90">
        <v>0</v>
      </c>
      <c r="H12" s="91">
        <v>1869</v>
      </c>
    </row>
    <row r="13" spans="1:8" ht="27" thickBot="1" x14ac:dyDescent="0.3">
      <c r="A13" s="98" t="s">
        <v>20</v>
      </c>
      <c r="B13" s="95">
        <f>B9+B10+B11</f>
        <v>31800</v>
      </c>
      <c r="C13" s="95">
        <f>C9+C10+C11</f>
        <v>0</v>
      </c>
      <c r="D13" s="95">
        <f>D9+D10+D11</f>
        <v>31800</v>
      </c>
      <c r="E13" s="96">
        <f>SUM(E9:E12)</f>
        <v>2202</v>
      </c>
      <c r="F13" s="96">
        <v>34002</v>
      </c>
      <c r="G13" s="96">
        <f>G9+G10+G11+G12</f>
        <v>2587</v>
      </c>
      <c r="H13" s="97">
        <f>H9+H10+H11+H12</f>
        <v>36589</v>
      </c>
    </row>
    <row r="14" spans="1:8" ht="15.75" x14ac:dyDescent="0.25">
      <c r="A14" s="17"/>
      <c r="B14" s="34"/>
      <c r="C14" s="34"/>
      <c r="D14" s="34"/>
      <c r="E14" s="45"/>
      <c r="F14" s="45"/>
      <c r="G14" s="45"/>
      <c r="H14" s="45"/>
    </row>
    <row r="15" spans="1:8" ht="15.75" x14ac:dyDescent="0.25">
      <c r="A15" s="17"/>
      <c r="B15" s="34"/>
      <c r="C15" s="34"/>
      <c r="D15" s="34"/>
      <c r="E15" s="45"/>
      <c r="F15" s="45"/>
      <c r="G15" s="45"/>
      <c r="H15" s="45"/>
    </row>
    <row r="16" spans="1:8" ht="15.75" x14ac:dyDescent="0.25">
      <c r="A16" s="17"/>
      <c r="B16" s="34"/>
      <c r="C16" s="34"/>
      <c r="D16" s="34"/>
      <c r="E16" s="45"/>
      <c r="F16" s="45"/>
      <c r="G16" s="45"/>
      <c r="H16" s="45"/>
    </row>
    <row r="17" spans="1:8" ht="15.75" x14ac:dyDescent="0.25">
      <c r="A17" s="18" t="s">
        <v>10</v>
      </c>
      <c r="B17" s="34"/>
      <c r="C17" s="34"/>
      <c r="D17" s="34"/>
      <c r="E17" s="45"/>
      <c r="F17" s="45"/>
      <c r="G17" s="45"/>
      <c r="H17" s="45"/>
    </row>
    <row r="18" spans="1:8" ht="16.5" thickBot="1" x14ac:dyDescent="0.3">
      <c r="A18" s="19"/>
      <c r="B18" s="35"/>
      <c r="C18" s="35"/>
      <c r="D18" s="25"/>
      <c r="E18" s="45"/>
      <c r="F18" s="45"/>
      <c r="G18" s="45"/>
      <c r="H18" s="46" t="s">
        <v>2</v>
      </c>
    </row>
    <row r="19" spans="1:8" s="25" customFormat="1" ht="39.75" customHeight="1" thickBot="1" x14ac:dyDescent="0.3">
      <c r="A19" s="14" t="s">
        <v>1</v>
      </c>
      <c r="B19" s="16" t="s">
        <v>0</v>
      </c>
      <c r="C19" s="16" t="s">
        <v>39</v>
      </c>
      <c r="D19" s="16" t="s">
        <v>40</v>
      </c>
      <c r="E19" s="47" t="s">
        <v>41</v>
      </c>
      <c r="F19" s="47" t="s">
        <v>42</v>
      </c>
      <c r="G19" s="23" t="s">
        <v>50</v>
      </c>
      <c r="H19" s="48" t="s">
        <v>51</v>
      </c>
    </row>
    <row r="20" spans="1:8" x14ac:dyDescent="0.25">
      <c r="A20" s="92" t="s">
        <v>38</v>
      </c>
      <c r="B20" s="93">
        <v>14842</v>
      </c>
      <c r="C20" s="94">
        <v>0</v>
      </c>
      <c r="D20" s="93">
        <f>B20+C20</f>
        <v>14842</v>
      </c>
      <c r="E20" s="90">
        <v>2529</v>
      </c>
      <c r="F20" s="90">
        <v>17371</v>
      </c>
      <c r="G20" s="90">
        <v>979</v>
      </c>
      <c r="H20" s="91">
        <f>F20+G20</f>
        <v>18350</v>
      </c>
    </row>
    <row r="21" spans="1:8" ht="38.25" x14ac:dyDescent="0.25">
      <c r="A21" s="92" t="s">
        <v>21</v>
      </c>
      <c r="B21" s="93">
        <v>3750</v>
      </c>
      <c r="C21" s="94">
        <v>0</v>
      </c>
      <c r="D21" s="93">
        <f>B21+C21</f>
        <v>3750</v>
      </c>
      <c r="E21" s="90">
        <v>667</v>
      </c>
      <c r="F21" s="90">
        <v>4417</v>
      </c>
      <c r="G21" s="90">
        <v>163</v>
      </c>
      <c r="H21" s="91">
        <f t="shared" ref="H21:H24" si="0">F21+G21</f>
        <v>4580</v>
      </c>
    </row>
    <row r="22" spans="1:8" x14ac:dyDescent="0.25">
      <c r="A22" s="92" t="s">
        <v>12</v>
      </c>
      <c r="B22" s="93">
        <v>12446</v>
      </c>
      <c r="C22" s="94">
        <v>0</v>
      </c>
      <c r="D22" s="93">
        <f>B22+C22</f>
        <v>12446</v>
      </c>
      <c r="E22" s="90">
        <v>-994</v>
      </c>
      <c r="F22" s="90">
        <v>11452</v>
      </c>
      <c r="G22" s="90">
        <v>2066</v>
      </c>
      <c r="H22" s="91">
        <f t="shared" si="0"/>
        <v>13518</v>
      </c>
    </row>
    <row r="23" spans="1:8" x14ac:dyDescent="0.25">
      <c r="A23" s="92" t="s">
        <v>31</v>
      </c>
      <c r="B23" s="93">
        <v>762</v>
      </c>
      <c r="C23" s="94">
        <v>0</v>
      </c>
      <c r="D23" s="93">
        <f>B23+C23</f>
        <v>762</v>
      </c>
      <c r="E23" s="90">
        <v>0</v>
      </c>
      <c r="F23" s="90">
        <v>762</v>
      </c>
      <c r="G23" s="90">
        <v>-621</v>
      </c>
      <c r="H23" s="91">
        <f t="shared" si="0"/>
        <v>141</v>
      </c>
    </row>
    <row r="24" spans="1:8" ht="26.25" thickBot="1" x14ac:dyDescent="0.3">
      <c r="A24" s="100" t="s">
        <v>5</v>
      </c>
      <c r="B24" s="95">
        <f>B20+B21+B22+B23</f>
        <v>31800</v>
      </c>
      <c r="C24" s="95">
        <f>SUM(C20:C23)</f>
        <v>0</v>
      </c>
      <c r="D24" s="95">
        <f>B24+C24</f>
        <v>31800</v>
      </c>
      <c r="E24" s="96">
        <f>SUM(E20:E23)</f>
        <v>2202</v>
      </c>
      <c r="F24" s="96">
        <v>34002</v>
      </c>
      <c r="G24" s="96">
        <f>SUM(G20:G23)</f>
        <v>2587</v>
      </c>
      <c r="H24" s="97">
        <f t="shared" si="0"/>
        <v>36589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H1" sqref="H1"/>
    </sheetView>
  </sheetViews>
  <sheetFormatPr defaultRowHeight="15" x14ac:dyDescent="0.25"/>
  <cols>
    <col min="1" max="1" width="16.5703125" customWidth="1"/>
    <col min="2" max="2" width="8.42578125" customWidth="1"/>
    <col min="3" max="3" width="9.28515625" customWidth="1"/>
    <col min="4" max="4" width="10" customWidth="1"/>
    <col min="5" max="5" width="9.140625" customWidth="1"/>
    <col min="6" max="6" width="9.7109375" customWidth="1"/>
    <col min="7" max="8" width="9.28515625" customWidth="1"/>
    <col min="12" max="12" width="33" bestFit="1" customWidth="1"/>
    <col min="13" max="13" width="7.42578125" bestFit="1" customWidth="1"/>
    <col min="15" max="16" width="7.42578125" bestFit="1" customWidth="1"/>
  </cols>
  <sheetData>
    <row r="1" spans="1:11" x14ac:dyDescent="0.25">
      <c r="A1" s="22" t="s">
        <v>29</v>
      </c>
      <c r="B1" s="5"/>
      <c r="C1" s="5"/>
      <c r="H1" s="6" t="s">
        <v>66</v>
      </c>
    </row>
    <row r="2" spans="1:11" x14ac:dyDescent="0.25">
      <c r="A2" s="5"/>
      <c r="B2" s="5"/>
      <c r="C2" s="5"/>
      <c r="D2" s="5"/>
    </row>
    <row r="3" spans="1:11" x14ac:dyDescent="0.25">
      <c r="A3" s="4" t="s">
        <v>9</v>
      </c>
      <c r="B3" s="5"/>
      <c r="C3" s="5"/>
      <c r="D3" s="5"/>
    </row>
    <row r="4" spans="1:11" ht="15.75" thickBot="1" x14ac:dyDescent="0.3">
      <c r="A4" s="12"/>
      <c r="B4" s="11"/>
      <c r="C4" s="11"/>
      <c r="D4" s="13"/>
      <c r="H4" s="13" t="s">
        <v>2</v>
      </c>
    </row>
    <row r="5" spans="1:11" ht="36.75" customHeight="1" thickBot="1" x14ac:dyDescent="0.3">
      <c r="A5" s="50" t="s">
        <v>1</v>
      </c>
      <c r="B5" s="51" t="s">
        <v>0</v>
      </c>
      <c r="C5" s="51" t="s">
        <v>39</v>
      </c>
      <c r="D5" s="51" t="s">
        <v>40</v>
      </c>
      <c r="E5" s="52" t="s">
        <v>41</v>
      </c>
      <c r="F5" s="52" t="s">
        <v>42</v>
      </c>
      <c r="G5" s="52" t="s">
        <v>50</v>
      </c>
      <c r="H5" s="53" t="s">
        <v>51</v>
      </c>
    </row>
    <row r="6" spans="1:11" s="49" customFormat="1" ht="38.25" x14ac:dyDescent="0.25">
      <c r="A6" s="56" t="s">
        <v>53</v>
      </c>
      <c r="B6" s="68">
        <v>152316</v>
      </c>
      <c r="C6" s="68">
        <v>0</v>
      </c>
      <c r="D6" s="69">
        <v>152316</v>
      </c>
      <c r="E6" s="70">
        <v>-3147</v>
      </c>
      <c r="F6" s="70">
        <v>149169</v>
      </c>
      <c r="G6" s="70">
        <v>18862</v>
      </c>
      <c r="H6" s="71">
        <v>168031</v>
      </c>
    </row>
    <row r="7" spans="1:11" ht="38.25" x14ac:dyDescent="0.25">
      <c r="A7" s="56" t="s">
        <v>48</v>
      </c>
      <c r="B7" s="72">
        <v>147357</v>
      </c>
      <c r="C7" s="72">
        <v>0</v>
      </c>
      <c r="D7" s="72">
        <f>B7+C7</f>
        <v>147357</v>
      </c>
      <c r="E7" s="73">
        <v>2804</v>
      </c>
      <c r="F7" s="73">
        <v>150161</v>
      </c>
      <c r="G7" s="73">
        <v>41967</v>
      </c>
      <c r="H7" s="74">
        <f>F7+G7</f>
        <v>192128</v>
      </c>
      <c r="K7" s="1"/>
    </row>
    <row r="8" spans="1:11" x14ac:dyDescent="0.25">
      <c r="A8" s="57" t="s">
        <v>27</v>
      </c>
      <c r="B8" s="72">
        <v>56800</v>
      </c>
      <c r="C8" s="72">
        <v>0</v>
      </c>
      <c r="D8" s="72">
        <f>B8+C8</f>
        <v>56800</v>
      </c>
      <c r="E8" s="73">
        <v>0</v>
      </c>
      <c r="F8" s="73">
        <v>56800</v>
      </c>
      <c r="G8" s="73">
        <v>-4504</v>
      </c>
      <c r="H8" s="74">
        <v>52296</v>
      </c>
    </row>
    <row r="9" spans="1:11" x14ac:dyDescent="0.25">
      <c r="A9" s="57" t="s">
        <v>15</v>
      </c>
      <c r="B9" s="72">
        <v>20936</v>
      </c>
      <c r="C9" s="72">
        <v>-271</v>
      </c>
      <c r="D9" s="72">
        <f>B9+C9</f>
        <v>20665</v>
      </c>
      <c r="E9" s="73">
        <v>16840</v>
      </c>
      <c r="F9" s="73">
        <v>37505</v>
      </c>
      <c r="G9" s="73">
        <v>10799</v>
      </c>
      <c r="H9" s="74">
        <v>48304</v>
      </c>
      <c r="K9" s="1"/>
    </row>
    <row r="10" spans="1:11" ht="25.5" x14ac:dyDescent="0.25">
      <c r="A10" s="58" t="s">
        <v>62</v>
      </c>
      <c r="B10" s="75">
        <v>18886</v>
      </c>
      <c r="C10" s="72">
        <v>0</v>
      </c>
      <c r="D10" s="72">
        <f>B10+C10</f>
        <v>18886</v>
      </c>
      <c r="E10" s="73">
        <v>1500</v>
      </c>
      <c r="F10" s="73">
        <v>20386</v>
      </c>
      <c r="G10" s="73">
        <v>-20386</v>
      </c>
      <c r="H10" s="74">
        <v>0</v>
      </c>
    </row>
    <row r="11" spans="1:11" ht="25.5" x14ac:dyDescent="0.25">
      <c r="A11" s="58" t="s">
        <v>63</v>
      </c>
      <c r="B11" s="75">
        <v>0</v>
      </c>
      <c r="C11" s="75">
        <v>0</v>
      </c>
      <c r="D11" s="75">
        <v>0</v>
      </c>
      <c r="E11" s="76">
        <v>5238</v>
      </c>
      <c r="F11" s="76">
        <v>5238</v>
      </c>
      <c r="G11" s="76">
        <v>-30</v>
      </c>
      <c r="H11" s="74">
        <v>5208</v>
      </c>
    </row>
    <row r="12" spans="1:11" ht="25.5" x14ac:dyDescent="0.25">
      <c r="A12" s="58" t="s">
        <v>35</v>
      </c>
      <c r="B12" s="75">
        <v>0</v>
      </c>
      <c r="C12" s="75">
        <v>0</v>
      </c>
      <c r="D12" s="75">
        <v>0</v>
      </c>
      <c r="E12" s="76">
        <v>544</v>
      </c>
      <c r="F12" s="76">
        <v>544</v>
      </c>
      <c r="G12" s="76">
        <v>397</v>
      </c>
      <c r="H12" s="74">
        <v>941</v>
      </c>
    </row>
    <row r="13" spans="1:11" ht="25.5" x14ac:dyDescent="0.25">
      <c r="A13" s="58" t="s">
        <v>47</v>
      </c>
      <c r="B13" s="75">
        <v>0</v>
      </c>
      <c r="C13" s="75">
        <v>0</v>
      </c>
      <c r="D13" s="75">
        <v>0</v>
      </c>
      <c r="E13" s="76">
        <v>0</v>
      </c>
      <c r="F13" s="76">
        <v>0</v>
      </c>
      <c r="G13" s="76">
        <v>5400</v>
      </c>
      <c r="H13" s="74">
        <v>5400</v>
      </c>
    </row>
    <row r="14" spans="1:11" ht="37.5" customHeight="1" x14ac:dyDescent="0.25">
      <c r="A14" s="58" t="s">
        <v>64</v>
      </c>
      <c r="B14" s="75">
        <v>138001</v>
      </c>
      <c r="C14" s="72">
        <v>-1499</v>
      </c>
      <c r="D14" s="72">
        <f>B14+C14</f>
        <v>136502</v>
      </c>
      <c r="E14" s="73">
        <v>149</v>
      </c>
      <c r="F14" s="73">
        <v>136651</v>
      </c>
      <c r="G14" s="73">
        <v>-6351</v>
      </c>
      <c r="H14" s="74">
        <f>F14+G14</f>
        <v>130300</v>
      </c>
      <c r="K14" s="1"/>
    </row>
    <row r="15" spans="1:11" ht="38.25" x14ac:dyDescent="0.25">
      <c r="A15" s="58" t="s">
        <v>60</v>
      </c>
      <c r="B15" s="75">
        <v>0</v>
      </c>
      <c r="C15" s="72">
        <v>0</v>
      </c>
      <c r="D15" s="72">
        <v>0</v>
      </c>
      <c r="E15" s="73">
        <v>0</v>
      </c>
      <c r="F15" s="73">
        <v>0</v>
      </c>
      <c r="G15" s="73">
        <v>5201</v>
      </c>
      <c r="H15" s="74">
        <v>5201</v>
      </c>
      <c r="K15" s="1"/>
    </row>
    <row r="16" spans="1:11" ht="38.25" x14ac:dyDescent="0.25">
      <c r="A16" s="58" t="s">
        <v>45</v>
      </c>
      <c r="B16" s="72">
        <v>26500</v>
      </c>
      <c r="C16" s="72">
        <v>-1170</v>
      </c>
      <c r="D16" s="72">
        <v>25330</v>
      </c>
      <c r="E16" s="73">
        <v>64286</v>
      </c>
      <c r="F16" s="73">
        <v>89616</v>
      </c>
      <c r="G16" s="73">
        <v>0</v>
      </c>
      <c r="H16" s="74">
        <v>89616</v>
      </c>
      <c r="K16" s="129"/>
    </row>
    <row r="17" spans="1:11" ht="25.5" x14ac:dyDescent="0.25">
      <c r="A17" s="58" t="s">
        <v>49</v>
      </c>
      <c r="B17" s="72">
        <v>0</v>
      </c>
      <c r="C17" s="72">
        <v>0</v>
      </c>
      <c r="D17" s="72">
        <v>0</v>
      </c>
      <c r="E17" s="73">
        <v>470</v>
      </c>
      <c r="F17" s="73">
        <v>470</v>
      </c>
      <c r="G17" s="73">
        <v>0</v>
      </c>
      <c r="H17" s="74">
        <v>470</v>
      </c>
    </row>
    <row r="18" spans="1:11" s="10" customFormat="1" ht="27" thickBot="1" x14ac:dyDescent="0.3">
      <c r="A18" s="66" t="s">
        <v>3</v>
      </c>
      <c r="B18" s="77">
        <f>SUM(B6:B17)</f>
        <v>560796</v>
      </c>
      <c r="C18" s="77">
        <f>SUM(C7:C17)</f>
        <v>-2940</v>
      </c>
      <c r="D18" s="77">
        <f>SUM(D6:D16)</f>
        <v>557856</v>
      </c>
      <c r="E18" s="78">
        <f>SUM(E6:E17)</f>
        <v>88684</v>
      </c>
      <c r="F18" s="78">
        <f>SUM(F6:F17)</f>
        <v>646540</v>
      </c>
      <c r="G18" s="78">
        <f>SUM(G6:G17)</f>
        <v>51355</v>
      </c>
      <c r="H18" s="67">
        <f>SUM(H6:H17)</f>
        <v>697895</v>
      </c>
    </row>
    <row r="19" spans="1:11" x14ac:dyDescent="0.25">
      <c r="A19" s="59"/>
      <c r="B19" s="62"/>
      <c r="C19" s="62"/>
      <c r="D19" s="62"/>
      <c r="E19" s="79"/>
      <c r="F19" s="79"/>
      <c r="G19" s="79"/>
      <c r="H19" s="79"/>
    </row>
    <row r="20" spans="1:11" x14ac:dyDescent="0.25">
      <c r="A20" s="60" t="s">
        <v>10</v>
      </c>
      <c r="B20" s="62"/>
      <c r="C20" s="62"/>
      <c r="D20" s="62"/>
      <c r="E20" s="79"/>
      <c r="F20" s="79"/>
      <c r="G20" s="79"/>
      <c r="H20" s="79"/>
    </row>
    <row r="21" spans="1:11" ht="15.75" thickBot="1" x14ac:dyDescent="0.3">
      <c r="A21" s="61"/>
      <c r="B21" s="62"/>
      <c r="C21" s="62"/>
      <c r="D21" s="79"/>
      <c r="E21" s="79"/>
      <c r="F21" s="79"/>
      <c r="G21" s="79"/>
      <c r="H21" s="63" t="s">
        <v>2</v>
      </c>
    </row>
    <row r="22" spans="1:11" ht="35.25" customHeight="1" thickBot="1" x14ac:dyDescent="0.3">
      <c r="A22" s="50" t="s">
        <v>1</v>
      </c>
      <c r="B22" s="55" t="s">
        <v>0</v>
      </c>
      <c r="C22" s="55" t="s">
        <v>39</v>
      </c>
      <c r="D22" s="55" t="s">
        <v>40</v>
      </c>
      <c r="E22" s="80" t="s">
        <v>41</v>
      </c>
      <c r="F22" s="80" t="s">
        <v>42</v>
      </c>
      <c r="G22" s="80" t="s">
        <v>52</v>
      </c>
      <c r="H22" s="81" t="s">
        <v>51</v>
      </c>
    </row>
    <row r="23" spans="1:11" x14ac:dyDescent="0.25">
      <c r="A23" s="64" t="s">
        <v>11</v>
      </c>
      <c r="B23" s="82">
        <v>221912</v>
      </c>
      <c r="C23" s="82">
        <v>-1209</v>
      </c>
      <c r="D23" s="82">
        <f t="shared" ref="D23:D29" si="0">B23+C23</f>
        <v>220703</v>
      </c>
      <c r="E23" s="83">
        <v>22492</v>
      </c>
      <c r="F23" s="83">
        <v>243195</v>
      </c>
      <c r="G23" s="83">
        <v>24138</v>
      </c>
      <c r="H23" s="74">
        <v>267333</v>
      </c>
      <c r="K23" s="1"/>
    </row>
    <row r="24" spans="1:11" ht="39" x14ac:dyDescent="0.25">
      <c r="A24" s="65" t="s">
        <v>59</v>
      </c>
      <c r="B24" s="72">
        <v>44128</v>
      </c>
      <c r="C24" s="72">
        <v>-327</v>
      </c>
      <c r="D24" s="72">
        <f t="shared" si="0"/>
        <v>43801</v>
      </c>
      <c r="E24" s="83">
        <v>4413</v>
      </c>
      <c r="F24" s="83">
        <v>48214</v>
      </c>
      <c r="G24" s="83">
        <v>2162</v>
      </c>
      <c r="H24" s="74">
        <v>50376</v>
      </c>
      <c r="K24" s="1"/>
    </row>
    <row r="25" spans="1:11" x14ac:dyDescent="0.25">
      <c r="A25" s="57" t="s">
        <v>24</v>
      </c>
      <c r="B25" s="72">
        <v>84128</v>
      </c>
      <c r="C25" s="72">
        <v>-1171</v>
      </c>
      <c r="D25" s="72">
        <f t="shared" si="0"/>
        <v>82957</v>
      </c>
      <c r="E25" s="83">
        <v>41300</v>
      </c>
      <c r="F25" s="83">
        <v>124257</v>
      </c>
      <c r="G25" s="83">
        <v>51059</v>
      </c>
      <c r="H25" s="74">
        <v>175316</v>
      </c>
      <c r="I25" s="1"/>
      <c r="K25" s="1"/>
    </row>
    <row r="26" spans="1:11" ht="26.25" x14ac:dyDescent="0.25">
      <c r="A26" s="65" t="s">
        <v>25</v>
      </c>
      <c r="B26" s="72">
        <v>20076</v>
      </c>
      <c r="C26" s="72">
        <v>-233</v>
      </c>
      <c r="D26" s="72">
        <f t="shared" si="0"/>
        <v>19843</v>
      </c>
      <c r="E26" s="83">
        <v>250</v>
      </c>
      <c r="F26" s="83">
        <v>20093</v>
      </c>
      <c r="G26" s="83">
        <v>-7989</v>
      </c>
      <c r="H26" s="74">
        <v>12104</v>
      </c>
      <c r="K26" s="1"/>
    </row>
    <row r="27" spans="1:11" ht="25.5" x14ac:dyDescent="0.25">
      <c r="A27" s="58" t="s">
        <v>22</v>
      </c>
      <c r="B27" s="72">
        <v>7050</v>
      </c>
      <c r="C27" s="72">
        <v>0</v>
      </c>
      <c r="D27" s="72">
        <f t="shared" si="0"/>
        <v>7050</v>
      </c>
      <c r="E27" s="73">
        <v>18729</v>
      </c>
      <c r="F27" s="73">
        <v>25779</v>
      </c>
      <c r="G27" s="73">
        <v>451</v>
      </c>
      <c r="H27" s="74">
        <v>26230</v>
      </c>
      <c r="I27" s="1"/>
    </row>
    <row r="28" spans="1:11" ht="25.5" x14ac:dyDescent="0.25">
      <c r="A28" s="58" t="s">
        <v>55</v>
      </c>
      <c r="B28" s="72">
        <v>137457</v>
      </c>
      <c r="C28" s="72">
        <v>0</v>
      </c>
      <c r="D28" s="72">
        <v>137457</v>
      </c>
      <c r="E28" s="84">
        <v>0</v>
      </c>
      <c r="F28" s="73">
        <v>137457</v>
      </c>
      <c r="G28" s="73">
        <v>-1949</v>
      </c>
      <c r="H28" s="74">
        <v>135508</v>
      </c>
      <c r="I28" s="1"/>
      <c r="K28" s="1"/>
    </row>
    <row r="29" spans="1:11" x14ac:dyDescent="0.25">
      <c r="A29" s="57" t="s">
        <v>4</v>
      </c>
      <c r="B29" s="72">
        <v>46045</v>
      </c>
      <c r="C29" s="72">
        <v>0</v>
      </c>
      <c r="D29" s="72">
        <f t="shared" si="0"/>
        <v>46045</v>
      </c>
      <c r="E29" s="73">
        <v>1500</v>
      </c>
      <c r="F29" s="73">
        <v>47545</v>
      </c>
      <c r="G29" s="73">
        <v>-20361</v>
      </c>
      <c r="H29" s="74">
        <v>27184</v>
      </c>
    </row>
    <row r="30" spans="1:11" x14ac:dyDescent="0.25">
      <c r="A30" s="57" t="s">
        <v>54</v>
      </c>
      <c r="B30" s="72">
        <v>0</v>
      </c>
      <c r="C30" s="72">
        <v>0</v>
      </c>
      <c r="D30" s="72">
        <v>0</v>
      </c>
      <c r="E30" s="73">
        <v>0</v>
      </c>
      <c r="F30" s="73">
        <v>0</v>
      </c>
      <c r="G30" s="73">
        <v>3844</v>
      </c>
      <c r="H30" s="74">
        <v>3844</v>
      </c>
      <c r="K30" s="1"/>
    </row>
    <row r="31" spans="1:11" ht="27" thickBot="1" x14ac:dyDescent="0.3">
      <c r="A31" s="66" t="s">
        <v>5</v>
      </c>
      <c r="B31" s="77">
        <f>B23+B24+B25+B26+B27+B29</f>
        <v>423339</v>
      </c>
      <c r="C31" s="77">
        <f>C23+C24+C25+C26+C27+C29</f>
        <v>-2940</v>
      </c>
      <c r="D31" s="77">
        <f>D23+D24+D25+D26+D27+D29</f>
        <v>420399</v>
      </c>
      <c r="E31" s="78">
        <f>SUM(E23:E30)</f>
        <v>88684</v>
      </c>
      <c r="F31" s="78">
        <v>646540</v>
      </c>
      <c r="G31" s="78">
        <f>G23+G24+G25+G26+G27+G28+G29+G30</f>
        <v>51355</v>
      </c>
      <c r="H31" s="67">
        <f>SUM(H23:H30)</f>
        <v>697895</v>
      </c>
      <c r="K31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" sqref="E4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Önkormányzat</vt:lpstr>
      <vt:lpstr>PH</vt:lpstr>
      <vt:lpstr>Óvoda</vt:lpstr>
      <vt:lpstr>Könyvtár</vt:lpstr>
      <vt:lpstr>Gondozási Kp.</vt:lpstr>
      <vt:lpstr>Összesen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Csilla</cp:lastModifiedBy>
  <cp:lastPrinted>2017-05-19T08:50:12Z</cp:lastPrinted>
  <dcterms:created xsi:type="dcterms:W3CDTF">2016-05-17T08:07:21Z</dcterms:created>
  <dcterms:modified xsi:type="dcterms:W3CDTF">2017-05-30T12:46:51Z</dcterms:modified>
</cp:coreProperties>
</file>