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7.11.29\módosítás\"/>
    </mc:Choice>
  </mc:AlternateContent>
  <bookViews>
    <workbookView xWindow="0" yWindow="0" windowWidth="28800" windowHeight="11916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207" i="1" l="1"/>
  <c r="D11" i="1"/>
  <c r="D10" i="1" l="1"/>
  <c r="D9" i="1" l="1"/>
  <c r="D8" i="1"/>
  <c r="D7" i="1"/>
  <c r="D6" i="1" l="1"/>
  <c r="C223" i="1"/>
  <c r="C199" i="1"/>
  <c r="C77" i="1"/>
  <c r="C43" i="1"/>
  <c r="C10" i="1"/>
  <c r="C12" i="1"/>
  <c r="D77" i="1" l="1"/>
  <c r="D223" i="1" l="1"/>
  <c r="D199" i="1"/>
  <c r="D43" i="1"/>
  <c r="D12" i="1" l="1"/>
  <c r="E257" i="1" l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30" i="1"/>
  <c r="E227" i="1"/>
  <c r="E228" i="1"/>
  <c r="E222" i="1"/>
  <c r="E224" i="1"/>
  <c r="E225" i="1"/>
  <c r="E192" i="1"/>
  <c r="E193" i="1"/>
  <c r="E194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5" i="1"/>
  <c r="D26" i="1"/>
  <c r="D37" i="1"/>
  <c r="D51" i="1"/>
  <c r="D62" i="1"/>
  <c r="D73" i="1"/>
  <c r="D85" i="1"/>
  <c r="D89" i="1"/>
  <c r="D99" i="1"/>
  <c r="D109" i="1"/>
  <c r="D114" i="1"/>
  <c r="D122" i="1"/>
  <c r="D145" i="1"/>
  <c r="D150" i="1"/>
  <c r="D155" i="1"/>
  <c r="D174" i="1"/>
  <c r="D195" i="1"/>
  <c r="D197" i="1"/>
  <c r="D211" i="1"/>
  <c r="D226" i="1"/>
  <c r="D233" i="1"/>
  <c r="D243" i="1"/>
  <c r="D259" i="1"/>
  <c r="D269" i="1"/>
  <c r="D48" i="1" l="1"/>
  <c r="E12" i="1"/>
  <c r="D173" i="1"/>
  <c r="D220" i="1"/>
  <c r="D281" i="1"/>
  <c r="D255" i="1"/>
  <c r="D229" i="1"/>
  <c r="D98" i="1"/>
  <c r="D84" i="1"/>
  <c r="C174" i="1"/>
  <c r="E174" i="1" s="1"/>
  <c r="D190" i="1" l="1"/>
  <c r="D282" i="1"/>
  <c r="C269" i="1"/>
  <c r="E269" i="1" s="1"/>
  <c r="C259" i="1"/>
  <c r="E259" i="1" s="1"/>
  <c r="E281" i="1" s="1"/>
  <c r="C243" i="1"/>
  <c r="E243" i="1" s="1"/>
  <c r="C233" i="1"/>
  <c r="E233" i="1" s="1"/>
  <c r="C226" i="1"/>
  <c r="E226" i="1" s="1"/>
  <c r="E223" i="1"/>
  <c r="C221" i="1"/>
  <c r="E221" i="1" s="1"/>
  <c r="C211" i="1"/>
  <c r="E211" i="1" s="1"/>
  <c r="C197" i="1"/>
  <c r="E197" i="1" s="1"/>
  <c r="C195" i="1"/>
  <c r="E195" i="1" s="1"/>
  <c r="C155" i="1"/>
  <c r="E155" i="1" s="1"/>
  <c r="C150" i="1"/>
  <c r="E150" i="1" s="1"/>
  <c r="C145" i="1"/>
  <c r="E145" i="1" s="1"/>
  <c r="C122" i="1"/>
  <c r="E122" i="1" s="1"/>
  <c r="C114" i="1"/>
  <c r="E114" i="1" s="1"/>
  <c r="C109" i="1"/>
  <c r="E109" i="1" s="1"/>
  <c r="C99" i="1"/>
  <c r="E99" i="1" s="1"/>
  <c r="C89" i="1"/>
  <c r="E89" i="1" s="1"/>
  <c r="C85" i="1"/>
  <c r="E85" i="1" s="1"/>
  <c r="C73" i="1"/>
  <c r="E73" i="1" s="1"/>
  <c r="C62" i="1"/>
  <c r="E62" i="1" s="1"/>
  <c r="C51" i="1"/>
  <c r="E51" i="1" s="1"/>
  <c r="C37" i="1"/>
  <c r="E37" i="1" s="1"/>
  <c r="C26" i="1"/>
  <c r="E26" i="1" s="1"/>
  <c r="C15" i="1"/>
  <c r="E15" i="1" s="1"/>
  <c r="E220" i="1" l="1"/>
  <c r="E84" i="1"/>
  <c r="E173" i="1"/>
  <c r="E255" i="1"/>
  <c r="E48" i="1"/>
  <c r="E98" i="1"/>
  <c r="E229" i="1"/>
  <c r="C220" i="1"/>
  <c r="C84" i="1"/>
  <c r="C98" i="1"/>
  <c r="C173" i="1"/>
  <c r="C229" i="1"/>
  <c r="C255" i="1"/>
  <c r="C281" i="1"/>
  <c r="C48" i="1"/>
  <c r="E190" i="1" l="1"/>
  <c r="E282" i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<sst xmlns="http://schemas.openxmlformats.org/spreadsheetml/2006/main" count="563" uniqueCount="563">
  <si>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</si>
  <si>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</si>
  <si>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</si>
  <si>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</si>
  <si>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</si>
  <si>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</si>
  <si>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</si>
  <si>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</si>
  <si>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</si>
  <si>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</si>
  <si>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</si>
  <si>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</si>
  <si>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</si>
  <si>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</si>
  <si>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</si>
  <si>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</si>
  <si>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</si>
  <si>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</si>
  <si>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</si>
  <si>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</si>
  <si>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</si>
  <si>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</si>
  <si>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</si>
  <si>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</si>
  <si>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</si>
  <si>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</si>
  <si>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</si>
  <si>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</si>
  <si>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</si>
  <si>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</si>
  <si>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</si>
  <si>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</si>
  <si>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</si>
  <si>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</si>
  <si>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</si>
  <si>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</si>
  <si>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</si>
  <si>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</si>
  <si>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</si>
  <si>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</si>
  <si>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</si>
  <si>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</si>
  <si>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</si>
  <si>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</si>
  <si>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</si>
  <si>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</si>
  <si>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</si>
  <si>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</si>
  <si>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</si>
  <si>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</si>
  <si>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</si>
  <si>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</si>
  <si>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</si>
  <si>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</si>
  <si>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</si>
  <si>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</si>
  <si>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</si>
  <si>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</si>
  <si>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</si>
  <si>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</si>
  <si>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</si>
  <si>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</si>
  <si>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</si>
  <si>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</si>
  <si>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</si>
  <si>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</si>
  <si>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</si>
  <si>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</si>
  <si>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</si>
  <si>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</si>
  <si>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</si>
  <si>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</si>
  <si>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</si>
  <si>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</si>
  <si>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</si>
  <si>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</si>
  <si>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</si>
  <si>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</si>
  <si>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</si>
  <si>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</si>
  <si>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</si>
  <si>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</si>
  <si>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</si>
  <si>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</si>
  <si>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</si>
  <si>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</si>
  <si>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</si>
  <si>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</si>
  <si>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</si>
  <si>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</si>
  <si>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</si>
  <si>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</si>
  <si>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</si>
  <si>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</si>
  <si>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</si>
  <si>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</si>
  <si>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</si>
  <si>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</si>
  <si>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</si>
  <si>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</si>
  <si>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</si>
  <si>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</si>
  <si>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</si>
  <si>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</si>
  <si>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</si>
  <si>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</si>
  <si>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</si>
  <si>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</si>
  <si>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</si>
  <si>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</si>
  <si>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</si>
  <si>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</si>
  <si>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</si>
  <si>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</si>
  <si>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</si>
  <si>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</si>
  <si>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</si>
  <si>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</si>
  <si>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</si>
  <si>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</si>
  <si>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</si>
  <si>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</si>
  <si>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</si>
  <si>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</si>
  <si>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</si>
  <si>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</si>
  <si>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</si>
  <si>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</si>
  <si>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</si>
  <si>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</si>
  <si>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</si>
  <si>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</si>
  <si>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</si>
  <si>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</si>
  <si>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</si>
  <si>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</si>
  <si>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</si>
  <si>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</si>
  <si>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</si>
  <si>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</si>
  <si>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</si>
  <si>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</si>
  <si>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</si>
  <si>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</si>
  <si>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</si>
  <si>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</si>
  <si>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</si>
  <si>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</si>
  <si>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</si>
  <si>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</si>
  <si>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</si>
  <si>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</si>
  <si>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</si>
  <si>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</si>
  <si>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</si>
  <si>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</si>
  <si>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</si>
  <si>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</si>
  <si>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</si>
  <si>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</si>
  <si>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</si>
  <si>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</si>
  <si>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</si>
  <si>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</si>
  <si>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</si>
  <si>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</si>
  <si>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</si>
  <si>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</si>
  <si>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</si>
  <si>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</si>
  <si>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</si>
  <si>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</si>
  <si>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</si>
  <si>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</si>
  <si>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</si>
  <si>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</si>
  <si>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</si>
  <si>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</si>
  <si>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</si>
  <si>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</si>
  <si>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</si>
  <si>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</si>
  <si>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</si>
  <si>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</si>
  <si>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</si>
  <si>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</si>
  <si>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</si>
  <si>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</si>
  <si>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</si>
  <si>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</si>
  <si>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</si>
  <si>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</si>
  <si>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</si>
  <si>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</si>
  <si>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</si>
  <si>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</si>
  <si>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</si>
  <si>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</si>
  <si>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</si>
  <si>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</si>
  <si>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</si>
  <si>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</si>
  <si>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</si>
  <si>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</si>
  <si>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</si>
  <si>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</si>
  <si>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</si>
  <si>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</si>
  <si>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</si>
  <si>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</si>
  <si>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</si>
  <si>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</si>
  <si>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</si>
  <si>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</si>
  <si>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</si>
  <si>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</si>
  <si>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</si>
  <si>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</si>
  <si>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</si>
  <si>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</si>
  <si>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</si>
  <si>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</si>
  <si>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</si>
  <si>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</si>
  <si>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</si>
  <si>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</si>
  <si>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</si>
  <si>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</si>
  <si>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</si>
  <si>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</si>
  <si>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</si>
  <si>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</si>
  <si>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</si>
  <si>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</si>
  <si>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</si>
  <si>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</si>
  <si>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</si>
  <si>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</si>
  <si>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</si>
  <si>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</si>
  <si>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</si>
  <si>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</si>
  <si>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</si>
  <si>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</si>
  <si>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</si>
  <si>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</si>
  <si>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</si>
  <si>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</si>
  <si>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</si>
  <si>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</si>
  <si>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</si>
  <si>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</si>
  <si>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</si>
  <si>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</si>
  <si>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</si>
  <si>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</si>
  <si>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</si>
  <si>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</si>
  <si>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</si>
  <si>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</si>
  <si>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</si>
  <si>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</si>
  <si>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</si>
  <si>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</si>
  <si>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</si>
  <si>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</si>
  <si>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</si>
  <si>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</si>
  <si>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</si>
  <si>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</si>
  <si>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</si>
  <si>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</si>
  <si>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</si>
  <si>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</si>
  <si>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</si>
  <si>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</si>
  <si>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</si>
  <si>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</si>
  <si>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</si>
  <si>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</si>
  <si>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</si>
  <si>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</si>
  <si>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</si>
  <si>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</si>
  <si>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</si>
  <si>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</si>
  <si>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</si>
  <si>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</si>
  <si>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</si>
  <si>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</si>
  <si>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</si>
  <si>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</si>
  <si>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</si>
  <si>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</si>
  <si>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</si>
  <si>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</si>
  <si>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</si>
  <si>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</si>
  <si>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</si>
  <si>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</si>
  <si>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</si>
  <si>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</si>
  <si>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</si>
  <si>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</si>
  <si>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</si>
  <si>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</si>
  <si>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</si>
  <si>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</si>
  <si>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</si>
  <si>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</si>
  <si>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</si>
  <si>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</si>
  <si>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</si>
  <si>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</si>
  <si>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</si>
  <si>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</si>
  <si>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</si>
  <si>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</si>
  <si>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</si>
  <si>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</si>
  <si>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</si>
  <si>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</si>
  <si>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</si>
  <si>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</si>
  <si>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</si>
  <si>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</si>
  <si>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</si>
  <si>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</si>
  <si>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</si>
  <si>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</si>
  <si>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</si>
  <si>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</si>
  <si>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</si>
  <si>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</si>
  <si>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</si>
  <si>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</si>
  <si>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</si>
  <si>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</si>
  <si>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</si>
  <si>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</si>
  <si>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</si>
  <si>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</si>
  <si>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</si>
  <si>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</si>
  <si>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</si>
  <si>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</si>
  <si>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</si>
  <si>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</si>
  <si>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</si>
  <si>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</si>
  <si>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</si>
  <si>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</si>
  <si>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</si>
  <si>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</si>
  <si>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</si>
  <si>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</si>
  <si>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</si>
  <si>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</si>
  <si>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</si>
  <si>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</si>
  <si>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</si>
  <si>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</si>
  <si>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</si>
  <si>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</si>
  <si>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</si>
  <si>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</si>
  <si>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</si>
  <si>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</si>
  <si>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</si>
  <si>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</si>
  <si>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</si>
  <si>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</si>
  <si>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</si>
  <si>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</si>
  <si>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</si>
  <si>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</si>
  <si>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</si>
  <si>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</si>
  <si>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</si>
  <si>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</si>
  <si>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</si>
  <si>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</si>
  <si>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</si>
  <si>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</si>
  <si>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</si>
  <si>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</si>
  <si>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</si>
  <si>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</si>
  <si>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</si>
  <si>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</si>
  <si>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</si>
  <si>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</si>
  <si>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</si>
  <si>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</si>
  <si>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</si>
  <si>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</si>
  <si>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</si>
  <si>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</si>
  <si>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</si>
  <si>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</si>
  <si>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</si>
  <si>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</si>
  <si>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</si>
  <si>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</si>
  <si>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</si>
  <si>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</si>
  <si>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</si>
  <si>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</si>
  <si>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</si>
  <si>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</si>
  <si>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</si>
  <si>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</si>
  <si>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</si>
  <si>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</si>
  <si>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</si>
  <si>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</si>
  <si>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</si>
  <si>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</si>
  <si>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</si>
  <si>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</si>
  <si>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</si>
  <si>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</si>
  <si>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</si>
  <si>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</si>
  <si>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</si>
  <si>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</si>
  <si>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</si>
  <si>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</si>
  <si>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</si>
  <si>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</si>
  <si>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</si>
  <si>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</si>
  <si>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</si>
  <si>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</si>
  <si>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</si>
  <si>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</si>
  <si>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</si>
  <si>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</si>
  <si>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</si>
  <si>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</si>
  <si>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</si>
  <si>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</si>
  <si>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</si>
  <si>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</si>
  <si>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</si>
  <si>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</si>
  <si>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</si>
  <si>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</si>
  <si>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</si>
  <si>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</si>
  <si>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</si>
  <si>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</si>
  <si>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</si>
  <si>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</si>
  <si>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</si>
  <si>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</si>
  <si>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</si>
  <si>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</si>
  <si>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</si>
  <si>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</si>
  <si>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</si>
  <si>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</si>
  <si>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</si>
  <si>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</si>
  <si>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</si>
  <si>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</si>
  <si>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</si>
  <si>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</si>
  <si>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</si>
  <si>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</si>
  <si>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</si>
  <si>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</si>
  <si>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</si>
  <si>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</si>
  <si>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</si>
  <si>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</si>
  <si>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</si>
  <si>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</si>
  <si>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</si>
  <si>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</si>
  <si>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</si>
  <si>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</si>
  <si>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</si>
  <si>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</si>
  <si>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</si>
  <si>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</si>
  <si>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</si>
  <si>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</si>
  <si>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</si>
  <si>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</si>
  <si>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</si>
  <si>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</si>
  <si>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</si>
  <si>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</si>
  <si>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</si>
  <si>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</si>
  <si>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</si>
  <si>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</si>
  <si>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</si>
  <si>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</si>
  <si>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</si>
  <si>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</si>
  <si>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</si>
  <si>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</si>
  <si>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</si>
  <si>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</si>
  <si>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</si>
  <si>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</si>
  <si>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</si>
  <si>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</si>
  <si>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</si>
  <si>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</si>
  <si>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</si>
  <si>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</si>
  <si>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</si>
  <si>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</si>
  <si>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</si>
  <si>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</si>
  <si>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</si>
  <si>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</si>
  <si>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</si>
  <si>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</si>
  <si>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</si>
  <si>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</si>
  <si>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</si>
  <si>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</si>
  <si>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</si>
  <si>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</si>
  <si>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</si>
  <si>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</si>
  <si>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</si>
  <si>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</si>
  <si>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</si>
  <si>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</si>
  <si>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</si>
  <si>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</si>
  <si>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</si>
  <si>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</si>
  <si>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</si>
  <si>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</si>
  <si>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</si>
  <si>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</si>
  <si>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</si>
  <si>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</si>
  <si>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</si>
  <si>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</si>
  <si>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</si>
  <si>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</si>
  <si>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</si>
  <si>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</si>
  <si>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</si>
  <si>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</si>
  <si>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</si>
  <si>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</si>
  <si>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</si>
  <si>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</si>
  <si>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</si>
  <si>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</si>
  <si>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</si>
  <si>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forintban</t>
  </si>
  <si>
    <t>Módosított előirányzat</t>
  </si>
  <si>
    <t>Eltérés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</si>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</sst>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5.109375" style="12" customWidth="1"/>
    <col min="2" max="2" width="58.6640625" style="2" customWidth="1"/>
    <col min="3" max="3" width="12.109375" style="12" customWidth="1"/>
    <col min="4" max="4" width="11.5546875" style="1" customWidth="1"/>
    <col min="5" max="5" width="12.109375" style="1" customWidth="1"/>
    <col min="6" max="15" width="9.109375" style="1"/>
  </cols>
  <sheetData>
    <row r="1" spans="1:15" ht="18.899999999999999" customHeight="1" x14ac:dyDescent="0.25">
      <c r="A1" s="25" t="s">
        <v>557</v>
      </c>
      <c r="B1" s="25"/>
      <c r="C1" s="25"/>
      <c r="D1" s="25"/>
      <c r="E1" s="25"/>
    </row>
    <row r="2" spans="1:15" ht="18.899999999999999" customHeight="1" x14ac:dyDescent="0.25">
      <c r="A2" s="25" t="s">
        <v>562</v>
      </c>
      <c r="B2" s="25"/>
      <c r="C2" s="25"/>
      <c r="D2" s="25"/>
      <c r="E2" s="25"/>
    </row>
    <row r="3" spans="1:15" ht="18.899999999999999" customHeight="1" x14ac:dyDescent="0.25">
      <c r="A3" s="25" t="s">
        <v>558</v>
      </c>
      <c r="B3" s="25"/>
      <c r="C3" s="25"/>
      <c r="D3" s="25"/>
      <c r="E3" s="25"/>
    </row>
    <row r="4" spans="1:15" s="2" customFormat="1" ht="20.25" customHeight="1" x14ac:dyDescent="0.25">
      <c r="A4" s="20"/>
      <c r="B4" s="21"/>
      <c r="D4" s="1"/>
      <c r="E4" s="22" t="s">
        <v>559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5">
      <c r="A5" s="18" t="s">
        <v>0</v>
      </c>
      <c r="B5" s="18" t="s">
        <v>1</v>
      </c>
      <c r="C5" s="23" t="s">
        <v>2</v>
      </c>
      <c r="D5" s="23" t="s">
        <v>560</v>
      </c>
      <c r="E5" s="23" t="s">
        <v>561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" customHeight="1" x14ac:dyDescent="0.25">
      <c r="A6" s="3" t="s">
        <v>3</v>
      </c>
      <c r="B6" s="4" t="s">
        <v>4</v>
      </c>
      <c r="C6" s="13">
        <v>95144516</v>
      </c>
      <c r="D6" s="13">
        <f>95144516+251968+1000000</f>
        <v>96396484</v>
      </c>
      <c r="E6" s="13">
        <f>D6-C6</f>
        <v>1251968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" customHeight="1" x14ac:dyDescent="0.25">
      <c r="A7" s="3" t="s">
        <v>5</v>
      </c>
      <c r="B7" s="4" t="s">
        <v>6</v>
      </c>
      <c r="C7" s="13">
        <v>40044700</v>
      </c>
      <c r="D7" s="13">
        <f>40044700+2493467+1468001</f>
        <v>44006168</v>
      </c>
      <c r="E7" s="13">
        <f t="shared" ref="E7:E11" si="0">D7-C7</f>
        <v>3961468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5">
      <c r="A8" s="3" t="s">
        <v>7</v>
      </c>
      <c r="B8" s="4" t="s">
        <v>8</v>
      </c>
      <c r="C8" s="13">
        <v>45065521</v>
      </c>
      <c r="D8" s="13">
        <f>45065521+3172463-31350</f>
        <v>48206634</v>
      </c>
      <c r="E8" s="13">
        <f t="shared" si="0"/>
        <v>3141113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" customHeight="1" x14ac:dyDescent="0.25">
      <c r="A9" s="3" t="s">
        <v>9</v>
      </c>
      <c r="B9" s="4" t="s">
        <v>10</v>
      </c>
      <c r="C9" s="13">
        <v>1524180</v>
      </c>
      <c r="D9" s="13">
        <f>1524180+365025</f>
        <v>1889205</v>
      </c>
      <c r="E9" s="13">
        <f t="shared" si="0"/>
        <v>365025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" customHeight="1" x14ac:dyDescent="0.25">
      <c r="A10" s="3" t="s">
        <v>11</v>
      </c>
      <c r="B10" s="4" t="s">
        <v>12</v>
      </c>
      <c r="C10" s="13">
        <f>537800+2336823+361000</f>
        <v>3235623</v>
      </c>
      <c r="D10" s="13">
        <f>1623210+1333500+144100+2874623</f>
        <v>5975433</v>
      </c>
      <c r="E10" s="13">
        <f t="shared" si="0"/>
        <v>2739810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" customHeight="1" x14ac:dyDescent="0.25">
      <c r="A11" s="3" t="s">
        <v>13</v>
      </c>
      <c r="B11" s="4" t="s">
        <v>14</v>
      </c>
      <c r="C11" s="13">
        <v>0</v>
      </c>
      <c r="D11" s="13">
        <f>160459</f>
        <v>160459</v>
      </c>
      <c r="E11" s="13">
        <f t="shared" si="0"/>
        <v>160459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5">
      <c r="A12" s="15" t="s">
        <v>15</v>
      </c>
      <c r="B12" s="16" t="s">
        <v>16</v>
      </c>
      <c r="C12" s="17">
        <f>SUM(C6:C11)</f>
        <v>185014540</v>
      </c>
      <c r="D12" s="17">
        <f>SUM(D6:D11)</f>
        <v>196634383</v>
      </c>
      <c r="E12" s="17">
        <f t="shared" ref="E12" si="1">SUM(E6:E11)</f>
        <v>11619843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5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5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7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6.4" x14ac:dyDescent="0.25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5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5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6.4" hidden="1" x14ac:dyDescent="0.25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5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5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5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5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5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5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5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6.4" x14ac:dyDescent="0.25">
      <c r="A26" s="7" t="s">
        <v>43</v>
      </c>
      <c r="B26" s="8" t="s">
        <v>44</v>
      </c>
      <c r="C26" s="14">
        <f>SUM(C27:C36)</f>
        <v>80000</v>
      </c>
      <c r="D26" s="14">
        <f t="shared" ref="D26" si="4">SUM(D27:D36)</f>
        <v>80000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5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5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6.4" hidden="1" x14ac:dyDescent="0.25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5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5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5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5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5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5">
      <c r="A35" s="3" t="s">
        <v>61</v>
      </c>
      <c r="B35" s="4" t="s">
        <v>62</v>
      </c>
      <c r="C35" s="13">
        <v>80000</v>
      </c>
      <c r="D35" s="13">
        <v>80000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5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6.4" x14ac:dyDescent="0.25">
      <c r="A37" s="7" t="s">
        <v>65</v>
      </c>
      <c r="B37" s="8" t="s">
        <v>66</v>
      </c>
      <c r="C37" s="14">
        <f>SUM(C38:C47)</f>
        <v>30984300</v>
      </c>
      <c r="D37" s="14">
        <f t="shared" ref="D37" si="5">SUM(D38:D47)</f>
        <v>30984300</v>
      </c>
      <c r="E37" s="13">
        <f t="shared" si="2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hidden="1" x14ac:dyDescent="0.25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idden="1" x14ac:dyDescent="0.25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6.4" hidden="1" x14ac:dyDescent="0.25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idden="1" x14ac:dyDescent="0.25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hidden="1" x14ac:dyDescent="0.25">
      <c r="A42" s="3" t="s">
        <v>75</v>
      </c>
      <c r="B42" s="4" t="s">
        <v>76</v>
      </c>
      <c r="C42" s="13">
        <v>0</v>
      </c>
      <c r="D42" s="13">
        <v>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5">
      <c r="A43" s="3" t="s">
        <v>77</v>
      </c>
      <c r="B43" s="4" t="s">
        <v>78</v>
      </c>
      <c r="C43" s="13">
        <f>7233000+12645300</f>
        <v>19878300</v>
      </c>
      <c r="D43" s="13">
        <f>7233000+12645300</f>
        <v>19878300</v>
      </c>
      <c r="E43" s="13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5">
      <c r="A44" s="3" t="s">
        <v>79</v>
      </c>
      <c r="B44" s="4" t="s">
        <v>80</v>
      </c>
      <c r="C44" s="13">
        <v>11106000</v>
      </c>
      <c r="D44" s="13">
        <v>11106000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5">
      <c r="A45" s="3" t="s">
        <v>81</v>
      </c>
      <c r="B45" s="4" t="s">
        <v>82</v>
      </c>
      <c r="C45" s="13">
        <v>0</v>
      </c>
      <c r="D45" s="13">
        <v>0</v>
      </c>
      <c r="E45" s="13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5">
      <c r="A46" s="3" t="s">
        <v>83</v>
      </c>
      <c r="B46" s="4" t="s">
        <v>84</v>
      </c>
      <c r="C46" s="13">
        <v>0</v>
      </c>
      <c r="D46" s="13">
        <v>0</v>
      </c>
      <c r="E46" s="13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5">
      <c r="A47" s="3" t="s">
        <v>85</v>
      </c>
      <c r="B47" s="4" t="s">
        <v>86</v>
      </c>
      <c r="C47" s="13">
        <v>0</v>
      </c>
      <c r="D47" s="13">
        <v>0</v>
      </c>
      <c r="E47" s="13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5">
      <c r="A48" s="15" t="s">
        <v>87</v>
      </c>
      <c r="B48" s="16" t="s">
        <v>88</v>
      </c>
      <c r="C48" s="17">
        <f>C12+C15+C26+C37</f>
        <v>216078840</v>
      </c>
      <c r="D48" s="17">
        <f t="shared" ref="D48:E48" si="6">D12+D15+D26+D37</f>
        <v>227698683</v>
      </c>
      <c r="E48" s="17">
        <f t="shared" si="6"/>
        <v>11619843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5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6.4" x14ac:dyDescent="0.25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6.4" x14ac:dyDescent="0.25">
      <c r="A51" s="7" t="s">
        <v>93</v>
      </c>
      <c r="B51" s="8" t="s">
        <v>94</v>
      </c>
      <c r="C51" s="14">
        <f>SUM(C52:C61)</f>
        <v>0</v>
      </c>
      <c r="D51" s="14">
        <f t="shared" ref="D51" si="8">SUM(D52:D61)</f>
        <v>0</v>
      </c>
      <c r="E51" s="13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5">
      <c r="A52" s="3" t="s">
        <v>95</v>
      </c>
      <c r="B52" s="4" t="s">
        <v>96</v>
      </c>
      <c r="C52" s="13">
        <v>0</v>
      </c>
      <c r="D52" s="13">
        <v>0</v>
      </c>
      <c r="E52" s="13">
        <f t="shared" si="7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5">
      <c r="A53" s="3" t="s">
        <v>97</v>
      </c>
      <c r="B53" s="4" t="s">
        <v>98</v>
      </c>
      <c r="C53" s="13">
        <v>0</v>
      </c>
      <c r="D53" s="13">
        <v>0</v>
      </c>
      <c r="E53" s="13">
        <f t="shared" si="7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6.4" hidden="1" x14ac:dyDescent="0.25">
      <c r="A54" s="3" t="s">
        <v>99</v>
      </c>
      <c r="B54" s="4" t="s">
        <v>100</v>
      </c>
      <c r="C54" s="13">
        <v>0</v>
      </c>
      <c r="D54" s="13">
        <v>0</v>
      </c>
      <c r="E54" s="13">
        <f t="shared" si="7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5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7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5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5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5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5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5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5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6.4" x14ac:dyDescent="0.25">
      <c r="A62" s="7" t="s">
        <v>115</v>
      </c>
      <c r="B62" s="8" t="s">
        <v>116</v>
      </c>
      <c r="C62" s="14">
        <f>SUM(C63:C72)</f>
        <v>0</v>
      </c>
      <c r="D62" s="14">
        <f t="shared" ref="D62" si="9">SUM(D63:D72)</f>
        <v>0</v>
      </c>
      <c r="E62" s="13">
        <f t="shared" si="7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5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5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6.4" hidden="1" x14ac:dyDescent="0.25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5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7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5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5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5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5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5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5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6.4" x14ac:dyDescent="0.25">
      <c r="A73" s="7" t="s">
        <v>137</v>
      </c>
      <c r="B73" s="8" t="s">
        <v>138</v>
      </c>
      <c r="C73" s="14">
        <f>SUM(C74:C83)</f>
        <v>213488742</v>
      </c>
      <c r="D73" s="14">
        <f t="shared" ref="D73" si="10">SUM(D74:D83)</f>
        <v>213488742</v>
      </c>
      <c r="E73" s="13">
        <f t="shared" si="7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5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5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6.4" hidden="1" x14ac:dyDescent="0.25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5">
      <c r="A77" s="3" t="s">
        <v>145</v>
      </c>
      <c r="B77" s="4" t="s">
        <v>146</v>
      </c>
      <c r="C77" s="24">
        <f>39378000-39378000+213488742</f>
        <v>213488742</v>
      </c>
      <c r="D77" s="24">
        <f>39378000-39378000+213488742</f>
        <v>213488742</v>
      </c>
      <c r="E77" s="13">
        <f t="shared" si="7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5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5">
      <c r="A79" s="3" t="s">
        <v>149</v>
      </c>
      <c r="B79" s="4" t="s">
        <v>150</v>
      </c>
      <c r="C79" s="13">
        <v>0</v>
      </c>
      <c r="D79" s="13">
        <v>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5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5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5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5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5">
      <c r="A84" s="15" t="s">
        <v>159</v>
      </c>
      <c r="B84" s="16" t="s">
        <v>160</v>
      </c>
      <c r="C84" s="17">
        <f>C49+C50+C51+C62+C73</f>
        <v>213488742</v>
      </c>
      <c r="D84" s="17">
        <f t="shared" ref="D84:E84" si="11">D49+D50+D51+D62+D73</f>
        <v>213488742</v>
      </c>
      <c r="E84" s="17">
        <f t="shared" si="11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5">
      <c r="A85" s="7" t="s">
        <v>161</v>
      </c>
      <c r="B85" s="8" t="s">
        <v>162</v>
      </c>
      <c r="C85" s="14">
        <f>SUM(C86:C88)</f>
        <v>0</v>
      </c>
      <c r="D85" s="14">
        <f t="shared" ref="D85" si="12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5">
      <c r="A86" s="3" t="s">
        <v>163</v>
      </c>
      <c r="B86" s="4" t="s">
        <v>164</v>
      </c>
      <c r="C86" s="13">
        <v>0</v>
      </c>
      <c r="D86" s="13">
        <v>0</v>
      </c>
      <c r="E86" s="14">
        <f t="shared" ref="E86:E89" si="13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6.4" hidden="1" x14ac:dyDescent="0.25">
      <c r="A87" s="3" t="s">
        <v>165</v>
      </c>
      <c r="B87" s="4" t="s">
        <v>166</v>
      </c>
      <c r="C87" s="13">
        <v>0</v>
      </c>
      <c r="D87" s="13">
        <v>0</v>
      </c>
      <c r="E87" s="14">
        <f t="shared" si="13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6.4" hidden="1" x14ac:dyDescent="0.25">
      <c r="A88" s="3" t="s">
        <v>167</v>
      </c>
      <c r="B88" s="4" t="s">
        <v>168</v>
      </c>
      <c r="C88" s="13">
        <v>0</v>
      </c>
      <c r="D88" s="13">
        <v>0</v>
      </c>
      <c r="E88" s="14">
        <f t="shared" si="13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5">
      <c r="A89" s="7" t="s">
        <v>169</v>
      </c>
      <c r="B89" s="8" t="s">
        <v>170</v>
      </c>
      <c r="C89" s="14">
        <f>SUM(C90:C97)</f>
        <v>0</v>
      </c>
      <c r="D89" s="14">
        <f t="shared" ref="D89" si="14">SUM(D90:D97)</f>
        <v>0</v>
      </c>
      <c r="E89" s="14">
        <f t="shared" si="1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5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5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5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5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5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5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5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5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8" x14ac:dyDescent="0.25">
      <c r="A98" s="15" t="s">
        <v>187</v>
      </c>
      <c r="B98" s="16" t="s">
        <v>188</v>
      </c>
      <c r="C98" s="17">
        <f>C85+C89</f>
        <v>0</v>
      </c>
      <c r="D98" s="17">
        <f t="shared" ref="D98:E98" si="15">D85+D89</f>
        <v>0</v>
      </c>
      <c r="E98" s="17">
        <f t="shared" si="15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5">
      <c r="A99" s="7" t="s">
        <v>189</v>
      </c>
      <c r="B99" s="8" t="s">
        <v>190</v>
      </c>
      <c r="C99" s="14">
        <f>SUM(C100:C108)</f>
        <v>0</v>
      </c>
      <c r="D99" s="14">
        <f t="shared" ref="D99" si="16">SUM(D100:D108)</f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5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3" si="17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6.4" hidden="1" x14ac:dyDescent="0.25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1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5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1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5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1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5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1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5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1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5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1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5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1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5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1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1.75" customHeight="1" x14ac:dyDescent="0.25">
      <c r="A109" s="7" t="s">
        <v>209</v>
      </c>
      <c r="B109" s="8" t="s">
        <v>210</v>
      </c>
      <c r="C109" s="14">
        <f>SUM(C110:C113)</f>
        <v>0</v>
      </c>
      <c r="D109" s="14">
        <f t="shared" ref="D109" si="18">SUM(D110:D113)</f>
        <v>0</v>
      </c>
      <c r="E109" s="14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5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1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5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1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5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1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5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1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5">
      <c r="A114" s="7" t="s">
        <v>219</v>
      </c>
      <c r="B114" s="8" t="s">
        <v>220</v>
      </c>
      <c r="C114" s="14">
        <f>SUM(C115:C121)</f>
        <v>4350000</v>
      </c>
      <c r="D114" s="14">
        <f t="shared" ref="D114" si="19">SUM(D115:D121)</f>
        <v>4350000</v>
      </c>
      <c r="E114" s="14">
        <f t="shared" si="17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5">
      <c r="A115" s="3" t="s">
        <v>221</v>
      </c>
      <c r="B115" s="4" t="s">
        <v>222</v>
      </c>
      <c r="C115" s="13">
        <v>750000</v>
      </c>
      <c r="D115" s="13">
        <v>750000</v>
      </c>
      <c r="E115" s="14">
        <f t="shared" si="1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5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 t="s">
        <v>225</v>
      </c>
      <c r="B117" s="4" t="s">
        <v>226</v>
      </c>
      <c r="C117" s="13">
        <v>3600000</v>
      </c>
      <c r="D117" s="13">
        <v>3600000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5">
      <c r="A118" s="3" t="s">
        <v>227</v>
      </c>
      <c r="B118" s="4" t="s">
        <v>228</v>
      </c>
      <c r="C118" s="13">
        <v>0</v>
      </c>
      <c r="D118" s="13">
        <v>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5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5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5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5">
      <c r="A122" s="7" t="s">
        <v>235</v>
      </c>
      <c r="B122" s="8" t="s">
        <v>236</v>
      </c>
      <c r="C122" s="14">
        <f>SUM(C123:C144)</f>
        <v>11000000</v>
      </c>
      <c r="D122" s="14">
        <f t="shared" ref="D122" si="20">SUM(D123:D144)</f>
        <v>11000000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5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5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5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5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5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5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6.4" x14ac:dyDescent="0.25">
      <c r="A129" s="3" t="s">
        <v>249</v>
      </c>
      <c r="B129" s="4" t="s">
        <v>250</v>
      </c>
      <c r="C129" s="13">
        <v>11000000</v>
      </c>
      <c r="D129" s="13">
        <v>11000000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6.4" hidden="1" x14ac:dyDescent="0.25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5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5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6.4" hidden="1" x14ac:dyDescent="0.25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6.4" hidden="1" x14ac:dyDescent="0.25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6.4" hidden="1" x14ac:dyDescent="0.25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6.4" hidden="1" x14ac:dyDescent="0.25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6.4" hidden="1" x14ac:dyDescent="0.25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5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5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5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5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5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5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9.6" hidden="1" x14ac:dyDescent="0.25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5">
      <c r="A145" s="7" t="s">
        <v>281</v>
      </c>
      <c r="B145" s="8" t="s">
        <v>282</v>
      </c>
      <c r="C145" s="14">
        <f>SUM(C146:C149)</f>
        <v>0</v>
      </c>
      <c r="D145" s="14">
        <f t="shared" ref="D145" si="21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5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5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5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5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5">
      <c r="A150" s="7" t="s">
        <v>291</v>
      </c>
      <c r="B150" s="8" t="s">
        <v>292</v>
      </c>
      <c r="C150" s="14">
        <f>SUM(C151:C154)</f>
        <v>2400000</v>
      </c>
      <c r="D150" s="14">
        <f t="shared" ref="D150" si="22">SUM(D151:D154)</f>
        <v>2400000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6.4" x14ac:dyDescent="0.25">
      <c r="A151" s="3" t="s">
        <v>293</v>
      </c>
      <c r="B151" s="4" t="s">
        <v>294</v>
      </c>
      <c r="C151" s="13">
        <v>0</v>
      </c>
      <c r="D151" s="13">
        <v>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6.4" x14ac:dyDescent="0.25">
      <c r="A152" s="3" t="s">
        <v>295</v>
      </c>
      <c r="B152" s="4" t="s">
        <v>296</v>
      </c>
      <c r="C152" s="13">
        <v>2400000</v>
      </c>
      <c r="D152" s="13">
        <v>2400000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5">
      <c r="A155" s="7" t="s">
        <v>301</v>
      </c>
      <c r="B155" s="8" t="s">
        <v>302</v>
      </c>
      <c r="C155" s="14">
        <f>SUM(C156:C172)</f>
        <v>20000</v>
      </c>
      <c r="D155" s="14">
        <f t="shared" ref="D155" si="23">SUM(D156:D172)</f>
        <v>20000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5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5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6.4" hidden="1" x14ac:dyDescent="0.25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5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5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5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5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5">
      <c r="A163" s="3" t="s">
        <v>317</v>
      </c>
      <c r="B163" s="4" t="s">
        <v>318</v>
      </c>
      <c r="C163" s="13">
        <v>20000</v>
      </c>
      <c r="D163" s="13">
        <v>20000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5">
      <c r="A164" s="3" t="s">
        <v>319</v>
      </c>
      <c r="B164" s="4" t="s">
        <v>320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5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5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5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5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5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5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9.6" hidden="1" x14ac:dyDescent="0.25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6.4" hidden="1" x14ac:dyDescent="0.25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8" x14ac:dyDescent="0.25">
      <c r="A173" s="15" t="s">
        <v>337</v>
      </c>
      <c r="B173" s="16" t="s">
        <v>338</v>
      </c>
      <c r="C173" s="17">
        <f>C122+C145+C149+C150+C155</f>
        <v>13420000</v>
      </c>
      <c r="D173" s="17">
        <f t="shared" ref="D173:E173" si="24">D122+D145+D149+D150+D155</f>
        <v>13420000</v>
      </c>
      <c r="E173" s="17">
        <f t="shared" si="24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5">
      <c r="A174" s="7" t="s">
        <v>339</v>
      </c>
      <c r="B174" s="8" t="s">
        <v>340</v>
      </c>
      <c r="C174" s="14">
        <f>SUM(C175:C189)</f>
        <v>300000</v>
      </c>
      <c r="D174" s="14">
        <f t="shared" ref="D174" si="25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5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9" si="2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5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5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5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5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9.6" hidden="1" x14ac:dyDescent="0.25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5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5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5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5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9.6" x14ac:dyDescent="0.25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idden="1" x14ac:dyDescent="0.25">
      <c r="A186" s="3" t="s">
        <v>363</v>
      </c>
      <c r="B186" s="4" t="s">
        <v>364</v>
      </c>
      <c r="C186" s="13">
        <v>0</v>
      </c>
      <c r="D186" s="13">
        <v>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5">
      <c r="A187" s="3" t="s">
        <v>365</v>
      </c>
      <c r="B187" s="4" t="s">
        <v>366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5">
      <c r="A188" s="3" t="s">
        <v>367</v>
      </c>
      <c r="B188" s="4" t="s">
        <v>368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3" t="s">
        <v>369</v>
      </c>
      <c r="B189" s="4" t="s">
        <v>370</v>
      </c>
      <c r="C189" s="13">
        <v>300000</v>
      </c>
      <c r="D189" s="13">
        <v>300000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8" x14ac:dyDescent="0.25">
      <c r="A190" s="15" t="s">
        <v>371</v>
      </c>
      <c r="B190" s="16" t="s">
        <v>372</v>
      </c>
      <c r="C190" s="17">
        <f>C98+C99+C109+C114+C173+C174</f>
        <v>18070000</v>
      </c>
      <c r="D190" s="17">
        <f t="shared" ref="D190:E190" si="27">D98+D99+D109+D114+D173+D174</f>
        <v>18070000</v>
      </c>
      <c r="E190" s="17">
        <f t="shared" si="27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5">
      <c r="A191" s="3" t="s">
        <v>373</v>
      </c>
      <c r="B191" s="4" t="s">
        <v>374</v>
      </c>
      <c r="C191" s="13">
        <v>1500000</v>
      </c>
      <c r="D191" s="13">
        <v>1500000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5">
      <c r="A192" s="7" t="s">
        <v>375</v>
      </c>
      <c r="B192" s="8" t="s">
        <v>376</v>
      </c>
      <c r="C192" s="14">
        <v>6250000</v>
      </c>
      <c r="D192" s="14">
        <v>6250000</v>
      </c>
      <c r="E192" s="13">
        <f t="shared" ref="E192:E219" si="28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5">
      <c r="A193" s="3" t="s">
        <v>377</v>
      </c>
      <c r="B193" s="4" t="s">
        <v>378</v>
      </c>
      <c r="C193" s="13">
        <v>0</v>
      </c>
      <c r="D193" s="13">
        <v>0</v>
      </c>
      <c r="E193" s="13">
        <f t="shared" si="28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6.4" x14ac:dyDescent="0.25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28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5">
      <c r="A195" s="7" t="s">
        <v>381</v>
      </c>
      <c r="B195" s="8" t="s">
        <v>382</v>
      </c>
      <c r="C195" s="14">
        <f>SUM(C196)</f>
        <v>0</v>
      </c>
      <c r="D195" s="14">
        <f t="shared" ref="D195" si="29">SUM(D196)</f>
        <v>0</v>
      </c>
      <c r="E195" s="13">
        <f t="shared" si="28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5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28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5">
      <c r="A197" s="7" t="s">
        <v>385</v>
      </c>
      <c r="B197" s="8" t="s">
        <v>386</v>
      </c>
      <c r="C197" s="14">
        <f>SUM(C198:C203)</f>
        <v>4603711</v>
      </c>
      <c r="D197" s="14">
        <f t="shared" ref="D197" si="30">SUM(D198:D203)</f>
        <v>4603711</v>
      </c>
      <c r="E197" s="13">
        <f t="shared" si="28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5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28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6.4" x14ac:dyDescent="0.25">
      <c r="A199" s="3" t="s">
        <v>389</v>
      </c>
      <c r="B199" s="4" t="s">
        <v>390</v>
      </c>
      <c r="C199" s="13">
        <f>4603711</f>
        <v>4603711</v>
      </c>
      <c r="D199" s="13">
        <f>4603711</f>
        <v>4603711</v>
      </c>
      <c r="E199" s="13">
        <f t="shared" si="28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6.4" hidden="1" x14ac:dyDescent="0.25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28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idden="1" x14ac:dyDescent="0.25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28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6.4" hidden="1" x14ac:dyDescent="0.25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28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5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28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5">
      <c r="A204" s="3" t="s">
        <v>399</v>
      </c>
      <c r="B204" s="4" t="s">
        <v>400</v>
      </c>
      <c r="C204" s="13">
        <v>2109000</v>
      </c>
      <c r="D204" s="13">
        <v>2109000</v>
      </c>
      <c r="E204" s="13">
        <f t="shared" si="28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5">
      <c r="A205" s="3" t="s">
        <v>401</v>
      </c>
      <c r="B205" s="4" t="s">
        <v>402</v>
      </c>
      <c r="C205" s="13">
        <v>1379000</v>
      </c>
      <c r="D205" s="13">
        <v>1379000</v>
      </c>
      <c r="E205" s="13">
        <f t="shared" si="28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5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28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5">
      <c r="A207" s="7" t="s">
        <v>405</v>
      </c>
      <c r="B207" s="8" t="s">
        <v>406</v>
      </c>
      <c r="C207" s="14">
        <v>100000</v>
      </c>
      <c r="D207" s="14">
        <f>100000+200000</f>
        <v>300000</v>
      </c>
      <c r="E207" s="13">
        <f t="shared" si="28"/>
        <v>200000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5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28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5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28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5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28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5">
      <c r="A211" s="7" t="s">
        <v>413</v>
      </c>
      <c r="B211" s="8" t="s">
        <v>414</v>
      </c>
      <c r="C211" s="14">
        <f>SUM(C212:C215)</f>
        <v>0</v>
      </c>
      <c r="D211" s="14">
        <f t="shared" ref="D211" si="31">SUM(D212:D215)</f>
        <v>0</v>
      </c>
      <c r="E211" s="13">
        <f t="shared" si="28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6.4" hidden="1" x14ac:dyDescent="0.25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28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6.4" hidden="1" x14ac:dyDescent="0.25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28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6.4" hidden="1" x14ac:dyDescent="0.25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28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5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28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5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28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5">
      <c r="A217" s="7" t="s">
        <v>425</v>
      </c>
      <c r="B217" s="8" t="s">
        <v>426</v>
      </c>
      <c r="C217" s="14">
        <v>0</v>
      </c>
      <c r="D217" s="14">
        <v>0</v>
      </c>
      <c r="E217" s="13">
        <f t="shared" si="28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2.8" hidden="1" x14ac:dyDescent="0.25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28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5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28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.6" x14ac:dyDescent="0.25">
      <c r="A220" s="15" t="s">
        <v>431</v>
      </c>
      <c r="B220" s="16" t="s">
        <v>432</v>
      </c>
      <c r="C220" s="17">
        <f>C191+C192+C195+C197+C204+C205+C206+C207+C211+C216+C217</f>
        <v>15941711</v>
      </c>
      <c r="D220" s="17">
        <f t="shared" ref="D220:E220" si="32">D191+D192+D195+D197+D204+D205+D206+D207+D211+D216+D217</f>
        <v>16141711</v>
      </c>
      <c r="E220" s="17">
        <f t="shared" si="32"/>
        <v>200000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" customHeight="1" x14ac:dyDescent="0.25">
      <c r="A221" s="7" t="s">
        <v>433</v>
      </c>
      <c r="B221" s="8" t="s">
        <v>434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5">
      <c r="A222" s="3" t="s">
        <v>435</v>
      </c>
      <c r="B222" s="4" t="s">
        <v>436</v>
      </c>
      <c r="C222" s="13">
        <v>0</v>
      </c>
      <c r="D222" s="13">
        <v>1</v>
      </c>
      <c r="E222" s="14">
        <f t="shared" ref="E222:E228" si="33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" customHeight="1" x14ac:dyDescent="0.25">
      <c r="A223" s="7" t="s">
        <v>437</v>
      </c>
      <c r="B223" s="8" t="s">
        <v>438</v>
      </c>
      <c r="C223" s="14">
        <f>3000000</f>
        <v>3000000</v>
      </c>
      <c r="D223" s="14">
        <f>3000000</f>
        <v>3000000</v>
      </c>
      <c r="E223" s="14">
        <f t="shared" si="33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5">
      <c r="A224" s="3" t="s">
        <v>439</v>
      </c>
      <c r="B224" s="4" t="s">
        <v>440</v>
      </c>
      <c r="C224" s="13">
        <v>0</v>
      </c>
      <c r="D224" s="13">
        <v>0</v>
      </c>
      <c r="E224" s="14">
        <f t="shared" si="3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" customHeight="1" x14ac:dyDescent="0.25">
      <c r="A225" s="3" t="s">
        <v>441</v>
      </c>
      <c r="B225" s="4" t="s">
        <v>442</v>
      </c>
      <c r="C225" s="13">
        <v>0</v>
      </c>
      <c r="D225" s="13">
        <v>0</v>
      </c>
      <c r="E225" s="14">
        <f t="shared" si="33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" customHeight="1" x14ac:dyDescent="0.25">
      <c r="A226" s="7" t="s">
        <v>443</v>
      </c>
      <c r="B226" s="8" t="s">
        <v>444</v>
      </c>
      <c r="C226" s="14">
        <f>SUM(C227)</f>
        <v>0</v>
      </c>
      <c r="D226" s="14">
        <f t="shared" ref="D226" si="34">SUM(D227)</f>
        <v>0</v>
      </c>
      <c r="E226" s="14">
        <f t="shared" si="33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5">
      <c r="A227" s="3" t="s">
        <v>445</v>
      </c>
      <c r="B227" s="4" t="s">
        <v>446</v>
      </c>
      <c r="C227" s="13">
        <v>0</v>
      </c>
      <c r="D227" s="13">
        <v>0</v>
      </c>
      <c r="E227" s="14">
        <f t="shared" si="33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" customHeight="1" x14ac:dyDescent="0.25">
      <c r="A228" s="3" t="s">
        <v>447</v>
      </c>
      <c r="B228" s="4" t="s">
        <v>448</v>
      </c>
      <c r="C228" s="13">
        <v>0</v>
      </c>
      <c r="D228" s="13">
        <v>0</v>
      </c>
      <c r="E228" s="14">
        <f t="shared" si="3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8" x14ac:dyDescent="0.3">
      <c r="A229" s="15" t="s">
        <v>449</v>
      </c>
      <c r="B229" s="16" t="s">
        <v>450</v>
      </c>
      <c r="C229" s="17">
        <f>C221+C223+C225+C226+C228</f>
        <v>3000000</v>
      </c>
      <c r="D229" s="17">
        <f t="shared" ref="D229:E229" si="35">D221+D223+D225+D226+D228</f>
        <v>3000000</v>
      </c>
      <c r="E229" s="17">
        <f t="shared" si="35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6.4" x14ac:dyDescent="0.25">
      <c r="A230" s="3" t="s">
        <v>451</v>
      </c>
      <c r="B230" s="4" t="s">
        <v>452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6.4" x14ac:dyDescent="0.25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ref="E231:E254" si="36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6.4" x14ac:dyDescent="0.25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36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6.4" x14ac:dyDescent="0.25">
      <c r="A233" s="7" t="s">
        <v>457</v>
      </c>
      <c r="B233" s="8" t="s">
        <v>458</v>
      </c>
      <c r="C233" s="14">
        <f>SUM(C234:C242)</f>
        <v>600000</v>
      </c>
      <c r="D233" s="14">
        <f t="shared" ref="D233" si="37">SUM(D234:D242)</f>
        <v>600000</v>
      </c>
      <c r="E233" s="13">
        <f t="shared" si="36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5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36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5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36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5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36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5">
      <c r="A237" s="3" t="s">
        <v>465</v>
      </c>
      <c r="B237" s="4" t="s">
        <v>466</v>
      </c>
      <c r="C237" s="13">
        <v>600000</v>
      </c>
      <c r="D237" s="13">
        <v>600000</v>
      </c>
      <c r="E237" s="13">
        <f t="shared" si="36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5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36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5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36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5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36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5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36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5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36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5">
      <c r="A243" s="7" t="s">
        <v>477</v>
      </c>
      <c r="B243" s="8" t="s">
        <v>478</v>
      </c>
      <c r="C243" s="14">
        <f>SUM(C244:C254)</f>
        <v>595000</v>
      </c>
      <c r="D243" s="14">
        <f t="shared" ref="D243" si="38">SUM(D244:D254)</f>
        <v>595000</v>
      </c>
      <c r="E243" s="13">
        <f t="shared" si="36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5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36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5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36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5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36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5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36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5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36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5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36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18" hidden="1" customHeight="1" x14ac:dyDescent="0.25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36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5">
      <c r="A251" s="3" t="s">
        <v>493</v>
      </c>
      <c r="B251" s="4" t="s">
        <v>494</v>
      </c>
      <c r="C251" s="13">
        <v>595000</v>
      </c>
      <c r="D251" s="13">
        <v>595000</v>
      </c>
      <c r="E251" s="13">
        <f t="shared" si="36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5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36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5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36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5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36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5">
      <c r="A255" s="15" t="s">
        <v>501</v>
      </c>
      <c r="B255" s="16" t="s">
        <v>502</v>
      </c>
      <c r="C255" s="17">
        <f>C230+C231+C232+C233+C243</f>
        <v>1195000</v>
      </c>
      <c r="D255" s="17">
        <f t="shared" ref="D255:E255" si="39">D230+D231+D232+D233+D243</f>
        <v>1195000</v>
      </c>
      <c r="E255" s="17">
        <f t="shared" si="39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6.4" hidden="1" x14ac:dyDescent="0.25">
      <c r="A256" s="3" t="s">
        <v>503</v>
      </c>
      <c r="B256" s="4" t="s">
        <v>504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6.4" hidden="1" x14ac:dyDescent="0.25">
      <c r="A257" s="3" t="s">
        <v>505</v>
      </c>
      <c r="B257" s="4" t="s">
        <v>506</v>
      </c>
      <c r="C257" s="13">
        <v>0</v>
      </c>
      <c r="D257" s="13">
        <v>0</v>
      </c>
      <c r="E257" s="13">
        <f t="shared" ref="E257:E280" si="40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6.4" hidden="1" x14ac:dyDescent="0.25">
      <c r="A258" s="3" t="s">
        <v>507</v>
      </c>
      <c r="B258" s="4" t="s">
        <v>508</v>
      </c>
      <c r="C258" s="13">
        <v>0</v>
      </c>
      <c r="D258" s="13">
        <v>0</v>
      </c>
      <c r="E258" s="13">
        <f t="shared" si="40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hidden="1" customHeight="1" x14ac:dyDescent="0.25">
      <c r="A259" s="7" t="s">
        <v>509</v>
      </c>
      <c r="B259" s="8" t="s">
        <v>510</v>
      </c>
      <c r="C259" s="14">
        <f>SUM(C260:C268)</f>
        <v>0</v>
      </c>
      <c r="D259" s="14">
        <f t="shared" ref="D259" si="41">SUM(D260:D268)</f>
        <v>0</v>
      </c>
      <c r="E259" s="13">
        <f t="shared" si="40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5">
      <c r="A260" s="3" t="s">
        <v>511</v>
      </c>
      <c r="B260" s="4" t="s">
        <v>512</v>
      </c>
      <c r="C260" s="13">
        <v>0</v>
      </c>
      <c r="D260" s="13">
        <v>0</v>
      </c>
      <c r="E260" s="13">
        <f t="shared" si="40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5">
      <c r="A261" s="3" t="s">
        <v>513</v>
      </c>
      <c r="B261" s="4" t="s">
        <v>514</v>
      </c>
      <c r="C261" s="13">
        <v>0</v>
      </c>
      <c r="D261" s="13">
        <v>0</v>
      </c>
      <c r="E261" s="13">
        <f t="shared" si="40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5">
      <c r="A262" s="3" t="s">
        <v>515</v>
      </c>
      <c r="B262" s="4" t="s">
        <v>516</v>
      </c>
      <c r="C262" s="13">
        <v>0</v>
      </c>
      <c r="D262" s="13">
        <v>0</v>
      </c>
      <c r="E262" s="13">
        <f t="shared" si="40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5">
      <c r="A263" s="3" t="s">
        <v>517</v>
      </c>
      <c r="B263" s="4" t="s">
        <v>518</v>
      </c>
      <c r="C263" s="13">
        <v>0</v>
      </c>
      <c r="D263" s="13">
        <v>0</v>
      </c>
      <c r="E263" s="13">
        <f t="shared" si="40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5">
      <c r="A264" s="3" t="s">
        <v>519</v>
      </c>
      <c r="B264" s="4" t="s">
        <v>520</v>
      </c>
      <c r="C264" s="13">
        <v>0</v>
      </c>
      <c r="D264" s="13">
        <v>0</v>
      </c>
      <c r="E264" s="13">
        <f t="shared" si="40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5">
      <c r="A265" s="3" t="s">
        <v>521</v>
      </c>
      <c r="B265" s="4" t="s">
        <v>522</v>
      </c>
      <c r="C265" s="13">
        <v>0</v>
      </c>
      <c r="D265" s="13">
        <v>0</v>
      </c>
      <c r="E265" s="13">
        <f t="shared" si="40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5">
      <c r="A266" s="3" t="s">
        <v>523</v>
      </c>
      <c r="B266" s="4" t="s">
        <v>524</v>
      </c>
      <c r="C266" s="13">
        <v>0</v>
      </c>
      <c r="D266" s="13">
        <v>0</v>
      </c>
      <c r="E266" s="13">
        <f t="shared" si="40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5">
      <c r="A267" s="3" t="s">
        <v>525</v>
      </c>
      <c r="B267" s="4" t="s">
        <v>526</v>
      </c>
      <c r="C267" s="13">
        <v>0</v>
      </c>
      <c r="D267" s="13">
        <v>0</v>
      </c>
      <c r="E267" s="13">
        <f t="shared" si="40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5">
      <c r="A268" s="3" t="s">
        <v>527</v>
      </c>
      <c r="B268" s="4" t="s">
        <v>528</v>
      </c>
      <c r="C268" s="13">
        <v>0</v>
      </c>
      <c r="D268" s="13">
        <v>0</v>
      </c>
      <c r="E268" s="13">
        <f t="shared" si="40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idden="1" x14ac:dyDescent="0.25">
      <c r="A269" s="7" t="s">
        <v>529</v>
      </c>
      <c r="B269" s="8" t="s">
        <v>530</v>
      </c>
      <c r="C269" s="14">
        <f>SUM(C270:C280)</f>
        <v>0</v>
      </c>
      <c r="D269" s="14">
        <f t="shared" ref="D269" si="42">SUM(D270:D280)</f>
        <v>0</v>
      </c>
      <c r="E269" s="13">
        <f t="shared" si="40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5">
      <c r="A270" s="3" t="s">
        <v>531</v>
      </c>
      <c r="B270" s="4" t="s">
        <v>532</v>
      </c>
      <c r="C270" s="13">
        <v>0</v>
      </c>
      <c r="D270" s="13">
        <v>0</v>
      </c>
      <c r="E270" s="13">
        <f t="shared" si="40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5">
      <c r="A271" s="3" t="s">
        <v>533</v>
      </c>
      <c r="B271" s="4" t="s">
        <v>534</v>
      </c>
      <c r="C271" s="13">
        <v>0</v>
      </c>
      <c r="D271" s="13">
        <v>0</v>
      </c>
      <c r="E271" s="13">
        <f t="shared" si="40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5">
      <c r="A272" s="3" t="s">
        <v>535</v>
      </c>
      <c r="B272" s="4" t="s">
        <v>536</v>
      </c>
      <c r="C272" s="13">
        <v>0</v>
      </c>
      <c r="D272" s="13">
        <v>0</v>
      </c>
      <c r="E272" s="13">
        <f t="shared" si="40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5">
      <c r="A273" s="3" t="s">
        <v>537</v>
      </c>
      <c r="B273" s="4" t="s">
        <v>538</v>
      </c>
      <c r="C273" s="13">
        <v>0</v>
      </c>
      <c r="D273" s="13">
        <v>0</v>
      </c>
      <c r="E273" s="13">
        <f t="shared" si="40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5">
      <c r="A274" s="3" t="s">
        <v>539</v>
      </c>
      <c r="B274" s="4" t="s">
        <v>540</v>
      </c>
      <c r="C274" s="13">
        <v>0</v>
      </c>
      <c r="D274" s="13">
        <v>0</v>
      </c>
      <c r="E274" s="13">
        <f t="shared" si="40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5">
      <c r="A275" s="3" t="s">
        <v>541</v>
      </c>
      <c r="B275" s="4" t="s">
        <v>542</v>
      </c>
      <c r="C275" s="13">
        <v>0</v>
      </c>
      <c r="D275" s="13">
        <v>0</v>
      </c>
      <c r="E275" s="13">
        <f t="shared" si="40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5">
      <c r="A276" s="3" t="s">
        <v>543</v>
      </c>
      <c r="B276" s="4" t="s">
        <v>544</v>
      </c>
      <c r="C276" s="13">
        <v>0</v>
      </c>
      <c r="D276" s="13">
        <v>0</v>
      </c>
      <c r="E276" s="13">
        <f t="shared" si="40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5">
      <c r="A277" s="3" t="s">
        <v>545</v>
      </c>
      <c r="B277" s="4" t="s">
        <v>546</v>
      </c>
      <c r="C277" s="13">
        <v>0</v>
      </c>
      <c r="D277" s="13">
        <v>0</v>
      </c>
      <c r="E277" s="13">
        <f t="shared" si="40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5">
      <c r="A278" s="3" t="s">
        <v>547</v>
      </c>
      <c r="B278" s="4" t="s">
        <v>548</v>
      </c>
      <c r="C278" s="13">
        <v>0</v>
      </c>
      <c r="D278" s="13">
        <v>0</v>
      </c>
      <c r="E278" s="13">
        <f t="shared" si="40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5">
      <c r="A279" s="3" t="s">
        <v>549</v>
      </c>
      <c r="B279" s="4" t="s">
        <v>550</v>
      </c>
      <c r="C279" s="13">
        <v>0</v>
      </c>
      <c r="D279" s="13">
        <v>0</v>
      </c>
      <c r="E279" s="13">
        <f t="shared" si="40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5">
      <c r="A280" s="3" t="s">
        <v>551</v>
      </c>
      <c r="B280" s="4" t="s">
        <v>552</v>
      </c>
      <c r="C280" s="13">
        <v>0</v>
      </c>
      <c r="D280" s="13">
        <v>0</v>
      </c>
      <c r="E280" s="13">
        <f t="shared" si="40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8" x14ac:dyDescent="0.25">
      <c r="A281" s="15" t="s">
        <v>553</v>
      </c>
      <c r="B281" s="16" t="s">
        <v>554</v>
      </c>
      <c r="C281" s="17">
        <f>C256+C257+C258+C259+C269</f>
        <v>0</v>
      </c>
      <c r="D281" s="17">
        <f t="shared" ref="D281:E281" si="43">D256+D257+D258+D259+D269</f>
        <v>0</v>
      </c>
      <c r="E281" s="17">
        <f t="shared" si="43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3">
      <c r="A282" s="15" t="s">
        <v>555</v>
      </c>
      <c r="B282" s="16" t="s">
        <v>556</v>
      </c>
      <c r="C282" s="17">
        <f>C48+C84+C190+C220+C229+C255+C281</f>
        <v>467774293</v>
      </c>
      <c r="D282" s="17">
        <f t="shared" ref="D282:E282" si="44">D48+D84+D190+D220+D229+D255+D281</f>
        <v>479594136</v>
      </c>
      <c r="E282" s="17">
        <f t="shared" si="44"/>
        <v>11819843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5">
      <c r="A283" s="12"/>
      <c r="C283" s="12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12"/>
      <c r="C284" s="12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12"/>
      <c r="C285" s="12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12"/>
      <c r="C286" s="12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12"/>
      <c r="C287" s="12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5">
      <c r="A288" s="12"/>
      <c r="C288" s="12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5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5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5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5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E293" s="5"/>
    </row>
    <row r="294" spans="1:15" x14ac:dyDescent="0.25">
      <c r="E294" s="5"/>
    </row>
    <row r="295" spans="1:15" x14ac:dyDescent="0.25">
      <c r="E295" s="5"/>
    </row>
    <row r="296" spans="1:15" x14ac:dyDescent="0.25">
      <c r="E296" s="5"/>
    </row>
    <row r="297" spans="1:15" x14ac:dyDescent="0.25">
      <c r="E297" s="5"/>
    </row>
    <row r="298" spans="1:15" x14ac:dyDescent="0.25">
      <c r="E298" s="5"/>
    </row>
    <row r="299" spans="1:15" x14ac:dyDescent="0.25">
      <c r="E299" s="5"/>
    </row>
  </sheetData>
  <mergeCells count="3">
    <mergeCell ref="A1:E1"/>
    <mergeCell ref="A2:E2"/>
    <mergeCell ref="A3:E3"/>
  </mergeCell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2017-11-27T19:45:19Z</cp:lastPrinted>
  <dcterms:created xsi:type="dcterms:W3CDTF">2016-02-08T12:37:04Z</dcterms:created>
  <dcterms:modified xsi:type="dcterms:W3CDTF">2017-11-27T19:45:19Z</dcterms:modified>
</cp:coreProperties>
</file>