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85" firstSheet="1" activeTab="3"/>
  </bookViews>
  <sheets>
    <sheet name="4.Mérleg" sheetId="1" r:id="rId1"/>
    <sheet name="6. Kiadások" sheetId="2" r:id="rId2"/>
    <sheet name="8. felújítás" sheetId="3" r:id="rId3"/>
    <sheet name="16. előir.- falhaszn. ütemterv" sheetId="4" r:id="rId4"/>
  </sheets>
  <definedNames/>
  <calcPr fullCalcOnLoad="1"/>
</workbook>
</file>

<file path=xl/sharedStrings.xml><?xml version="1.0" encoding="utf-8"?>
<sst xmlns="http://schemas.openxmlformats.org/spreadsheetml/2006/main" count="253" uniqueCount="208">
  <si>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</si>
  <si>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</si>
  <si>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</si>
  <si>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</si>
  <si>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</si>
  <si>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</si>
  <si>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</si>
  <si>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</si>
  <si>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</si>
  <si>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</si>
  <si>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</si>
  <si>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</si>
  <si>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</si>
  <si>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</si>
  <si>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</si>
  <si>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</si>
  <si>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</si>
  <si>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</si>
  <si>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</si>
  <si>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</si>
  <si>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</si>
  <si>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</si>
  <si>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</si>
  <si>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</si>
  <si>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</si>
  <si>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</si>
  <si>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</si>
  <si>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</si>
  <si>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</si>
  <si>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</si>
  <si>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</si>
  <si>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</si>
  <si>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</si>
  <si>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</si>
  <si>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</si>
  <si>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</si>
  <si>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</si>
  <si>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</si>
  <si>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</si>
  <si>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</si>
  <si>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</si>
  <si>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</si>
  <si>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</si>
  <si>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</si>
  <si>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</si>
  <si>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</si>
  <si>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</si>
  <si>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</si>
  <si>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</si>
  <si>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</si>
  <si>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</si>
  <si>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</si>
  <si>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</si>
  <si>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</si>
  <si>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</si>
  <si>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A. </t>
  </si>
  <si>
    <t>Közhatalmi bevételek</t>
  </si>
  <si>
    <t xml:space="preserve">I. </t>
  </si>
  <si>
    <t>Felhalmozási bevételek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</si>
  <si>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</si>
  <si>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</si>
  <si>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</si>
  <si>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</si>
  <si>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</si>
  <si>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</si>
  <si>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</si>
  <si>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</si>
  <si>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</si>
  <si>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</si>
  <si>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</si>
  <si>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</si>
  <si>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</si>
  <si>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Pénzforgalom nélküli kiadások</t>
  </si>
  <si>
    <t>KÖLCSÖNÖK, HITELEK</t>
  </si>
  <si>
    <t>A.</t>
  </si>
  <si>
    <t>B.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</si>
  <si>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</si>
  <si>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</si>
  <si>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</si>
  <si>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</si>
  <si>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</si>
  <si>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</si>
  <si>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</si>
  <si>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</si>
  <si>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</si>
  <si>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</si>
  <si>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</si>
  <si>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</si>
  <si>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</si>
  <si>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</si>
  <si>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</si>
  <si>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</si>
  <si>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</si>
  <si>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</si>
  <si>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</si>
  <si>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</si>
  <si>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</si>
  <si>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</si>
  <si>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</si>
  <si>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</si>
  <si>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</si>
  <si>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Támogatásértékű működési bevételek</t>
  </si>
  <si>
    <t>Hitel bevételek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</si>
  <si>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</si>
  <si>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</si>
  <si>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</si>
  <si>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</si>
  <si>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</si>
  <si>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</si>
  <si>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</si>
  <si>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</si>
  <si>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</si>
  <si>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</si>
  <si>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</si>
  <si>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</si>
  <si>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H. 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</si>
  <si>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</si>
  <si>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</si>
  <si>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</si>
  <si>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</si>
  <si>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</si>
  <si>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</si>
  <si>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</si>
  <si>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</si>
  <si>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</si>
  <si>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</si>
  <si>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</si>
  <si>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</si>
  <si>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</si>
  <si>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</si>
  <si>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</si>
  <si>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</si>
  <si>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</si>
  <si>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</si>
  <si>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</si>
  <si>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</si>
  <si>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</si>
  <si>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</si>
  <si>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</si>
  <si>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</si>
  <si>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</si>
  <si>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</si>
  <si>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</si>
  <si>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</si>
  <si>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</si>
  <si>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</si>
  <si>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</si>
  <si>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</si>
  <si>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</si>
  <si>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>Önként vállalt</t>
  </si>
  <si>
    <t xml:space="preserve">Az önkormányzat  költségvetési mérlege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</si>
  <si>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</si>
  <si>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</si>
  <si>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Kötelező</t>
  </si>
  <si>
    <t>Személyi és munkaadói juttatások</t>
  </si>
  <si>
    <t>Közhatalmi bevétel</t>
  </si>
  <si>
    <t xml:space="preserve"> Helyi önk.kieg.támogatása</t>
  </si>
  <si>
    <t>041237 - Közfoglalkoztatási mintaprogram</t>
  </si>
  <si>
    <t>Ft-ban</t>
  </si>
  <si>
    <t>Ssz.</t>
  </si>
  <si>
    <t>Felújítási cél megnevezése</t>
  </si>
  <si>
    <t>Állami</t>
  </si>
  <si>
    <t>Összesen: kiadások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</si>
  <si>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</si>
  <si>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</si>
  <si>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</si>
  <si>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</si>
  <si>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</si>
  <si>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</si>
  <si>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</si>
  <si>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</si>
  <si>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Működési bevétel</t>
  </si>
  <si>
    <t>Működési célú átvett pénzeszköz</t>
  </si>
  <si>
    <t>104042 - Gyermekjóléti szolg.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</si>
  <si>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</si>
  <si>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</si>
  <si>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</si>
  <si>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</si>
  <si>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</si>
  <si>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</si>
  <si>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</si>
  <si>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</si>
  <si>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</si>
  <si>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</si>
  <si>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Kaposkeresztúr</t>
  </si>
  <si>
    <t>104037 - Intézményen kívüli gyermekétkeztetés</t>
  </si>
  <si>
    <t>084031 - Civil szervezetek támogatása</t>
  </si>
  <si>
    <t>Megelőleg. vissza</t>
  </si>
  <si>
    <t>Áht-on belüli megelőlegezések visszafizetése</t>
  </si>
  <si>
    <t>091140 - Óvodai nevelés, ellátás működtetési feladatai</t>
  </si>
  <si>
    <t>096015 - Gyermekétkeztetés köznevelési intézményben</t>
  </si>
  <si>
    <t>a) Intézményi beruházások</t>
  </si>
  <si>
    <t>koncessziós díjból értéknövelő felújítás</t>
  </si>
  <si>
    <t>AHT-n belüli megelőlegezés visszavizetése</t>
  </si>
  <si>
    <t>Felhalmozási célú hiteltörlesztés</t>
  </si>
  <si>
    <t>Út felújítás Bm. Támogatásból</t>
  </si>
  <si>
    <t>Áfa</t>
  </si>
  <si>
    <t>Széchenyi utca felújítása</t>
  </si>
  <si>
    <t>I. Működési célú maradvány igénybevétele</t>
  </si>
  <si>
    <t>II. Felhalmozási célú maradvány igénybevétele</t>
  </si>
  <si>
    <t>Módosítás</t>
  </si>
  <si>
    <t>Vis maior</t>
  </si>
  <si>
    <t>Térkövezés</t>
  </si>
  <si>
    <t>16. melléklet a(z)   14/2018. (XI:8.) ör. mód  2/2018(II.16…..) önkormányzati rendelethez</t>
  </si>
  <si>
    <t>Módosítása</t>
  </si>
  <si>
    <t>8. melléklet a(z)   14/2018. (XI.8.) Ör. Mód 2/2018.(II…16...) önkormányzati rendelethez</t>
  </si>
  <si>
    <t>6.  melléklet a(z)  14/2018. (XI.8.) Ör. mód 2/2018.(II. 16…..) önkormányzati rendelethez</t>
  </si>
  <si>
    <t>4. melléklet a(z) 14/2018. (XI.8.) Ör. mód   2/2018.(II…16..)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</si>
</sst>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_-* #,##0.00\ _F_t_-;\-* #,##0.00\ _F_t_-;_-* \-??\ _F_t_-;_-@_-"/>
    <numFmt numFmtId="173" formatCode="_-* #,##0\ _F_t_-;\-* #,##0\ _F_t_-;_-* \-??\ _F_t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8" fillId="0" borderId="10" xfId="54" applyFont="1" applyBorder="1">
      <alignment/>
      <protection/>
    </xf>
    <xf numFmtId="3" fontId="15" fillId="0" borderId="10" xfId="54" applyNumberFormat="1" applyFont="1" applyFill="1" applyBorder="1">
      <alignment/>
      <protection/>
    </xf>
    <xf numFmtId="0" fontId="9" fillId="0" borderId="10" xfId="54" applyFont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2" fillId="0" borderId="10" xfId="54" applyNumberFormat="1" applyFont="1" applyFill="1" applyBorder="1">
      <alignment/>
      <protection/>
    </xf>
    <xf numFmtId="0" fontId="13" fillId="0" borderId="10" xfId="54" applyFont="1" applyBorder="1">
      <alignment/>
      <protection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7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1" xfId="54" applyFont="1" applyFill="1" applyBorder="1" applyAlignment="1">
      <alignment horizontal="center" vertical="center"/>
      <protection/>
    </xf>
    <xf numFmtId="0" fontId="2" fillId="0" borderId="11" xfId="54" applyFont="1" applyFill="1" applyBorder="1">
      <alignment/>
      <protection/>
    </xf>
    <xf numFmtId="0" fontId="8" fillId="0" borderId="11" xfId="54" applyFont="1" applyBorder="1">
      <alignment/>
      <protection/>
    </xf>
    <xf numFmtId="0" fontId="9" fillId="0" borderId="11" xfId="54" applyFont="1" applyBorder="1">
      <alignment/>
      <protection/>
    </xf>
    <xf numFmtId="0" fontId="0" fillId="0" borderId="11" xfId="55" applyFont="1" applyFill="1" applyBorder="1" applyAlignment="1">
      <alignment/>
      <protection/>
    </xf>
    <xf numFmtId="0" fontId="0" fillId="0" borderId="11" xfId="55" applyFont="1" applyFill="1" applyBorder="1" applyAlignment="1">
      <alignment horizontal="left"/>
      <protection/>
    </xf>
    <xf numFmtId="0" fontId="10" fillId="0" borderId="11" xfId="54" applyFont="1" applyBorder="1">
      <alignment/>
      <protection/>
    </xf>
    <xf numFmtId="0" fontId="16" fillId="0" borderId="11" xfId="54" applyFont="1" applyBorder="1">
      <alignment/>
      <protection/>
    </xf>
    <xf numFmtId="0" fontId="3" fillId="0" borderId="11" xfId="54" applyFont="1" applyFill="1" applyBorder="1" applyAlignment="1">
      <alignment wrapText="1"/>
      <protection/>
    </xf>
    <xf numFmtId="0" fontId="3" fillId="0" borderId="11" xfId="54" applyFont="1" applyFill="1" applyBorder="1">
      <alignment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7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7" fillId="0" borderId="11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173" fontId="0" fillId="0" borderId="10" xfId="4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4" fillId="0" borderId="15" xfId="54" applyFont="1" applyBorder="1" applyAlignment="1">
      <alignment horizontal="center"/>
      <protection/>
    </xf>
    <xf numFmtId="166" fontId="0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14" fillId="0" borderId="15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/>
      <protection/>
    </xf>
    <xf numFmtId="0" fontId="14" fillId="0" borderId="12" xfId="54" applyFont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17" xfId="0" applyNumberFormat="1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00390625" style="9" customWidth="1"/>
    <col min="2" max="2" width="51.7109375" style="0" customWidth="1"/>
    <col min="3" max="3" width="15.421875" style="0" bestFit="1" customWidth="1"/>
    <col min="4" max="4" width="15.421875" style="0" customWidth="1"/>
    <col min="5" max="5" width="57.421875" style="0" customWidth="1"/>
    <col min="6" max="6" width="15.28125" style="0" customWidth="1"/>
    <col min="7" max="7" width="16.28125" style="0" customWidth="1"/>
  </cols>
  <sheetData>
    <row r="1" ht="12.75">
      <c r="B1" s="1" t="s">
        <v>207</v>
      </c>
    </row>
    <row r="3" ht="12.75">
      <c r="B3" t="s">
        <v>184</v>
      </c>
    </row>
    <row r="4" ht="15.75">
      <c r="B4" s="4" t="s">
        <v>150</v>
      </c>
    </row>
    <row r="5" spans="3:10" ht="12.75">
      <c r="C5" s="56" t="s">
        <v>158</v>
      </c>
      <c r="D5" s="56"/>
      <c r="F5" s="56" t="s">
        <v>158</v>
      </c>
      <c r="I5" s="1"/>
      <c r="J5" s="1"/>
    </row>
    <row r="6" spans="1:10" ht="12.75">
      <c r="A6" s="5"/>
      <c r="B6" s="28" t="s">
        <v>74</v>
      </c>
      <c r="C6" s="5" t="s">
        <v>75</v>
      </c>
      <c r="D6" s="5"/>
      <c r="E6" s="5" t="s">
        <v>80</v>
      </c>
      <c r="F6" s="5" t="s">
        <v>81</v>
      </c>
      <c r="G6" s="5"/>
      <c r="I6" s="1"/>
      <c r="J6" s="1"/>
    </row>
    <row r="7" spans="1:7" ht="18">
      <c r="A7" s="5"/>
      <c r="B7" s="84" t="s">
        <v>10</v>
      </c>
      <c r="C7" s="85"/>
      <c r="D7" s="80"/>
      <c r="E7" s="86" t="s">
        <v>11</v>
      </c>
      <c r="F7" s="85"/>
      <c r="G7" s="5"/>
    </row>
    <row r="8" spans="1:7" ht="12.75">
      <c r="A8" s="5"/>
      <c r="B8" s="39" t="s">
        <v>0</v>
      </c>
      <c r="C8" s="17" t="s">
        <v>54</v>
      </c>
      <c r="D8" s="17" t="s">
        <v>200</v>
      </c>
      <c r="E8" s="16" t="s">
        <v>0</v>
      </c>
      <c r="F8" s="17" t="s">
        <v>54</v>
      </c>
      <c r="G8" s="8" t="s">
        <v>200</v>
      </c>
    </row>
    <row r="9" spans="1:7" ht="18">
      <c r="A9" s="5">
        <v>1</v>
      </c>
      <c r="B9" s="40" t="s">
        <v>36</v>
      </c>
      <c r="C9" s="19"/>
      <c r="D9" s="19"/>
      <c r="E9" s="18" t="s">
        <v>12</v>
      </c>
      <c r="F9" s="19"/>
      <c r="G9" s="5"/>
    </row>
    <row r="10" spans="1:7" ht="16.5">
      <c r="A10" s="5">
        <v>2</v>
      </c>
      <c r="B10" s="41" t="s">
        <v>13</v>
      </c>
      <c r="C10" s="21"/>
      <c r="D10" s="21"/>
      <c r="E10" s="20" t="s">
        <v>14</v>
      </c>
      <c r="F10" s="21"/>
      <c r="G10" s="5"/>
    </row>
    <row r="11" spans="1:7" ht="15.75">
      <c r="A11" s="5">
        <v>3</v>
      </c>
      <c r="B11" s="42" t="s">
        <v>2</v>
      </c>
      <c r="C11" s="23"/>
      <c r="D11" s="23"/>
      <c r="E11" s="22" t="s">
        <v>2</v>
      </c>
      <c r="F11" s="23"/>
      <c r="G11" s="5"/>
    </row>
    <row r="12" spans="1:7" ht="12.75">
      <c r="A12" s="5">
        <v>4</v>
      </c>
      <c r="B12" s="43" t="s">
        <v>145</v>
      </c>
      <c r="C12" s="25" t="e">
        <f>#REF!</f>
        <v>#REF!</v>
      </c>
      <c r="D12" s="25">
        <v>28800703</v>
      </c>
      <c r="E12" s="24" t="s">
        <v>5</v>
      </c>
      <c r="F12" s="25">
        <f>'6. Kiadások'!F11</f>
        <v>17153234</v>
      </c>
      <c r="G12" s="59">
        <v>17385600</v>
      </c>
    </row>
    <row r="13" spans="1:7" ht="12.75">
      <c r="A13" s="5">
        <v>5</v>
      </c>
      <c r="B13" s="44" t="s">
        <v>82</v>
      </c>
      <c r="C13" s="25" t="e">
        <f>#REF!</f>
        <v>#REF!</v>
      </c>
      <c r="D13" s="25">
        <v>11426742</v>
      </c>
      <c r="E13" s="24" t="s">
        <v>83</v>
      </c>
      <c r="F13" s="25">
        <f>'6. Kiadások'!F12</f>
        <v>2521732</v>
      </c>
      <c r="G13" s="59">
        <v>2574105</v>
      </c>
    </row>
    <row r="14" spans="1:7" ht="12.75">
      <c r="A14" s="5">
        <v>6</v>
      </c>
      <c r="B14" s="44" t="s">
        <v>155</v>
      </c>
      <c r="C14" s="25" t="e">
        <f>#REF!</f>
        <v>#REF!</v>
      </c>
      <c r="D14" s="25">
        <v>2600000</v>
      </c>
      <c r="E14" s="24" t="s">
        <v>60</v>
      </c>
      <c r="F14" s="25">
        <f>'6. Kiadások'!F13</f>
        <v>15077060</v>
      </c>
      <c r="G14" s="59">
        <v>11699486</v>
      </c>
    </row>
    <row r="15" spans="1:7" ht="12.75">
      <c r="A15" s="5">
        <v>7</v>
      </c>
      <c r="B15" s="44" t="s">
        <v>171</v>
      </c>
      <c r="C15" s="25" t="e">
        <f>#REF!</f>
        <v>#REF!</v>
      </c>
      <c r="D15" s="25">
        <v>2844998</v>
      </c>
      <c r="E15" s="24" t="s">
        <v>15</v>
      </c>
      <c r="F15" s="25">
        <f>'6. Kiadások'!F14</f>
        <v>2930000</v>
      </c>
      <c r="G15" s="59">
        <v>5487100</v>
      </c>
    </row>
    <row r="16" spans="1:7" ht="12.75">
      <c r="A16" s="5">
        <v>8</v>
      </c>
      <c r="B16" s="44" t="s">
        <v>172</v>
      </c>
      <c r="C16" s="25" t="e">
        <f>#REF!</f>
        <v>#REF!</v>
      </c>
      <c r="D16" s="25"/>
      <c r="E16" s="24" t="s">
        <v>84</v>
      </c>
      <c r="F16" s="25">
        <f>'6. Kiadások'!F15</f>
        <v>6571569</v>
      </c>
      <c r="G16" s="59">
        <v>7527769</v>
      </c>
    </row>
    <row r="17" spans="1:7" ht="14.25">
      <c r="A17" s="5">
        <v>9</v>
      </c>
      <c r="B17" s="57" t="s">
        <v>53</v>
      </c>
      <c r="C17" s="25" t="e">
        <f>SUM(C12:C16)</f>
        <v>#REF!</v>
      </c>
      <c r="D17" s="25">
        <f>SUM(D12:D16)</f>
        <v>45672443</v>
      </c>
      <c r="E17" s="55" t="s">
        <v>53</v>
      </c>
      <c r="F17" s="25">
        <f>SUM(F12:F16)</f>
        <v>44253595</v>
      </c>
      <c r="G17" s="25">
        <f>SUM(G12:G16)</f>
        <v>44674060</v>
      </c>
    </row>
    <row r="18" spans="1:7" ht="12.75">
      <c r="A18" s="5"/>
      <c r="B18" s="43"/>
      <c r="C18" s="25"/>
      <c r="D18" s="25"/>
      <c r="E18" s="24"/>
      <c r="F18" s="25"/>
      <c r="G18" s="5"/>
    </row>
    <row r="19" spans="1:7" ht="15.75">
      <c r="A19" s="5">
        <v>11</v>
      </c>
      <c r="B19" s="42" t="s">
        <v>3</v>
      </c>
      <c r="C19" s="23"/>
      <c r="D19" s="23"/>
      <c r="E19" s="22" t="s">
        <v>37</v>
      </c>
      <c r="F19" s="23"/>
      <c r="G19" s="5"/>
    </row>
    <row r="20" spans="1:7" ht="12.75">
      <c r="A20" s="5">
        <v>12</v>
      </c>
      <c r="B20" s="43" t="s">
        <v>58</v>
      </c>
      <c r="C20" s="25" t="e">
        <f>#REF!</f>
        <v>#REF!</v>
      </c>
      <c r="D20" s="25">
        <v>241000</v>
      </c>
      <c r="E20" s="24" t="s">
        <v>87</v>
      </c>
      <c r="F20" s="25">
        <f>'6. Kiadások'!F20</f>
        <v>1896468</v>
      </c>
      <c r="G20" s="59">
        <v>2995474</v>
      </c>
    </row>
    <row r="21" spans="1:7" ht="12.75">
      <c r="A21" s="5">
        <v>13</v>
      </c>
      <c r="B21" s="43" t="s">
        <v>85</v>
      </c>
      <c r="C21" s="25" t="e">
        <f>#REF!</f>
        <v>#REF!</v>
      </c>
      <c r="D21" s="25">
        <v>13926651</v>
      </c>
      <c r="E21" s="24" t="s">
        <v>16</v>
      </c>
      <c r="F21" s="25">
        <f>'6. Kiadások'!F21</f>
        <v>17584296</v>
      </c>
      <c r="G21" s="59">
        <v>21101170</v>
      </c>
    </row>
    <row r="22" spans="1:7" ht="12.75">
      <c r="A22" s="5">
        <v>14</v>
      </c>
      <c r="B22" s="43" t="s">
        <v>86</v>
      </c>
      <c r="C22" s="25" t="e">
        <f>#REF!</f>
        <v>#REF!</v>
      </c>
      <c r="D22" s="25"/>
      <c r="E22" s="24" t="s">
        <v>88</v>
      </c>
      <c r="F22" s="25">
        <v>0</v>
      </c>
      <c r="G22" s="5"/>
    </row>
    <row r="23" spans="1:7" ht="12.75">
      <c r="A23" s="5">
        <v>15</v>
      </c>
      <c r="B23" s="28"/>
      <c r="C23" s="5"/>
      <c r="D23" s="5"/>
      <c r="E23" s="24" t="s">
        <v>8</v>
      </c>
      <c r="F23" s="25">
        <f>'6. Kiadások'!F22</f>
        <v>0</v>
      </c>
      <c r="G23" s="5"/>
    </row>
    <row r="24" spans="1:7" ht="12.75">
      <c r="A24" s="5">
        <v>16</v>
      </c>
      <c r="B24" s="28"/>
      <c r="C24" s="5"/>
      <c r="D24" s="5"/>
      <c r="E24" s="24" t="s">
        <v>9</v>
      </c>
      <c r="F24" s="25">
        <f>'6. Kiadások'!F23</f>
        <v>0</v>
      </c>
      <c r="G24" s="5"/>
    </row>
    <row r="25" spans="1:7" ht="14.25">
      <c r="A25" s="5">
        <v>17</v>
      </c>
      <c r="B25" s="45"/>
      <c r="C25" s="25"/>
      <c r="D25" s="25"/>
      <c r="E25" s="24" t="s">
        <v>89</v>
      </c>
      <c r="F25" s="25">
        <f>'6. Kiadások'!F24</f>
        <v>0</v>
      </c>
      <c r="G25" s="5"/>
    </row>
    <row r="26" spans="1:7" ht="14.25">
      <c r="A26" s="5">
        <v>18</v>
      </c>
      <c r="B26" s="57" t="s">
        <v>53</v>
      </c>
      <c r="C26" s="25" t="e">
        <f>SUM(C20:C25)</f>
        <v>#REF!</v>
      </c>
      <c r="D26" s="25">
        <f>SUM(D20:D25)</f>
        <v>14167651</v>
      </c>
      <c r="E26" s="55" t="s">
        <v>53</v>
      </c>
      <c r="F26" s="25">
        <f>SUM(F20:F25)</f>
        <v>19480764</v>
      </c>
      <c r="G26" s="25">
        <f>SUM(G20:G25)</f>
        <v>24096644</v>
      </c>
    </row>
    <row r="27" spans="1:7" ht="16.5">
      <c r="A27" s="5">
        <v>19</v>
      </c>
      <c r="B27" s="46"/>
      <c r="C27" s="25"/>
      <c r="D27" s="25"/>
      <c r="E27" s="20" t="s">
        <v>72</v>
      </c>
      <c r="F27" s="21"/>
      <c r="G27" s="5"/>
    </row>
    <row r="28" spans="1:7" ht="15.75">
      <c r="A28" s="5">
        <v>20</v>
      </c>
      <c r="B28" s="42"/>
      <c r="C28" s="25"/>
      <c r="D28" s="25"/>
      <c r="E28" s="22" t="s">
        <v>17</v>
      </c>
      <c r="F28" s="23"/>
      <c r="G28" s="5"/>
    </row>
    <row r="29" spans="1:7" ht="15.75">
      <c r="A29" s="5">
        <v>21</v>
      </c>
      <c r="B29" s="42"/>
      <c r="C29" s="25"/>
      <c r="D29" s="25"/>
      <c r="E29" s="30" t="s">
        <v>1</v>
      </c>
      <c r="F29" s="25">
        <f>'6. Kiadások'!F28</f>
        <v>1375154</v>
      </c>
      <c r="G29" s="59">
        <v>1375154</v>
      </c>
    </row>
    <row r="30" spans="1:7" ht="14.25">
      <c r="A30" s="5">
        <v>22</v>
      </c>
      <c r="B30" s="45"/>
      <c r="C30" s="25"/>
      <c r="D30" s="25"/>
      <c r="E30" s="24" t="s">
        <v>18</v>
      </c>
      <c r="F30" s="25">
        <f>'6. Kiadások'!F29</f>
        <v>0</v>
      </c>
      <c r="G30" s="5"/>
    </row>
    <row r="31" spans="1:7" ht="14.25">
      <c r="A31" s="5">
        <v>23</v>
      </c>
      <c r="B31" s="45"/>
      <c r="C31" s="25"/>
      <c r="D31" s="25"/>
      <c r="E31" s="55" t="s">
        <v>53</v>
      </c>
      <c r="F31" s="25">
        <f>SUM(F29:F30)</f>
        <v>1375154</v>
      </c>
      <c r="G31" s="25">
        <f>SUM(G29:G30)</f>
        <v>1375154</v>
      </c>
    </row>
    <row r="32" spans="1:7" ht="15.75">
      <c r="A32" s="5">
        <v>24</v>
      </c>
      <c r="B32" s="42"/>
      <c r="C32" s="25"/>
      <c r="D32" s="25"/>
      <c r="E32" s="22" t="s">
        <v>19</v>
      </c>
      <c r="F32" s="23"/>
      <c r="G32" s="5"/>
    </row>
    <row r="33" spans="1:7" ht="14.25">
      <c r="A33" s="5">
        <v>25</v>
      </c>
      <c r="B33" s="45"/>
      <c r="C33" s="25"/>
      <c r="D33" s="25"/>
      <c r="E33" s="24" t="s">
        <v>20</v>
      </c>
      <c r="F33" s="25">
        <v>0</v>
      </c>
      <c r="G33" s="5"/>
    </row>
    <row r="34" spans="1:7" ht="18">
      <c r="A34" s="5">
        <v>26</v>
      </c>
      <c r="B34" s="40"/>
      <c r="C34" s="25"/>
      <c r="D34" s="25"/>
      <c r="E34" s="18" t="s">
        <v>21</v>
      </c>
      <c r="F34" s="19"/>
      <c r="G34" s="5"/>
    </row>
    <row r="35" spans="1:7" ht="14.25">
      <c r="A35" s="5">
        <v>27</v>
      </c>
      <c r="B35" s="45"/>
      <c r="C35" s="25"/>
      <c r="D35" s="25"/>
      <c r="E35" s="24" t="s">
        <v>22</v>
      </c>
      <c r="F35" s="25">
        <v>0</v>
      </c>
      <c r="G35" s="5"/>
    </row>
    <row r="36" spans="1:7" ht="14.25">
      <c r="A36" s="5">
        <v>28</v>
      </c>
      <c r="B36" s="45"/>
      <c r="C36" s="25"/>
      <c r="D36" s="25"/>
      <c r="E36" s="24" t="s">
        <v>23</v>
      </c>
      <c r="F36" s="25">
        <v>0</v>
      </c>
      <c r="G36" s="5"/>
    </row>
    <row r="37" spans="1:7" ht="14.25">
      <c r="A37" s="5">
        <v>29</v>
      </c>
      <c r="B37" s="45"/>
      <c r="C37" s="25"/>
      <c r="D37" s="25"/>
      <c r="E37" s="55" t="s">
        <v>53</v>
      </c>
      <c r="F37" s="25">
        <f>SUM(F35:F36)</f>
        <v>0</v>
      </c>
      <c r="G37" s="5"/>
    </row>
    <row r="38" spans="1:7" ht="14.25">
      <c r="A38" s="5">
        <v>30</v>
      </c>
      <c r="B38" s="45"/>
      <c r="C38" s="25"/>
      <c r="D38" s="25"/>
      <c r="E38" s="24"/>
      <c r="F38" s="25"/>
      <c r="G38" s="5"/>
    </row>
    <row r="39" spans="1:7" ht="18">
      <c r="A39" s="5">
        <v>31</v>
      </c>
      <c r="B39" s="40"/>
      <c r="C39" s="25"/>
      <c r="D39" s="25"/>
      <c r="E39" s="18" t="s">
        <v>24</v>
      </c>
      <c r="F39" s="19"/>
      <c r="G39" s="5"/>
    </row>
    <row r="40" spans="1:7" ht="15" customHeight="1">
      <c r="A40" s="5">
        <v>32</v>
      </c>
      <c r="B40" s="40"/>
      <c r="C40" s="25"/>
      <c r="D40" s="25"/>
      <c r="E40" s="38" t="s">
        <v>193</v>
      </c>
      <c r="F40" s="25">
        <f>'6. Kiadások'!F35</f>
        <v>1010446</v>
      </c>
      <c r="G40" s="59">
        <v>1010446</v>
      </c>
    </row>
    <row r="41" spans="1:7" ht="14.25">
      <c r="A41" s="5">
        <v>33</v>
      </c>
      <c r="B41" s="45"/>
      <c r="C41" s="25"/>
      <c r="D41" s="25"/>
      <c r="E41" s="24" t="s">
        <v>25</v>
      </c>
      <c r="F41" s="25">
        <v>0</v>
      </c>
      <c r="G41" s="5"/>
    </row>
    <row r="42" spans="1:7" ht="14.25">
      <c r="A42" s="5">
        <v>34</v>
      </c>
      <c r="B42" s="45"/>
      <c r="C42" s="25"/>
      <c r="D42" s="25"/>
      <c r="E42" s="24" t="s">
        <v>194</v>
      </c>
      <c r="F42" s="25">
        <v>0</v>
      </c>
      <c r="G42" s="5"/>
    </row>
    <row r="43" spans="1:7" ht="48">
      <c r="A43" s="5">
        <v>35</v>
      </c>
      <c r="B43" s="47" t="s">
        <v>38</v>
      </c>
      <c r="C43" s="23" t="e">
        <f>C17+C26</f>
        <v>#REF!</v>
      </c>
      <c r="D43" s="23">
        <f>D17+D26</f>
        <v>59840094</v>
      </c>
      <c r="E43" s="18" t="s">
        <v>26</v>
      </c>
      <c r="F43" s="23">
        <f>F17+F26+F31+F40</f>
        <v>66119959</v>
      </c>
      <c r="G43" s="23">
        <f>G17+G26+G31+G40</f>
        <v>71156304</v>
      </c>
    </row>
    <row r="44" spans="1:7" ht="18">
      <c r="A44" s="5">
        <v>36</v>
      </c>
      <c r="B44" s="48"/>
      <c r="C44" s="25"/>
      <c r="D44" s="25"/>
      <c r="E44" s="18" t="s">
        <v>27</v>
      </c>
      <c r="F44" s="19"/>
      <c r="G44" s="5"/>
    </row>
    <row r="45" spans="1:7" ht="14.25">
      <c r="A45" s="5">
        <v>37</v>
      </c>
      <c r="B45" s="45"/>
      <c r="C45" s="25"/>
      <c r="D45" s="25"/>
      <c r="E45" s="24" t="s">
        <v>22</v>
      </c>
      <c r="F45" s="25">
        <v>0</v>
      </c>
      <c r="G45" s="5"/>
    </row>
    <row r="46" spans="1:7" ht="14.25">
      <c r="A46" s="5">
        <v>38</v>
      </c>
      <c r="B46" s="45"/>
      <c r="C46" s="25"/>
      <c r="D46" s="25"/>
      <c r="E46" s="24" t="s">
        <v>23</v>
      </c>
      <c r="F46" s="25">
        <v>0</v>
      </c>
      <c r="G46" s="5"/>
    </row>
    <row r="47" spans="1:7" ht="18">
      <c r="A47" s="5">
        <v>39</v>
      </c>
      <c r="B47" s="40" t="s">
        <v>28</v>
      </c>
      <c r="C47" s="19"/>
      <c r="D47" s="19"/>
      <c r="E47" s="18"/>
      <c r="F47" s="26"/>
      <c r="G47" s="5"/>
    </row>
    <row r="48" spans="1:7" ht="18">
      <c r="A48" s="5">
        <v>40</v>
      </c>
      <c r="B48" s="42" t="s">
        <v>29</v>
      </c>
      <c r="C48" s="23"/>
      <c r="D48" s="23"/>
      <c r="E48" s="27"/>
      <c r="F48" s="26"/>
      <c r="G48" s="5"/>
    </row>
    <row r="49" spans="1:7" ht="18">
      <c r="A49" s="5">
        <v>41</v>
      </c>
      <c r="B49" s="45" t="s">
        <v>198</v>
      </c>
      <c r="C49" s="25" t="e">
        <f>#REF!</f>
        <v>#REF!</v>
      </c>
      <c r="D49" s="25">
        <v>11316210</v>
      </c>
      <c r="E49" s="24"/>
      <c r="F49" s="26"/>
      <c r="G49" s="5"/>
    </row>
    <row r="50" spans="1:7" ht="18">
      <c r="A50" s="5">
        <v>42</v>
      </c>
      <c r="B50" s="45" t="s">
        <v>199</v>
      </c>
      <c r="C50" s="25" t="e">
        <f>#REF!</f>
        <v>#REF!</v>
      </c>
      <c r="D50" s="25"/>
      <c r="E50" s="24"/>
      <c r="F50" s="26"/>
      <c r="G50" s="5"/>
    </row>
    <row r="51" spans="1:7" ht="18">
      <c r="A51" s="5">
        <v>43</v>
      </c>
      <c r="B51" s="42" t="s">
        <v>30</v>
      </c>
      <c r="C51" s="23"/>
      <c r="D51" s="23"/>
      <c r="E51" s="27"/>
      <c r="F51" s="26"/>
      <c r="G51" s="5"/>
    </row>
    <row r="52" spans="1:7" ht="18">
      <c r="A52" s="5">
        <v>44</v>
      </c>
      <c r="B52" s="45" t="s">
        <v>156</v>
      </c>
      <c r="C52" s="25">
        <v>0</v>
      </c>
      <c r="D52" s="25"/>
      <c r="E52" s="24"/>
      <c r="F52" s="26"/>
      <c r="G52" s="5"/>
    </row>
    <row r="53" spans="1:7" ht="18">
      <c r="A53" s="5">
        <v>45</v>
      </c>
      <c r="B53" s="45" t="s">
        <v>31</v>
      </c>
      <c r="C53" s="25">
        <v>0</v>
      </c>
      <c r="D53" s="25"/>
      <c r="E53" s="24"/>
      <c r="F53" s="26"/>
      <c r="G53" s="5"/>
    </row>
    <row r="54" spans="1:7" ht="18">
      <c r="A54" s="5">
        <v>46</v>
      </c>
      <c r="B54" s="40" t="s">
        <v>4</v>
      </c>
      <c r="C54" s="19" t="e">
        <f>C43+C50+C52+C49+C53</f>
        <v>#REF!</v>
      </c>
      <c r="D54" s="19">
        <f>D43+D50+D52+D49+D53</f>
        <v>71156304</v>
      </c>
      <c r="E54" s="18" t="s">
        <v>32</v>
      </c>
      <c r="F54" s="19">
        <f>F43+F45+F46</f>
        <v>66119959</v>
      </c>
      <c r="G54" s="19">
        <f>G43+G45+G46</f>
        <v>71156304</v>
      </c>
    </row>
    <row r="55" spans="1:7" ht="14.25">
      <c r="A55" s="5">
        <v>47</v>
      </c>
      <c r="B55" s="45" t="s">
        <v>33</v>
      </c>
      <c r="C55" s="25" t="e">
        <f>C17+C52+C49</f>
        <v>#REF!</v>
      </c>
      <c r="D55" s="25">
        <f>D17+D52+D49</f>
        <v>56988653</v>
      </c>
      <c r="E55" s="24" t="s">
        <v>34</v>
      </c>
      <c r="F55" s="25">
        <f>F17+F31+F40</f>
        <v>46639195</v>
      </c>
      <c r="G55" s="25">
        <f>G17+G31+G40</f>
        <v>47059660</v>
      </c>
    </row>
    <row r="56" spans="1:7" ht="14.25">
      <c r="A56" s="5">
        <v>48</v>
      </c>
      <c r="B56" s="45" t="s">
        <v>35</v>
      </c>
      <c r="C56" s="25" t="e">
        <f>C26+C50</f>
        <v>#REF!</v>
      </c>
      <c r="D56" s="25">
        <f>D26+D50</f>
        <v>14167651</v>
      </c>
      <c r="E56" s="24" t="s">
        <v>39</v>
      </c>
      <c r="F56" s="25">
        <f>F26</f>
        <v>19480764</v>
      </c>
      <c r="G56" s="25">
        <f>G26</f>
        <v>24096644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C17" sqref="C17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2.8515625" style="1" customWidth="1"/>
    <col min="4" max="4" width="10.28125" style="1" bestFit="1" customWidth="1"/>
    <col min="5" max="5" width="10.140625" style="1" bestFit="1" customWidth="1"/>
    <col min="6" max="6" width="12.57421875" style="1" customWidth="1"/>
    <col min="7" max="7" width="14.28125" style="0" customWidth="1"/>
    <col min="8" max="8" width="12.57421875" style="0" bestFit="1" customWidth="1"/>
    <col min="9" max="9" width="9.8515625" style="0" customWidth="1"/>
    <col min="10" max="10" width="9.7109375" style="0" customWidth="1"/>
    <col min="11" max="11" width="9.8515625" style="0" customWidth="1"/>
    <col min="12" max="12" width="10.140625" style="0" bestFit="1" customWidth="1"/>
  </cols>
  <sheetData>
    <row r="1" ht="12.75">
      <c r="B1" s="1" t="s">
        <v>206</v>
      </c>
    </row>
    <row r="3" ht="12.75">
      <c r="B3" t="s">
        <v>184</v>
      </c>
    </row>
    <row r="4" spans="2:11" ht="12.75">
      <c r="B4" s="3" t="s">
        <v>141</v>
      </c>
      <c r="E4" s="2"/>
      <c r="F4" s="2"/>
      <c r="G4" s="9"/>
      <c r="H4" s="9"/>
      <c r="I4" s="9"/>
      <c r="J4" s="9"/>
      <c r="K4" s="9"/>
    </row>
    <row r="5" spans="2:11" ht="12.75">
      <c r="B5" s="3"/>
      <c r="C5" s="58" t="s">
        <v>158</v>
      </c>
      <c r="E5" s="2"/>
      <c r="F5" s="2"/>
      <c r="G5" s="9"/>
      <c r="H5" s="9"/>
      <c r="I5" s="9"/>
      <c r="J5" s="9"/>
      <c r="K5" s="9"/>
    </row>
    <row r="6" spans="2:11" ht="12.75">
      <c r="B6" s="3" t="s">
        <v>74</v>
      </c>
      <c r="C6" s="1" t="s">
        <v>75</v>
      </c>
      <c r="D6" s="1" t="s">
        <v>78</v>
      </c>
      <c r="E6" s="2" t="s">
        <v>79</v>
      </c>
      <c r="F6" s="75" t="s">
        <v>126</v>
      </c>
      <c r="G6" s="7" t="s">
        <v>106</v>
      </c>
      <c r="H6" s="9"/>
      <c r="I6" s="9"/>
      <c r="J6" s="9"/>
      <c r="K6" s="9"/>
    </row>
    <row r="7" spans="1:11" ht="12.75">
      <c r="A7" s="8"/>
      <c r="B7" s="6" t="s">
        <v>0</v>
      </c>
      <c r="C7" s="34" t="s">
        <v>128</v>
      </c>
      <c r="D7" s="37"/>
      <c r="E7" s="69"/>
      <c r="F7" s="32" t="s">
        <v>127</v>
      </c>
      <c r="G7" s="38" t="s">
        <v>200</v>
      </c>
      <c r="H7" s="9"/>
      <c r="I7" s="10"/>
      <c r="J7" s="9"/>
      <c r="K7" s="9"/>
    </row>
    <row r="8" spans="1:11" ht="12.75">
      <c r="A8" s="8"/>
      <c r="B8" s="6"/>
      <c r="C8" s="76" t="s">
        <v>121</v>
      </c>
      <c r="D8" s="76" t="s">
        <v>123</v>
      </c>
      <c r="E8" s="76" t="s">
        <v>122</v>
      </c>
      <c r="F8" s="32"/>
      <c r="G8" s="5"/>
      <c r="H8" s="9"/>
      <c r="I8" s="10"/>
      <c r="J8" s="9"/>
      <c r="K8" s="9"/>
    </row>
    <row r="9" spans="1:11" ht="12.75">
      <c r="A9" s="8">
        <v>1</v>
      </c>
      <c r="B9" s="15" t="s">
        <v>125</v>
      </c>
      <c r="C9" s="63"/>
      <c r="D9" s="64"/>
      <c r="E9" s="65"/>
      <c r="F9" s="66"/>
      <c r="G9" s="6"/>
      <c r="H9" s="9"/>
      <c r="I9" s="10"/>
      <c r="J9" s="9"/>
      <c r="K9" s="9"/>
    </row>
    <row r="10" spans="1:11" ht="12.75">
      <c r="A10" s="8">
        <v>2</v>
      </c>
      <c r="B10" s="15" t="s">
        <v>129</v>
      </c>
      <c r="C10" s="63"/>
      <c r="D10" s="64"/>
      <c r="E10" s="65"/>
      <c r="F10" s="66"/>
      <c r="G10" s="6"/>
      <c r="H10" s="9"/>
      <c r="I10" s="10"/>
      <c r="J10" s="9"/>
      <c r="K10" s="9"/>
    </row>
    <row r="11" spans="1:11" ht="12.75">
      <c r="A11" s="8">
        <v>3</v>
      </c>
      <c r="B11" s="5" t="s">
        <v>130</v>
      </c>
      <c r="C11" s="64">
        <v>17153234</v>
      </c>
      <c r="D11" s="64"/>
      <c r="E11" s="64"/>
      <c r="F11" s="66">
        <f aca="true" t="shared" si="0" ref="F11:F16">SUM(C11:E11)</f>
        <v>17153234</v>
      </c>
      <c r="G11" s="59">
        <v>17385600</v>
      </c>
      <c r="H11" s="9"/>
      <c r="I11" s="9"/>
      <c r="J11" s="9"/>
      <c r="K11" s="9"/>
    </row>
    <row r="12" spans="1:11" ht="12.75">
      <c r="A12" s="8">
        <v>4</v>
      </c>
      <c r="B12" s="8" t="s">
        <v>131</v>
      </c>
      <c r="C12" s="64">
        <v>2521732</v>
      </c>
      <c r="D12" s="64"/>
      <c r="E12" s="64"/>
      <c r="F12" s="66">
        <f t="shared" si="0"/>
        <v>2521732</v>
      </c>
      <c r="G12" s="59">
        <v>2574105</v>
      </c>
      <c r="H12" s="9"/>
      <c r="I12" s="2"/>
      <c r="J12" s="9"/>
      <c r="K12" s="9"/>
    </row>
    <row r="13" spans="1:11" ht="12.75">
      <c r="A13" s="8">
        <v>5</v>
      </c>
      <c r="B13" s="8" t="s">
        <v>132</v>
      </c>
      <c r="C13" s="64">
        <v>15077060</v>
      </c>
      <c r="D13" s="64"/>
      <c r="E13" s="64"/>
      <c r="F13" s="66">
        <f t="shared" si="0"/>
        <v>15077060</v>
      </c>
      <c r="G13" s="59">
        <v>11699486</v>
      </c>
      <c r="H13" s="9"/>
      <c r="I13" s="36"/>
      <c r="J13" s="36"/>
      <c r="K13" s="36"/>
    </row>
    <row r="14" spans="1:11" ht="12.75">
      <c r="A14" s="8">
        <v>6</v>
      </c>
      <c r="B14" s="8" t="s">
        <v>133</v>
      </c>
      <c r="C14" s="64">
        <v>2930000</v>
      </c>
      <c r="D14" s="64"/>
      <c r="E14" s="64"/>
      <c r="F14" s="66">
        <f t="shared" si="0"/>
        <v>2930000</v>
      </c>
      <c r="G14" s="59">
        <v>5487100</v>
      </c>
      <c r="H14" s="7"/>
      <c r="I14" s="2"/>
      <c r="J14" s="9"/>
      <c r="K14" s="9"/>
    </row>
    <row r="15" spans="1:11" ht="12.75">
      <c r="A15" s="8">
        <v>7</v>
      </c>
      <c r="B15" s="8" t="s">
        <v>134</v>
      </c>
      <c r="C15" s="64">
        <v>6024214</v>
      </c>
      <c r="D15" s="64">
        <v>547355</v>
      </c>
      <c r="E15" s="64"/>
      <c r="F15" s="66">
        <f t="shared" si="0"/>
        <v>6571569</v>
      </c>
      <c r="G15" s="59">
        <v>7527769</v>
      </c>
      <c r="H15" s="7"/>
      <c r="I15" s="7"/>
      <c r="J15" s="9"/>
      <c r="K15" s="9"/>
    </row>
    <row r="16" spans="1:11" ht="12.75">
      <c r="A16" s="8">
        <v>8</v>
      </c>
      <c r="B16" s="8" t="s">
        <v>124</v>
      </c>
      <c r="C16" s="64">
        <f>SUM(C11:C15)</f>
        <v>43706240</v>
      </c>
      <c r="D16" s="64">
        <f>SUM(D12:D15)</f>
        <v>547355</v>
      </c>
      <c r="E16" s="64">
        <f>SUM(E14:E15)</f>
        <v>0</v>
      </c>
      <c r="F16" s="66">
        <f t="shared" si="0"/>
        <v>44253595</v>
      </c>
      <c r="G16" s="81">
        <f>SUM(G11:G15)</f>
        <v>44674060</v>
      </c>
      <c r="H16" s="9"/>
      <c r="I16" s="2"/>
      <c r="J16" s="9"/>
      <c r="K16" s="9"/>
    </row>
    <row r="17" spans="1:11" ht="12.75">
      <c r="A17" s="8"/>
      <c r="B17" s="8"/>
      <c r="C17" s="64"/>
      <c r="D17" s="64"/>
      <c r="E17" s="64"/>
      <c r="F17" s="66"/>
      <c r="G17" s="8"/>
      <c r="H17" s="9"/>
      <c r="I17" s="2"/>
      <c r="J17" s="9"/>
      <c r="K17" s="9"/>
    </row>
    <row r="18" spans="1:11" ht="12.75">
      <c r="A18" s="38">
        <v>9</v>
      </c>
      <c r="B18" s="6" t="s">
        <v>135</v>
      </c>
      <c r="C18" s="64"/>
      <c r="D18" s="64"/>
      <c r="E18" s="63"/>
      <c r="F18" s="66"/>
      <c r="G18" s="8"/>
      <c r="H18" s="9"/>
      <c r="I18" s="10"/>
      <c r="J18" s="9"/>
      <c r="K18" s="9"/>
    </row>
    <row r="19" spans="1:11" ht="12.75">
      <c r="A19" s="38">
        <v>10</v>
      </c>
      <c r="B19" s="6" t="s">
        <v>129</v>
      </c>
      <c r="C19" s="64"/>
      <c r="D19" s="64"/>
      <c r="E19" s="63"/>
      <c r="F19" s="66"/>
      <c r="G19" s="8"/>
      <c r="H19" s="9"/>
      <c r="I19" s="10"/>
      <c r="J19" s="9"/>
      <c r="K19" s="9"/>
    </row>
    <row r="20" spans="1:11" ht="12.75">
      <c r="A20" s="8">
        <v>11</v>
      </c>
      <c r="B20" s="8" t="s">
        <v>191</v>
      </c>
      <c r="C20" s="64">
        <v>896468</v>
      </c>
      <c r="D20" s="64">
        <v>1000000</v>
      </c>
      <c r="E20" s="64"/>
      <c r="F20" s="66">
        <f aca="true" t="shared" si="1" ref="F20:F25">SUM(C20:E20)</f>
        <v>1896468</v>
      </c>
      <c r="G20" s="59">
        <v>2995474</v>
      </c>
      <c r="H20" s="9"/>
      <c r="I20" s="2"/>
      <c r="J20" s="9"/>
      <c r="K20" s="9"/>
    </row>
    <row r="21" spans="1:11" ht="12.75">
      <c r="A21" s="8">
        <v>12</v>
      </c>
      <c r="B21" s="8" t="s">
        <v>136</v>
      </c>
      <c r="C21" s="64">
        <v>14126651</v>
      </c>
      <c r="D21" s="64">
        <v>3457645</v>
      </c>
      <c r="E21" s="64"/>
      <c r="F21" s="66">
        <f t="shared" si="1"/>
        <v>17584296</v>
      </c>
      <c r="G21" s="59">
        <v>21101170</v>
      </c>
      <c r="H21" s="9"/>
      <c r="I21" s="2"/>
      <c r="J21" s="9"/>
      <c r="K21" s="9"/>
    </row>
    <row r="22" spans="1:11" ht="12.75">
      <c r="A22" s="8">
        <v>13</v>
      </c>
      <c r="B22" s="8" t="s">
        <v>137</v>
      </c>
      <c r="C22" s="64"/>
      <c r="D22" s="64"/>
      <c r="E22" s="64"/>
      <c r="F22" s="66">
        <f>SUM(C22:E22)</f>
        <v>0</v>
      </c>
      <c r="G22" s="5"/>
      <c r="H22" s="9"/>
      <c r="I22" s="2"/>
      <c r="J22" s="9"/>
      <c r="K22" s="9"/>
    </row>
    <row r="23" spans="1:11" ht="12.75">
      <c r="A23" s="8">
        <v>14</v>
      </c>
      <c r="B23" s="8" t="s">
        <v>138</v>
      </c>
      <c r="C23" s="64"/>
      <c r="D23" s="64"/>
      <c r="E23" s="64"/>
      <c r="F23" s="66">
        <f>SUM(C23:E23)</f>
        <v>0</v>
      </c>
      <c r="G23" s="5"/>
      <c r="H23" s="9"/>
      <c r="I23" s="2"/>
      <c r="J23" s="9"/>
      <c r="K23" s="9"/>
    </row>
    <row r="24" spans="1:11" ht="12.75">
      <c r="A24" s="8">
        <v>15</v>
      </c>
      <c r="B24" s="8" t="s">
        <v>139</v>
      </c>
      <c r="C24" s="64"/>
      <c r="D24" s="64"/>
      <c r="E24" s="64"/>
      <c r="F24" s="66">
        <f>SUM(C24:E24)</f>
        <v>0</v>
      </c>
      <c r="G24" s="5"/>
      <c r="H24" s="9"/>
      <c r="I24" s="2"/>
      <c r="J24" s="9"/>
      <c r="K24" s="9"/>
    </row>
    <row r="25" spans="1:11" ht="12.75">
      <c r="A25" s="8">
        <v>16</v>
      </c>
      <c r="B25" s="8" t="s">
        <v>92</v>
      </c>
      <c r="C25" s="64">
        <f>SUM(C20:C24)</f>
        <v>15023119</v>
      </c>
      <c r="D25" s="64">
        <f>SUM(D20:D24)</f>
        <v>4457645</v>
      </c>
      <c r="E25" s="64">
        <f>SUM(E20:E24)</f>
        <v>0</v>
      </c>
      <c r="F25" s="66">
        <f t="shared" si="1"/>
        <v>19480764</v>
      </c>
      <c r="G25" s="82">
        <f>SUM(G20:G24)</f>
        <v>24096644</v>
      </c>
      <c r="H25" s="9"/>
      <c r="I25" s="2"/>
      <c r="J25" s="9"/>
      <c r="K25" s="9"/>
    </row>
    <row r="26" spans="1:11" ht="12.75">
      <c r="A26" s="8"/>
      <c r="B26" s="5"/>
      <c r="C26" s="64"/>
      <c r="D26" s="64"/>
      <c r="E26" s="63"/>
      <c r="F26" s="66"/>
      <c r="G26" s="5"/>
      <c r="H26" s="9"/>
      <c r="I26" s="9"/>
      <c r="J26" s="9"/>
      <c r="K26" s="9"/>
    </row>
    <row r="27" spans="1:11" ht="12.75">
      <c r="A27" s="71">
        <v>17</v>
      </c>
      <c r="B27" s="6" t="s">
        <v>140</v>
      </c>
      <c r="C27" s="64"/>
      <c r="D27" s="64"/>
      <c r="E27" s="63"/>
      <c r="F27" s="66"/>
      <c r="G27" s="5"/>
      <c r="H27" s="9"/>
      <c r="I27" s="10"/>
      <c r="J27" s="9"/>
      <c r="K27" s="9"/>
    </row>
    <row r="28" spans="1:11" ht="12.75">
      <c r="A28" s="33">
        <v>18</v>
      </c>
      <c r="B28" s="33" t="s">
        <v>93</v>
      </c>
      <c r="C28" s="67">
        <v>1375154</v>
      </c>
      <c r="D28" s="64"/>
      <c r="E28" s="63"/>
      <c r="F28" s="66">
        <f>SUM(C28:E28)</f>
        <v>1375154</v>
      </c>
      <c r="G28" s="62">
        <v>1375154</v>
      </c>
      <c r="H28" s="9"/>
      <c r="I28" s="2"/>
      <c r="J28" s="9"/>
      <c r="K28" s="9"/>
    </row>
    <row r="29" spans="1:11" ht="12.75">
      <c r="A29" s="8">
        <v>19</v>
      </c>
      <c r="B29" s="14" t="s">
        <v>94</v>
      </c>
      <c r="C29" s="64"/>
      <c r="D29" s="64"/>
      <c r="E29" s="63"/>
      <c r="F29" s="66">
        <f>SUM(F30:F31)</f>
        <v>0</v>
      </c>
      <c r="G29" s="59"/>
      <c r="H29" s="9"/>
      <c r="I29" s="11"/>
      <c r="J29" s="9"/>
      <c r="K29" s="9"/>
    </row>
    <row r="30" spans="1:11" ht="12.75">
      <c r="A30" s="8">
        <v>20</v>
      </c>
      <c r="B30" s="14" t="s">
        <v>95</v>
      </c>
      <c r="C30" s="64"/>
      <c r="D30" s="64"/>
      <c r="E30" s="63"/>
      <c r="F30" s="66">
        <f>SUM(C30:E30)</f>
        <v>0</v>
      </c>
      <c r="G30" s="59"/>
      <c r="H30" s="9"/>
      <c r="I30" s="11"/>
      <c r="J30" s="9"/>
      <c r="K30" s="9"/>
    </row>
    <row r="31" spans="1:11" ht="12.75">
      <c r="A31" s="8">
        <v>21</v>
      </c>
      <c r="B31" s="14" t="s">
        <v>96</v>
      </c>
      <c r="C31" s="64"/>
      <c r="D31" s="64"/>
      <c r="E31" s="63"/>
      <c r="F31" s="66">
        <f>SUM(C31:E31)</f>
        <v>0</v>
      </c>
      <c r="G31" s="59"/>
      <c r="H31" s="9"/>
      <c r="I31" s="11"/>
      <c r="J31" s="9"/>
      <c r="K31" s="9"/>
    </row>
    <row r="32" spans="1:11" ht="12.75">
      <c r="A32" s="8">
        <v>22</v>
      </c>
      <c r="B32" s="14" t="s">
        <v>92</v>
      </c>
      <c r="C32" s="64">
        <f>SUM(C28:C30)</f>
        <v>1375154</v>
      </c>
      <c r="D32" s="64">
        <f>SUM(D28:D30)</f>
        <v>0</v>
      </c>
      <c r="E32" s="63"/>
      <c r="F32" s="66">
        <f>SUM(C32:E32)</f>
        <v>1375154</v>
      </c>
      <c r="G32" s="59">
        <v>1375154</v>
      </c>
      <c r="H32" s="9"/>
      <c r="I32" s="11"/>
      <c r="J32" s="9"/>
      <c r="K32" s="9"/>
    </row>
    <row r="33" spans="1:11" ht="12.75">
      <c r="A33" s="8"/>
      <c r="B33" s="13"/>
      <c r="C33" s="63"/>
      <c r="D33" s="63"/>
      <c r="E33" s="63"/>
      <c r="F33" s="68"/>
      <c r="G33" s="60"/>
      <c r="H33" s="10"/>
      <c r="I33" s="12"/>
      <c r="J33" s="10"/>
      <c r="K33" s="9"/>
    </row>
    <row r="34" spans="1:11" ht="12.75">
      <c r="A34" s="38">
        <v>23</v>
      </c>
      <c r="B34" s="10" t="s">
        <v>97</v>
      </c>
      <c r="C34" s="64"/>
      <c r="D34" s="63"/>
      <c r="E34" s="63"/>
      <c r="F34" s="77"/>
      <c r="G34" s="59"/>
      <c r="H34" s="9"/>
      <c r="I34" s="12"/>
      <c r="J34" s="9"/>
      <c r="K34" s="9"/>
    </row>
    <row r="35" spans="1:11" ht="12.75">
      <c r="A35" s="8">
        <v>24</v>
      </c>
      <c r="B35" s="38" t="s">
        <v>193</v>
      </c>
      <c r="C35" s="64">
        <v>1010446</v>
      </c>
      <c r="D35" s="64">
        <v>0</v>
      </c>
      <c r="E35" s="63">
        <v>0</v>
      </c>
      <c r="F35" s="77">
        <f>SUM(C35:E35)</f>
        <v>1010446</v>
      </c>
      <c r="G35" s="59">
        <v>1010446</v>
      </c>
      <c r="H35" s="9"/>
      <c r="I35" s="11"/>
      <c r="J35" s="9"/>
      <c r="K35" s="9"/>
    </row>
    <row r="36" spans="1:11" ht="12.75">
      <c r="A36" s="8">
        <v>25</v>
      </c>
      <c r="B36" s="6" t="s">
        <v>70</v>
      </c>
      <c r="C36" s="63">
        <f>C16+C25+C32</f>
        <v>60104513</v>
      </c>
      <c r="D36" s="63">
        <f>D16+D25+D32</f>
        <v>5005000</v>
      </c>
      <c r="E36" s="63">
        <f>E16+E25+E32</f>
        <v>0</v>
      </c>
      <c r="F36" s="63">
        <f>F16+F25+F32+F35</f>
        <v>66119959</v>
      </c>
      <c r="G36" s="63">
        <f>G16+G25+G32+G35</f>
        <v>71156304</v>
      </c>
      <c r="H36" s="9"/>
      <c r="I36" s="9"/>
      <c r="J36" s="9"/>
      <c r="K36" s="9"/>
    </row>
    <row r="43" spans="1:12" ht="12.75">
      <c r="A43" s="2"/>
      <c r="B43" t="s">
        <v>74</v>
      </c>
      <c r="C43" s="1" t="s">
        <v>75</v>
      </c>
      <c r="D43" s="1" t="s">
        <v>104</v>
      </c>
      <c r="E43" s="1" t="s">
        <v>81</v>
      </c>
      <c r="F43" s="1" t="s">
        <v>105</v>
      </c>
      <c r="G43" t="s">
        <v>106</v>
      </c>
      <c r="H43" t="s">
        <v>107</v>
      </c>
      <c r="I43" t="s">
        <v>108</v>
      </c>
      <c r="J43" t="s">
        <v>109</v>
      </c>
      <c r="K43" t="s">
        <v>110</v>
      </c>
      <c r="L43" t="s">
        <v>111</v>
      </c>
    </row>
    <row r="44" spans="1:12" ht="12.75">
      <c r="A44" s="8">
        <v>26</v>
      </c>
      <c r="B44" s="29" t="s">
        <v>100</v>
      </c>
      <c r="C44" s="8"/>
      <c r="D44" s="8"/>
      <c r="E44" s="8"/>
      <c r="F44" s="8"/>
      <c r="G44" s="5"/>
      <c r="H44" s="5"/>
      <c r="I44" s="5"/>
      <c r="J44" s="5"/>
      <c r="K44" s="5"/>
      <c r="L44" s="5"/>
    </row>
    <row r="45" spans="1:12" ht="25.5">
      <c r="A45" s="8">
        <v>27</v>
      </c>
      <c r="B45" s="28" t="s">
        <v>62</v>
      </c>
      <c r="C45" s="8" t="s">
        <v>63</v>
      </c>
      <c r="D45" s="8" t="s">
        <v>64</v>
      </c>
      <c r="E45" s="8" t="s">
        <v>65</v>
      </c>
      <c r="F45" s="8" t="s">
        <v>66</v>
      </c>
      <c r="G45" s="5" t="s">
        <v>67</v>
      </c>
      <c r="H45" s="5" t="s">
        <v>98</v>
      </c>
      <c r="I45" s="5" t="s">
        <v>7</v>
      </c>
      <c r="J45" s="73" t="s">
        <v>187</v>
      </c>
      <c r="K45" s="5" t="s">
        <v>61</v>
      </c>
      <c r="L45" s="5" t="s">
        <v>68</v>
      </c>
    </row>
    <row r="46" spans="1:12" ht="12.75">
      <c r="A46" s="8">
        <v>28</v>
      </c>
      <c r="B46" s="29" t="s">
        <v>99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2.75">
      <c r="A47" s="8">
        <v>29</v>
      </c>
      <c r="B47" s="69" t="s">
        <v>177</v>
      </c>
      <c r="C47" s="74">
        <v>3373928</v>
      </c>
      <c r="D47" s="64">
        <v>715000</v>
      </c>
      <c r="E47" s="64">
        <v>1483126</v>
      </c>
      <c r="F47" s="64"/>
      <c r="G47" s="64">
        <v>833000</v>
      </c>
      <c r="H47" s="64"/>
      <c r="I47" s="64"/>
      <c r="J47" s="64"/>
      <c r="K47" s="64"/>
      <c r="L47" s="64">
        <f>SUM(C47:K47)</f>
        <v>6405054</v>
      </c>
    </row>
    <row r="48" spans="1:12" ht="12.75">
      <c r="A48" s="8">
        <v>30</v>
      </c>
      <c r="B48" s="69" t="s">
        <v>166</v>
      </c>
      <c r="C48" s="64"/>
      <c r="D48" s="64"/>
      <c r="E48" s="64">
        <v>180000</v>
      </c>
      <c r="F48" s="64"/>
      <c r="G48" s="64"/>
      <c r="H48" s="64"/>
      <c r="I48" s="64"/>
      <c r="J48" s="64"/>
      <c r="K48" s="64"/>
      <c r="L48" s="64">
        <f aca="true" t="shared" si="2" ref="L48:L67">SUM(C48:K48)</f>
        <v>180000</v>
      </c>
    </row>
    <row r="49" spans="1:12" ht="12.75">
      <c r="A49" s="8">
        <v>31</v>
      </c>
      <c r="B49" s="69" t="s">
        <v>180</v>
      </c>
      <c r="C49" s="64"/>
      <c r="D49" s="64"/>
      <c r="E49" s="64"/>
      <c r="F49" s="64"/>
      <c r="G49" s="64"/>
      <c r="H49" s="64"/>
      <c r="I49" s="64"/>
      <c r="J49" s="64"/>
      <c r="K49" s="64"/>
      <c r="L49" s="64">
        <f t="shared" si="2"/>
        <v>0</v>
      </c>
    </row>
    <row r="50" spans="1:12" ht="12.75">
      <c r="A50" s="8">
        <v>32</v>
      </c>
      <c r="B50" s="69" t="s">
        <v>164</v>
      </c>
      <c r="C50" s="64"/>
      <c r="D50" s="64"/>
      <c r="E50" s="64"/>
      <c r="F50" s="64"/>
      <c r="G50" s="64"/>
      <c r="H50" s="64"/>
      <c r="I50" s="64"/>
      <c r="J50" s="64"/>
      <c r="K50" s="64"/>
      <c r="L50" s="64">
        <f t="shared" si="2"/>
        <v>0</v>
      </c>
    </row>
    <row r="51" spans="1:12" ht="12.75">
      <c r="A51" s="8">
        <v>33</v>
      </c>
      <c r="B51" s="69" t="s">
        <v>179</v>
      </c>
      <c r="C51" s="74">
        <v>8727561</v>
      </c>
      <c r="D51" s="64">
        <v>796732</v>
      </c>
      <c r="E51" s="64">
        <v>1550000</v>
      </c>
      <c r="F51" s="64"/>
      <c r="G51" s="64"/>
      <c r="H51" s="64">
        <v>696468</v>
      </c>
      <c r="I51" s="64"/>
      <c r="J51" s="64"/>
      <c r="K51" s="64"/>
      <c r="L51" s="64">
        <f t="shared" si="2"/>
        <v>11770761</v>
      </c>
    </row>
    <row r="52" spans="1:12" ht="12.75">
      <c r="A52" s="8">
        <v>34</v>
      </c>
      <c r="B52" s="69" t="s">
        <v>157</v>
      </c>
      <c r="C52" s="8"/>
      <c r="D52" s="8"/>
      <c r="E52" s="64"/>
      <c r="F52" s="64"/>
      <c r="G52" s="64"/>
      <c r="H52" s="64"/>
      <c r="I52" s="64"/>
      <c r="J52" s="64"/>
      <c r="K52" s="64"/>
      <c r="L52" s="64">
        <f t="shared" si="2"/>
        <v>0</v>
      </c>
    </row>
    <row r="53" spans="1:12" ht="12.75">
      <c r="A53" s="8">
        <v>35</v>
      </c>
      <c r="B53" s="69" t="s">
        <v>178</v>
      </c>
      <c r="C53" s="64"/>
      <c r="D53" s="64"/>
      <c r="E53" s="64">
        <v>100000</v>
      </c>
      <c r="F53" s="64"/>
      <c r="G53" s="64"/>
      <c r="H53" s="64"/>
      <c r="I53" s="64">
        <v>20901170</v>
      </c>
      <c r="J53" s="64"/>
      <c r="K53" s="64"/>
      <c r="L53" s="64">
        <f t="shared" si="2"/>
        <v>21001170</v>
      </c>
    </row>
    <row r="54" spans="1:12" ht="12.75">
      <c r="A54" s="8">
        <v>36</v>
      </c>
      <c r="B54" s="69" t="s">
        <v>181</v>
      </c>
      <c r="C54" s="64"/>
      <c r="D54" s="64"/>
      <c r="E54" s="64">
        <v>200000</v>
      </c>
      <c r="F54" s="64"/>
      <c r="G54" s="64">
        <v>1158200</v>
      </c>
      <c r="H54" s="64"/>
      <c r="I54" s="64">
        <v>200000</v>
      </c>
      <c r="J54" s="64"/>
      <c r="K54" s="64"/>
      <c r="L54" s="64">
        <f t="shared" si="2"/>
        <v>1558200</v>
      </c>
    </row>
    <row r="55" spans="1:12" ht="12.75">
      <c r="A55" s="8">
        <v>37</v>
      </c>
      <c r="B55" s="69" t="s">
        <v>169</v>
      </c>
      <c r="C55" s="64"/>
      <c r="D55" s="64"/>
      <c r="E55" s="64">
        <v>1500000</v>
      </c>
      <c r="F55" s="64"/>
      <c r="G55" s="64"/>
      <c r="H55" s="64"/>
      <c r="I55" s="64"/>
      <c r="J55" s="64"/>
      <c r="K55" s="64"/>
      <c r="L55" s="64">
        <f t="shared" si="2"/>
        <v>1500000</v>
      </c>
    </row>
    <row r="56" spans="1:12" ht="12.75">
      <c r="A56" s="8">
        <v>38</v>
      </c>
      <c r="B56" s="69" t="s">
        <v>176</v>
      </c>
      <c r="C56" s="64"/>
      <c r="D56" s="64"/>
      <c r="E56" s="64">
        <v>2700000</v>
      </c>
      <c r="F56" s="64"/>
      <c r="G56" s="64">
        <v>600000</v>
      </c>
      <c r="H56" s="64">
        <v>1000000</v>
      </c>
      <c r="I56" s="64"/>
      <c r="J56" s="64"/>
      <c r="K56" s="64">
        <v>1375154</v>
      </c>
      <c r="L56" s="64">
        <f t="shared" si="2"/>
        <v>5675154</v>
      </c>
    </row>
    <row r="57" spans="1:12" ht="12.75">
      <c r="A57" s="8">
        <v>39</v>
      </c>
      <c r="B57" s="69" t="s">
        <v>175</v>
      </c>
      <c r="C57" s="64"/>
      <c r="D57" s="64"/>
      <c r="E57" s="64">
        <v>200000</v>
      </c>
      <c r="F57" s="64"/>
      <c r="G57" s="64"/>
      <c r="H57" s="64"/>
      <c r="I57" s="64"/>
      <c r="J57" s="64"/>
      <c r="K57" s="64"/>
      <c r="L57" s="64">
        <f t="shared" si="2"/>
        <v>200000</v>
      </c>
    </row>
    <row r="58" spans="1:12" ht="12.75">
      <c r="A58" s="8">
        <v>40</v>
      </c>
      <c r="B58" s="72" t="s">
        <v>182</v>
      </c>
      <c r="C58" s="64"/>
      <c r="D58" s="64"/>
      <c r="E58" s="64"/>
      <c r="F58" s="64"/>
      <c r="G58" s="64"/>
      <c r="H58" s="64"/>
      <c r="I58" s="64"/>
      <c r="J58" s="64"/>
      <c r="K58" s="64"/>
      <c r="L58" s="64">
        <f t="shared" si="2"/>
        <v>0</v>
      </c>
    </row>
    <row r="59" spans="1:12" ht="12.75">
      <c r="A59" s="8">
        <v>41</v>
      </c>
      <c r="B59" s="69" t="s">
        <v>170</v>
      </c>
      <c r="C59" s="74">
        <v>494250</v>
      </c>
      <c r="D59" s="64">
        <v>90000</v>
      </c>
      <c r="E59" s="64">
        <v>230000</v>
      </c>
      <c r="F59" s="64"/>
      <c r="G59" s="64"/>
      <c r="H59" s="64"/>
      <c r="I59" s="64"/>
      <c r="J59" s="64"/>
      <c r="K59" s="64"/>
      <c r="L59" s="64">
        <f t="shared" si="2"/>
        <v>814250</v>
      </c>
    </row>
    <row r="60" spans="1:12" ht="12.75">
      <c r="A60" s="8">
        <v>42</v>
      </c>
      <c r="B60" s="69" t="s">
        <v>165</v>
      </c>
      <c r="C60" s="74">
        <v>1285250</v>
      </c>
      <c r="D60" s="64">
        <v>250000</v>
      </c>
      <c r="E60" s="64">
        <v>2039300</v>
      </c>
      <c r="F60" s="64"/>
      <c r="G60" s="64"/>
      <c r="H60" s="64">
        <v>1299006</v>
      </c>
      <c r="I60" s="64"/>
      <c r="J60" s="64"/>
      <c r="K60" s="64"/>
      <c r="L60" s="64">
        <f t="shared" si="2"/>
        <v>4873556</v>
      </c>
    </row>
    <row r="61" spans="1:12" ht="12.75">
      <c r="A61" s="8">
        <v>43</v>
      </c>
      <c r="B61" s="69" t="s">
        <v>186</v>
      </c>
      <c r="C61" s="64"/>
      <c r="D61" s="64"/>
      <c r="E61" s="64"/>
      <c r="F61" s="64"/>
      <c r="G61" s="64">
        <v>211000</v>
      </c>
      <c r="H61" s="64"/>
      <c r="I61" s="64"/>
      <c r="J61" s="64"/>
      <c r="K61" s="64"/>
      <c r="L61" s="64">
        <f t="shared" si="2"/>
        <v>211000</v>
      </c>
    </row>
    <row r="62" spans="1:12" ht="12.75">
      <c r="A62" s="8"/>
      <c r="B62" s="69" t="s">
        <v>189</v>
      </c>
      <c r="C62" s="64"/>
      <c r="D62" s="64"/>
      <c r="E62" s="64"/>
      <c r="F62" s="64"/>
      <c r="G62" s="64">
        <v>3151971</v>
      </c>
      <c r="H62" s="64"/>
      <c r="I62" s="64"/>
      <c r="J62" s="64"/>
      <c r="K62" s="64"/>
      <c r="L62" s="64">
        <f t="shared" si="2"/>
        <v>3151971</v>
      </c>
    </row>
    <row r="63" spans="1:12" ht="12.75">
      <c r="A63" s="8"/>
      <c r="B63" s="69" t="s">
        <v>190</v>
      </c>
      <c r="C63" s="64"/>
      <c r="D63" s="64"/>
      <c r="E63" s="64"/>
      <c r="F63" s="64"/>
      <c r="G63" s="64">
        <v>120000</v>
      </c>
      <c r="H63" s="64"/>
      <c r="I63" s="64"/>
      <c r="J63" s="64"/>
      <c r="K63" s="64"/>
      <c r="L63" s="64">
        <f t="shared" si="2"/>
        <v>120000</v>
      </c>
    </row>
    <row r="64" spans="1:12" ht="12.75">
      <c r="A64" s="8">
        <v>44</v>
      </c>
      <c r="B64" s="69" t="s">
        <v>185</v>
      </c>
      <c r="C64" s="64"/>
      <c r="D64" s="64"/>
      <c r="E64" s="64">
        <v>717060</v>
      </c>
      <c r="F64" s="64"/>
      <c r="G64" s="64"/>
      <c r="H64" s="64"/>
      <c r="I64" s="64"/>
      <c r="J64" s="64"/>
      <c r="K64" s="64"/>
      <c r="L64" s="64">
        <f t="shared" si="2"/>
        <v>717060</v>
      </c>
    </row>
    <row r="65" spans="1:12" ht="12.75">
      <c r="A65" s="8">
        <v>45</v>
      </c>
      <c r="B65" s="69" t="s">
        <v>173</v>
      </c>
      <c r="C65" s="64"/>
      <c r="D65" s="64"/>
      <c r="E65" s="64"/>
      <c r="F65" s="64"/>
      <c r="G65" s="64">
        <v>1453598</v>
      </c>
      <c r="H65" s="64"/>
      <c r="I65" s="64"/>
      <c r="J65" s="64"/>
      <c r="K65" s="64"/>
      <c r="L65" s="64">
        <f t="shared" si="2"/>
        <v>1453598</v>
      </c>
    </row>
    <row r="66" spans="1:12" ht="12.75">
      <c r="A66" s="8">
        <v>46</v>
      </c>
      <c r="B66" s="69" t="s">
        <v>163</v>
      </c>
      <c r="C66" s="74">
        <v>3504611</v>
      </c>
      <c r="D66" s="64">
        <v>722373</v>
      </c>
      <c r="E66" s="64">
        <v>800000</v>
      </c>
      <c r="F66" s="64"/>
      <c r="G66" s="64"/>
      <c r="H66" s="64"/>
      <c r="I66" s="64"/>
      <c r="J66" s="64"/>
      <c r="K66" s="64"/>
      <c r="L66" s="64">
        <f t="shared" si="2"/>
        <v>5026984</v>
      </c>
    </row>
    <row r="67" spans="1:12" ht="12.75">
      <c r="A67" s="8">
        <v>47</v>
      </c>
      <c r="B67" s="69" t="s">
        <v>174</v>
      </c>
      <c r="C67" s="64"/>
      <c r="D67" s="64"/>
      <c r="E67" s="64"/>
      <c r="F67" s="64">
        <v>5487100</v>
      </c>
      <c r="G67" s="64"/>
      <c r="H67" s="64"/>
      <c r="I67" s="64"/>
      <c r="J67" s="64"/>
      <c r="K67" s="64"/>
      <c r="L67" s="64">
        <f t="shared" si="2"/>
        <v>5487100</v>
      </c>
    </row>
    <row r="68" spans="1:12" ht="12.75">
      <c r="A68" s="8">
        <v>48</v>
      </c>
      <c r="B68" s="5" t="s">
        <v>188</v>
      </c>
      <c r="C68" s="64"/>
      <c r="D68" s="64"/>
      <c r="E68" s="64"/>
      <c r="F68" s="64"/>
      <c r="G68" s="64"/>
      <c r="H68" s="64"/>
      <c r="I68" s="64"/>
      <c r="J68" s="64">
        <v>1010446</v>
      </c>
      <c r="K68" s="64"/>
      <c r="L68" s="64">
        <f>SUM(C68:K68)</f>
        <v>1010446</v>
      </c>
    </row>
    <row r="69" spans="1:12" ht="12.75">
      <c r="A69" s="8">
        <v>49</v>
      </c>
      <c r="B69" s="72" t="s">
        <v>183</v>
      </c>
      <c r="C69" s="63">
        <f>SUM(C47:C68)</f>
        <v>17385600</v>
      </c>
      <c r="D69" s="63">
        <f aca="true" t="shared" si="3" ref="D69:L69">SUM(D47:D68)</f>
        <v>2574105</v>
      </c>
      <c r="E69" s="63">
        <f t="shared" si="3"/>
        <v>11699486</v>
      </c>
      <c r="F69" s="63">
        <f t="shared" si="3"/>
        <v>5487100</v>
      </c>
      <c r="G69" s="70">
        <f t="shared" si="3"/>
        <v>7527769</v>
      </c>
      <c r="H69" s="70">
        <f t="shared" si="3"/>
        <v>2995474</v>
      </c>
      <c r="I69" s="70">
        <f t="shared" si="3"/>
        <v>21101170</v>
      </c>
      <c r="J69" s="70">
        <f t="shared" si="3"/>
        <v>1010446</v>
      </c>
      <c r="K69" s="70">
        <f t="shared" si="3"/>
        <v>1375154</v>
      </c>
      <c r="L69" s="70">
        <f t="shared" si="3"/>
        <v>71156304</v>
      </c>
    </row>
    <row r="70" spans="2:10" ht="12.75">
      <c r="B70" s="10"/>
      <c r="C70" s="10"/>
      <c r="D70" s="10"/>
      <c r="E70" s="10"/>
      <c r="F70" s="10"/>
      <c r="G70" s="10"/>
      <c r="H70" s="10"/>
      <c r="I70" s="10"/>
      <c r="J70" s="10"/>
    </row>
    <row r="71" spans="2:10" ht="12.75">
      <c r="B71" s="9"/>
      <c r="C71" s="2"/>
      <c r="D71" s="2"/>
      <c r="E71" s="2"/>
      <c r="F71" s="2"/>
      <c r="G71" s="9"/>
      <c r="H71" s="9"/>
      <c r="I71" s="9"/>
      <c r="J71" s="9"/>
    </row>
    <row r="72" spans="2:10" ht="12.75">
      <c r="B72" s="9"/>
      <c r="C72" s="2"/>
      <c r="D72" s="2"/>
      <c r="E72" s="2"/>
      <c r="F72" s="2"/>
      <c r="G72" s="9"/>
      <c r="H72" s="9"/>
      <c r="I72" s="9"/>
      <c r="J72" s="9"/>
    </row>
    <row r="73" spans="2:10" ht="12.75">
      <c r="B73" s="9"/>
      <c r="C73" s="2"/>
      <c r="D73" s="2"/>
      <c r="E73" s="2"/>
      <c r="F73" s="2"/>
      <c r="G73" s="9"/>
      <c r="H73" s="9"/>
      <c r="I73" s="9"/>
      <c r="J73" s="9"/>
    </row>
  </sheetData>
  <sheetProtection/>
  <printOptions/>
  <pageMargins left="0.75" right="0.75" top="1" bottom="1" header="0.5" footer="0.5"/>
  <pageSetup horizontalDpi="600" verticalDpi="600" orientation="landscape" paperSize="9" scale="82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4.00390625" style="0" customWidth="1"/>
    <col min="5" max="5" width="9.28125" style="0" bestFit="1" customWidth="1"/>
    <col min="6" max="6" width="13.8515625" style="0" customWidth="1"/>
    <col min="7" max="7" width="16.28125" style="0" bestFit="1" customWidth="1"/>
  </cols>
  <sheetData>
    <row r="1" ht="12.75">
      <c r="B1" s="1" t="s">
        <v>205</v>
      </c>
    </row>
    <row r="2" spans="2:4" ht="12.75">
      <c r="B2" t="s">
        <v>184</v>
      </c>
      <c r="D2" t="s">
        <v>168</v>
      </c>
    </row>
    <row r="3" ht="12.75">
      <c r="A3" s="3" t="s">
        <v>151</v>
      </c>
    </row>
    <row r="4" spans="2:7" ht="12.75">
      <c r="B4" t="s">
        <v>76</v>
      </c>
      <c r="C4" t="s">
        <v>77</v>
      </c>
      <c r="D4" t="s">
        <v>78</v>
      </c>
      <c r="E4" t="s">
        <v>79</v>
      </c>
      <c r="F4" t="s">
        <v>126</v>
      </c>
      <c r="G4" t="s">
        <v>106</v>
      </c>
    </row>
    <row r="5" spans="1:7" ht="12.75">
      <c r="A5" s="6" t="s">
        <v>159</v>
      </c>
      <c r="B5" s="6" t="s">
        <v>160</v>
      </c>
      <c r="C5" s="6" t="s">
        <v>149</v>
      </c>
      <c r="D5" s="13" t="s">
        <v>153</v>
      </c>
      <c r="E5" s="13" t="s">
        <v>161</v>
      </c>
      <c r="F5" s="13" t="s">
        <v>68</v>
      </c>
      <c r="G5" s="13" t="s">
        <v>204</v>
      </c>
    </row>
    <row r="6" spans="1:7" ht="12.75">
      <c r="A6" s="5">
        <v>1</v>
      </c>
      <c r="B6" s="8" t="s">
        <v>192</v>
      </c>
      <c r="C6" s="59">
        <v>157480</v>
      </c>
      <c r="D6" s="59"/>
      <c r="E6" s="59"/>
      <c r="F6" s="59">
        <f aca="true" t="shared" si="0" ref="F6:F15">SUM(C6:E6)</f>
        <v>157480</v>
      </c>
      <c r="G6" s="59">
        <v>157480</v>
      </c>
    </row>
    <row r="7" spans="1:7" ht="12.75">
      <c r="A7" s="5">
        <v>2</v>
      </c>
      <c r="B7" s="5" t="s">
        <v>152</v>
      </c>
      <c r="C7" s="59">
        <v>42520</v>
      </c>
      <c r="D7" s="59"/>
      <c r="E7" s="59"/>
      <c r="F7" s="59">
        <f t="shared" si="0"/>
        <v>42520</v>
      </c>
      <c r="G7" s="59">
        <v>42520</v>
      </c>
    </row>
    <row r="8" spans="1:7" ht="12.75">
      <c r="A8" s="5">
        <v>3</v>
      </c>
      <c r="B8" s="5" t="s">
        <v>201</v>
      </c>
      <c r="C8" s="59"/>
      <c r="D8" s="59"/>
      <c r="E8" s="59"/>
      <c r="F8" s="59"/>
      <c r="G8" s="59">
        <v>1831459</v>
      </c>
    </row>
    <row r="9" spans="1:7" ht="12.75">
      <c r="A9" s="5">
        <v>4</v>
      </c>
      <c r="B9" s="5" t="s">
        <v>152</v>
      </c>
      <c r="C9" s="59"/>
      <c r="D9" s="59"/>
      <c r="E9" s="59"/>
      <c r="F9" s="59"/>
      <c r="G9" s="59">
        <v>494494</v>
      </c>
    </row>
    <row r="10" spans="1:7" ht="12.75">
      <c r="A10" s="5">
        <v>5</v>
      </c>
      <c r="B10" s="5" t="s">
        <v>202</v>
      </c>
      <c r="C10" s="59"/>
      <c r="D10" s="59"/>
      <c r="E10" s="59"/>
      <c r="F10" s="59">
        <v>937733</v>
      </c>
      <c r="G10" s="59">
        <v>937733</v>
      </c>
    </row>
    <row r="11" spans="1:7" ht="12.75">
      <c r="A11" s="5">
        <v>6</v>
      </c>
      <c r="B11" s="5" t="s">
        <v>152</v>
      </c>
      <c r="C11" s="59"/>
      <c r="D11" s="59"/>
      <c r="E11" s="59"/>
      <c r="F11" s="59">
        <v>253188</v>
      </c>
      <c r="G11" s="59">
        <v>253188</v>
      </c>
    </row>
    <row r="12" spans="1:7" ht="12.75">
      <c r="A12" s="5">
        <v>7</v>
      </c>
      <c r="B12" s="5" t="s">
        <v>195</v>
      </c>
      <c r="C12" s="59">
        <v>1777673</v>
      </c>
      <c r="D12" s="59">
        <v>11123347</v>
      </c>
      <c r="E12" s="59"/>
      <c r="F12" s="59">
        <f t="shared" si="0"/>
        <v>12901020</v>
      </c>
      <c r="G12" s="59">
        <v>12901020</v>
      </c>
    </row>
    <row r="13" spans="1:7" ht="12.75">
      <c r="A13" s="5">
        <v>8</v>
      </c>
      <c r="B13" s="5" t="s">
        <v>196</v>
      </c>
      <c r="C13" s="59">
        <v>479972</v>
      </c>
      <c r="D13" s="59">
        <v>3003304</v>
      </c>
      <c r="E13" s="59"/>
      <c r="F13" s="59">
        <f t="shared" si="0"/>
        <v>3483276</v>
      </c>
      <c r="G13" s="59">
        <v>3483276</v>
      </c>
    </row>
    <row r="14" spans="1:7" ht="12.75">
      <c r="A14" s="5">
        <v>9</v>
      </c>
      <c r="B14" s="5" t="s">
        <v>197</v>
      </c>
      <c r="C14" s="59">
        <v>787401</v>
      </c>
      <c r="D14" s="59"/>
      <c r="E14" s="59"/>
      <c r="F14" s="59">
        <f t="shared" si="0"/>
        <v>787401</v>
      </c>
      <c r="G14" s="59">
        <v>787401</v>
      </c>
    </row>
    <row r="15" spans="1:7" ht="12.75">
      <c r="A15" s="5">
        <v>10</v>
      </c>
      <c r="B15" s="5" t="s">
        <v>152</v>
      </c>
      <c r="C15" s="59">
        <v>212599</v>
      </c>
      <c r="D15" s="59"/>
      <c r="E15" s="59"/>
      <c r="F15" s="59">
        <f t="shared" si="0"/>
        <v>212599</v>
      </c>
      <c r="G15" s="59">
        <v>212599</v>
      </c>
    </row>
    <row r="16" spans="1:7" ht="12.75">
      <c r="A16" s="5">
        <v>11</v>
      </c>
      <c r="B16" s="6" t="s">
        <v>69</v>
      </c>
      <c r="C16" s="60">
        <f>SUM(C6:C15)</f>
        <v>3457645</v>
      </c>
      <c r="D16" s="60">
        <f>SUM(D6:D15)</f>
        <v>14126651</v>
      </c>
      <c r="E16" s="60">
        <f>SUM(E6:E15)</f>
        <v>0</v>
      </c>
      <c r="F16" s="60">
        <f>SUM(F6:F15)</f>
        <v>18775217</v>
      </c>
      <c r="G16" s="82">
        <f>SUM(G6:G15)</f>
        <v>21101170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3.421875" style="0" customWidth="1"/>
    <col min="2" max="2" width="34.7109375" style="0" customWidth="1"/>
    <col min="3" max="3" width="10.421875" style="0" customWidth="1"/>
    <col min="4" max="4" width="9.7109375" style="0" customWidth="1"/>
    <col min="5" max="10" width="8.8515625" style="0" customWidth="1"/>
    <col min="11" max="11" width="10.140625" style="0" bestFit="1" customWidth="1"/>
    <col min="12" max="14" width="8.8515625" style="0" customWidth="1"/>
    <col min="15" max="15" width="13.7109375" style="0" bestFit="1" customWidth="1"/>
    <col min="16" max="16" width="10.140625" style="0" bestFit="1" customWidth="1"/>
  </cols>
  <sheetData>
    <row r="1" ht="12.75">
      <c r="B1" s="1" t="s">
        <v>203</v>
      </c>
    </row>
    <row r="2" ht="12.75">
      <c r="B2" s="1"/>
    </row>
    <row r="3" ht="12.75">
      <c r="D3" t="s">
        <v>184</v>
      </c>
    </row>
    <row r="4" spans="2:15" ht="12.75">
      <c r="B4" s="3" t="s">
        <v>59</v>
      </c>
      <c r="C4" s="1"/>
      <c r="D4" s="1"/>
      <c r="E4" s="1"/>
      <c r="F4" s="1"/>
      <c r="G4" s="1"/>
      <c r="H4" s="1"/>
      <c r="I4" s="1"/>
      <c r="J4" s="1"/>
      <c r="K4" s="1"/>
      <c r="O4" s="56" t="s">
        <v>158</v>
      </c>
    </row>
    <row r="5" spans="1:15" ht="12.75">
      <c r="A5" s="5"/>
      <c r="B5" s="5" t="s">
        <v>55</v>
      </c>
      <c r="C5" s="5" t="s">
        <v>103</v>
      </c>
      <c r="D5" s="5" t="s">
        <v>80</v>
      </c>
      <c r="E5" s="5" t="s">
        <v>81</v>
      </c>
      <c r="F5" s="5" t="s">
        <v>112</v>
      </c>
      <c r="G5" s="5" t="s">
        <v>113</v>
      </c>
      <c r="H5" s="5" t="s">
        <v>114</v>
      </c>
      <c r="I5" s="5" t="s">
        <v>115</v>
      </c>
      <c r="J5" s="5" t="s">
        <v>57</v>
      </c>
      <c r="K5" s="5" t="s">
        <v>116</v>
      </c>
      <c r="L5" s="5" t="s">
        <v>117</v>
      </c>
      <c r="M5" s="5" t="s">
        <v>118</v>
      </c>
      <c r="N5" s="5" t="s">
        <v>119</v>
      </c>
      <c r="O5" s="5" t="s">
        <v>120</v>
      </c>
    </row>
    <row r="6" spans="1:15" ht="12.75">
      <c r="A6" s="5">
        <v>1</v>
      </c>
      <c r="B6" s="6" t="s">
        <v>71</v>
      </c>
      <c r="C6" s="6" t="s">
        <v>40</v>
      </c>
      <c r="D6" s="6" t="s">
        <v>41</v>
      </c>
      <c r="E6" s="6" t="s">
        <v>42</v>
      </c>
      <c r="F6" s="6" t="s">
        <v>43</v>
      </c>
      <c r="G6" s="6" t="s">
        <v>44</v>
      </c>
      <c r="H6" s="6" t="s">
        <v>45</v>
      </c>
      <c r="I6" s="6" t="s">
        <v>46</v>
      </c>
      <c r="J6" s="6" t="s">
        <v>47</v>
      </c>
      <c r="K6" s="6" t="s">
        <v>48</v>
      </c>
      <c r="L6" s="6" t="s">
        <v>49</v>
      </c>
      <c r="M6" s="6" t="s">
        <v>50</v>
      </c>
      <c r="N6" s="6" t="s">
        <v>51</v>
      </c>
      <c r="O6" s="6" t="s">
        <v>92</v>
      </c>
    </row>
    <row r="7" spans="1:15" ht="12.75">
      <c r="A7" s="35">
        <v>2</v>
      </c>
      <c r="B7" s="87" t="s">
        <v>10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12.75">
      <c r="A8" s="5">
        <v>3</v>
      </c>
      <c r="B8" s="49" t="s">
        <v>146</v>
      </c>
      <c r="C8" s="8">
        <v>2105097</v>
      </c>
      <c r="D8" s="8">
        <v>2105097</v>
      </c>
      <c r="E8" s="8">
        <v>2105097</v>
      </c>
      <c r="F8" s="8">
        <v>2105097</v>
      </c>
      <c r="G8" s="8">
        <v>2105097</v>
      </c>
      <c r="H8" s="8">
        <v>2105097</v>
      </c>
      <c r="I8" s="8">
        <v>2105097</v>
      </c>
      <c r="J8" s="8">
        <v>2105097</v>
      </c>
      <c r="K8" s="8">
        <v>2989982</v>
      </c>
      <c r="L8" s="8">
        <v>2989982</v>
      </c>
      <c r="M8" s="8">
        <v>2989982</v>
      </c>
      <c r="N8" s="8">
        <v>2989981</v>
      </c>
      <c r="O8" s="62">
        <f aca="true" t="shared" si="0" ref="O8:O18">SUM(C8:N8)</f>
        <v>28800703</v>
      </c>
    </row>
    <row r="9" spans="1:15" ht="12.75">
      <c r="A9" s="5">
        <v>4</v>
      </c>
      <c r="B9" s="50" t="s">
        <v>101</v>
      </c>
      <c r="C9" s="8">
        <v>847578</v>
      </c>
      <c r="D9" s="8">
        <v>847578</v>
      </c>
      <c r="E9" s="8">
        <v>847578</v>
      </c>
      <c r="F9" s="8">
        <v>847578</v>
      </c>
      <c r="G9" s="8">
        <v>847578</v>
      </c>
      <c r="H9" s="8">
        <v>847578</v>
      </c>
      <c r="I9" s="8">
        <v>847578</v>
      </c>
      <c r="J9" s="8">
        <v>847578</v>
      </c>
      <c r="K9" s="8">
        <v>1161529</v>
      </c>
      <c r="L9" s="8">
        <v>1161529</v>
      </c>
      <c r="M9" s="8">
        <v>1161529</v>
      </c>
      <c r="N9" s="8">
        <v>1161531</v>
      </c>
      <c r="O9" s="62">
        <f t="shared" si="0"/>
        <v>11426742</v>
      </c>
    </row>
    <row r="10" spans="1:15" ht="12.75">
      <c r="A10" s="5">
        <v>5</v>
      </c>
      <c r="B10" s="49" t="s">
        <v>56</v>
      </c>
      <c r="C10" s="8">
        <v>325000</v>
      </c>
      <c r="D10" s="8">
        <v>325000</v>
      </c>
      <c r="E10" s="8">
        <v>325000</v>
      </c>
      <c r="F10" s="8">
        <v>325000</v>
      </c>
      <c r="G10" s="8"/>
      <c r="H10" s="8"/>
      <c r="I10" s="8"/>
      <c r="J10" s="8"/>
      <c r="K10" s="8">
        <v>325000</v>
      </c>
      <c r="L10" s="8">
        <v>325000</v>
      </c>
      <c r="M10" s="8">
        <v>325000</v>
      </c>
      <c r="N10" s="8">
        <v>325000</v>
      </c>
      <c r="O10" s="62">
        <f t="shared" si="0"/>
        <v>2600000</v>
      </c>
    </row>
    <row r="11" spans="1:15" ht="12.75">
      <c r="A11" s="5">
        <v>6</v>
      </c>
      <c r="B11" s="49" t="s">
        <v>90</v>
      </c>
      <c r="C11" s="8">
        <v>237083</v>
      </c>
      <c r="D11" s="8">
        <v>237083</v>
      </c>
      <c r="E11" s="8">
        <v>237083</v>
      </c>
      <c r="F11" s="8">
        <v>237083</v>
      </c>
      <c r="G11" s="8">
        <v>237083</v>
      </c>
      <c r="H11" s="8">
        <v>237084</v>
      </c>
      <c r="I11" s="8">
        <v>237084</v>
      </c>
      <c r="J11" s="8">
        <v>237084</v>
      </c>
      <c r="K11" s="8">
        <v>237084</v>
      </c>
      <c r="L11" s="8">
        <v>237083</v>
      </c>
      <c r="M11" s="8">
        <v>237083</v>
      </c>
      <c r="N11" s="8">
        <v>237081</v>
      </c>
      <c r="O11" s="62">
        <f t="shared" si="0"/>
        <v>2844998</v>
      </c>
    </row>
    <row r="12" spans="1:15" ht="12.75">
      <c r="A12" s="5">
        <v>7</v>
      </c>
      <c r="B12" s="49" t="s">
        <v>142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2">
        <f t="shared" si="0"/>
        <v>0</v>
      </c>
    </row>
    <row r="13" spans="1:15" ht="12.75">
      <c r="A13" s="5">
        <v>8</v>
      </c>
      <c r="B13" s="49" t="s">
        <v>58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2">
        <f t="shared" si="0"/>
        <v>0</v>
      </c>
    </row>
    <row r="14" spans="1:15" ht="12.75">
      <c r="A14" s="5">
        <v>9</v>
      </c>
      <c r="B14" s="61" t="s">
        <v>143</v>
      </c>
      <c r="C14" s="8"/>
      <c r="E14" s="8"/>
      <c r="F14" s="8">
        <v>2321108</v>
      </c>
      <c r="G14" s="8">
        <v>2321108</v>
      </c>
      <c r="H14" s="8">
        <v>2321108</v>
      </c>
      <c r="I14" s="8">
        <v>2321109</v>
      </c>
      <c r="J14" s="8">
        <v>2321109</v>
      </c>
      <c r="K14" s="8">
        <v>2321109</v>
      </c>
      <c r="L14" s="8">
        <v>241000</v>
      </c>
      <c r="M14" s="8"/>
      <c r="N14" s="8"/>
      <c r="O14" s="62">
        <f>SUM(C14:N14)</f>
        <v>14167651</v>
      </c>
    </row>
    <row r="15" spans="1:15" ht="12.75">
      <c r="A15" s="5">
        <v>10</v>
      </c>
      <c r="B15" s="51" t="s">
        <v>144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62">
        <f t="shared" si="0"/>
        <v>0</v>
      </c>
    </row>
    <row r="16" spans="1:15" ht="12.75">
      <c r="A16" s="5">
        <v>11</v>
      </c>
      <c r="B16" s="49" t="s">
        <v>91</v>
      </c>
      <c r="C16" s="8">
        <v>1183487</v>
      </c>
      <c r="D16" s="8">
        <v>702547</v>
      </c>
      <c r="E16" s="8">
        <v>943017</v>
      </c>
      <c r="F16" s="8">
        <v>943017</v>
      </c>
      <c r="G16" s="8">
        <v>943018</v>
      </c>
      <c r="H16" s="8">
        <v>1035701</v>
      </c>
      <c r="I16" s="8">
        <v>1344707</v>
      </c>
      <c r="J16" s="8">
        <v>1344707</v>
      </c>
      <c r="K16" s="8">
        <v>1294737</v>
      </c>
      <c r="L16" s="8">
        <v>685129</v>
      </c>
      <c r="M16" s="8">
        <v>448071</v>
      </c>
      <c r="N16" s="8">
        <v>448072</v>
      </c>
      <c r="O16" s="62">
        <f t="shared" si="0"/>
        <v>11316210</v>
      </c>
    </row>
    <row r="17" spans="1:15" ht="12.75">
      <c r="A17" s="5">
        <v>12</v>
      </c>
      <c r="B17" s="49" t="s">
        <v>102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2">
        <f t="shared" si="0"/>
        <v>0</v>
      </c>
    </row>
    <row r="18" spans="1:15" ht="28.5" customHeight="1">
      <c r="A18" s="5">
        <v>13</v>
      </c>
      <c r="B18" s="49" t="s">
        <v>148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2">
        <f t="shared" si="0"/>
        <v>0</v>
      </c>
    </row>
    <row r="19" spans="1:15" ht="12.75">
      <c r="A19" s="5">
        <v>14</v>
      </c>
      <c r="B19" s="52" t="s">
        <v>52</v>
      </c>
      <c r="C19" s="6">
        <f>SUM(C8:C18)</f>
        <v>4698245</v>
      </c>
      <c r="D19" s="6">
        <f aca="true" t="shared" si="1" ref="D19:N19">SUM(D8:D18)</f>
        <v>4217305</v>
      </c>
      <c r="E19" s="6">
        <f t="shared" si="1"/>
        <v>4457775</v>
      </c>
      <c r="F19" s="6">
        <f t="shared" si="1"/>
        <v>6778883</v>
      </c>
      <c r="G19" s="6">
        <f t="shared" si="1"/>
        <v>6453884</v>
      </c>
      <c r="H19" s="6">
        <f t="shared" si="1"/>
        <v>6546568</v>
      </c>
      <c r="I19" s="6">
        <f t="shared" si="1"/>
        <v>6855575</v>
      </c>
      <c r="J19" s="6">
        <f t="shared" si="1"/>
        <v>6855575</v>
      </c>
      <c r="K19" s="6">
        <f t="shared" si="1"/>
        <v>8329441</v>
      </c>
      <c r="L19" s="6">
        <f t="shared" si="1"/>
        <v>5639723</v>
      </c>
      <c r="M19" s="6">
        <f t="shared" si="1"/>
        <v>5161665</v>
      </c>
      <c r="N19" s="6">
        <f t="shared" si="1"/>
        <v>5161665</v>
      </c>
      <c r="O19" s="78">
        <f>SUM(O8:O18)</f>
        <v>71156304</v>
      </c>
    </row>
    <row r="20" spans="1:15" ht="12.75">
      <c r="A20" s="9"/>
      <c r="B20" s="3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9">
        <v>15</v>
      </c>
      <c r="B21" s="83" t="s">
        <v>11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5" ht="12.75">
      <c r="A22" s="5">
        <v>16</v>
      </c>
      <c r="B22" s="53" t="s">
        <v>154</v>
      </c>
      <c r="C22" s="64">
        <v>1639580</v>
      </c>
      <c r="D22" s="64">
        <v>1639580</v>
      </c>
      <c r="E22" s="64">
        <v>1639580</v>
      </c>
      <c r="F22" s="64">
        <v>1639581</v>
      </c>
      <c r="G22" s="64">
        <v>1639581</v>
      </c>
      <c r="H22" s="64">
        <v>1639581</v>
      </c>
      <c r="I22" s="64">
        <v>1639581</v>
      </c>
      <c r="J22" s="64">
        <v>1639581</v>
      </c>
      <c r="K22" s="64">
        <v>1710766</v>
      </c>
      <c r="L22" s="64">
        <v>1710766</v>
      </c>
      <c r="M22" s="64">
        <v>1710766</v>
      </c>
      <c r="N22" s="64">
        <v>1710762</v>
      </c>
      <c r="O22" s="64">
        <f>SUM(C22:N22)</f>
        <v>19959705</v>
      </c>
    </row>
    <row r="23" spans="1:16" ht="12.75">
      <c r="A23" s="5">
        <v>18</v>
      </c>
      <c r="B23" s="53" t="s">
        <v>60</v>
      </c>
      <c r="C23" s="64">
        <v>1256422</v>
      </c>
      <c r="D23" s="64">
        <v>1256422</v>
      </c>
      <c r="E23" s="64">
        <v>1256422</v>
      </c>
      <c r="F23" s="64">
        <v>1256422</v>
      </c>
      <c r="G23" s="64">
        <v>1256422</v>
      </c>
      <c r="H23" s="64">
        <v>1000000</v>
      </c>
      <c r="I23" s="64">
        <v>800000</v>
      </c>
      <c r="J23" s="64">
        <v>700000</v>
      </c>
      <c r="K23" s="64">
        <v>700000</v>
      </c>
      <c r="L23" s="64">
        <v>700000</v>
      </c>
      <c r="M23" s="64">
        <v>700000</v>
      </c>
      <c r="N23" s="64">
        <v>817376</v>
      </c>
      <c r="O23" s="64">
        <f aca="true" t="shared" si="2" ref="O23:O29">SUM(C23:N23)</f>
        <v>11699486</v>
      </c>
      <c r="P23" s="89"/>
    </row>
    <row r="24" spans="1:15" ht="12.75">
      <c r="A24" s="5">
        <v>19</v>
      </c>
      <c r="B24" s="53" t="s">
        <v>147</v>
      </c>
      <c r="C24" s="64">
        <v>547631</v>
      </c>
      <c r="D24" s="64">
        <v>547631</v>
      </c>
      <c r="E24" s="64">
        <v>547631</v>
      </c>
      <c r="F24" s="64">
        <v>547631</v>
      </c>
      <c r="G24" s="64">
        <v>547631</v>
      </c>
      <c r="H24" s="64">
        <v>547631</v>
      </c>
      <c r="I24" s="64">
        <v>547631</v>
      </c>
      <c r="J24" s="64">
        <v>547631</v>
      </c>
      <c r="K24" s="64">
        <v>547631</v>
      </c>
      <c r="L24" s="64">
        <v>1530830</v>
      </c>
      <c r="M24" s="64">
        <v>547630</v>
      </c>
      <c r="N24" s="64">
        <v>520630</v>
      </c>
      <c r="O24" s="64">
        <f t="shared" si="2"/>
        <v>7527769</v>
      </c>
    </row>
    <row r="25" spans="1:15" ht="12.75">
      <c r="A25" s="5">
        <v>20</v>
      </c>
      <c r="B25" s="53" t="s">
        <v>167</v>
      </c>
      <c r="C25" s="64">
        <v>244166</v>
      </c>
      <c r="D25" s="64">
        <v>244166</v>
      </c>
      <c r="E25" s="64">
        <v>244166</v>
      </c>
      <c r="F25" s="64">
        <v>244166</v>
      </c>
      <c r="G25" s="64">
        <v>244167</v>
      </c>
      <c r="H25" s="64">
        <v>244167</v>
      </c>
      <c r="I25" s="64">
        <v>244167</v>
      </c>
      <c r="J25" s="64">
        <v>244167</v>
      </c>
      <c r="K25" s="64">
        <v>1089241</v>
      </c>
      <c r="L25" s="64">
        <v>320040</v>
      </c>
      <c r="M25" s="64">
        <v>1062240</v>
      </c>
      <c r="N25" s="64">
        <v>1062247</v>
      </c>
      <c r="O25" s="64">
        <f t="shared" si="2"/>
        <v>5487100</v>
      </c>
    </row>
    <row r="26" spans="1:15" ht="12.75">
      <c r="A26" s="5">
        <v>21</v>
      </c>
      <c r="B26" s="53" t="s">
        <v>61</v>
      </c>
      <c r="C26" s="64"/>
      <c r="D26" s="64"/>
      <c r="E26" s="64"/>
      <c r="F26" s="64"/>
      <c r="G26" s="64">
        <v>275031</v>
      </c>
      <c r="H26" s="64"/>
      <c r="I26" s="64"/>
      <c r="J26" s="64"/>
      <c r="K26" s="64">
        <v>275031</v>
      </c>
      <c r="L26" s="64">
        <v>275031</v>
      </c>
      <c r="M26" s="64">
        <v>275031</v>
      </c>
      <c r="N26" s="64">
        <v>275030</v>
      </c>
      <c r="O26" s="64">
        <f t="shared" si="2"/>
        <v>1375154</v>
      </c>
    </row>
    <row r="27" spans="1:15" ht="12.75">
      <c r="A27" s="5">
        <v>22</v>
      </c>
      <c r="B27" s="53" t="s">
        <v>16</v>
      </c>
      <c r="C27" s="64"/>
      <c r="D27" s="64"/>
      <c r="E27" s="64"/>
      <c r="F27" s="64">
        <v>2930716</v>
      </c>
      <c r="G27" s="64">
        <v>2930716</v>
      </c>
      <c r="H27" s="64">
        <v>2930716</v>
      </c>
      <c r="I27" s="64">
        <v>2930716</v>
      </c>
      <c r="J27" s="64">
        <v>2930716</v>
      </c>
      <c r="K27" s="64">
        <v>2930716</v>
      </c>
      <c r="L27" s="64">
        <v>3516874</v>
      </c>
      <c r="M27" s="64"/>
      <c r="N27" s="64"/>
      <c r="O27" s="64">
        <f t="shared" si="2"/>
        <v>21101170</v>
      </c>
    </row>
    <row r="28" spans="1:15" ht="12.75">
      <c r="A28" s="5">
        <v>23</v>
      </c>
      <c r="B28" s="53" t="s">
        <v>6</v>
      </c>
      <c r="C28" s="64"/>
      <c r="D28" s="64"/>
      <c r="E28" s="64">
        <v>237059</v>
      </c>
      <c r="F28" s="64">
        <v>237059</v>
      </c>
      <c r="G28" s="64">
        <v>237059</v>
      </c>
      <c r="H28" s="64">
        <v>237059</v>
      </c>
      <c r="I28" s="64">
        <v>237058</v>
      </c>
      <c r="J28" s="64">
        <v>237058</v>
      </c>
      <c r="K28" s="64">
        <v>511810</v>
      </c>
      <c r="L28" s="64">
        <v>511810</v>
      </c>
      <c r="M28" s="64">
        <v>274752</v>
      </c>
      <c r="N28" s="64">
        <v>274750</v>
      </c>
      <c r="O28" s="64">
        <f t="shared" si="2"/>
        <v>2995474</v>
      </c>
    </row>
    <row r="29" spans="1:15" ht="12.75">
      <c r="A29" s="5">
        <v>24</v>
      </c>
      <c r="B29" s="53" t="s">
        <v>73</v>
      </c>
      <c r="C29" s="64">
        <v>1010446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>
        <f t="shared" si="2"/>
        <v>1010446</v>
      </c>
    </row>
    <row r="30" spans="1:15" ht="12.75">
      <c r="A30" s="5">
        <v>25</v>
      </c>
      <c r="B30" s="54" t="s">
        <v>162</v>
      </c>
      <c r="C30" s="63">
        <f>SUM(C22:C29)</f>
        <v>4698245</v>
      </c>
      <c r="D30" s="63">
        <f>SUM(D22:D28)</f>
        <v>3687799</v>
      </c>
      <c r="E30" s="63">
        <f>SUM(E22:E29)</f>
        <v>3924858</v>
      </c>
      <c r="F30" s="63">
        <f>SUM(F22:F29)</f>
        <v>6855575</v>
      </c>
      <c r="G30" s="63">
        <f>SUM(G22:G28)</f>
        <v>7130607</v>
      </c>
      <c r="H30" s="63">
        <f>SUM(H22:H29)</f>
        <v>6599154</v>
      </c>
      <c r="I30" s="63">
        <f>SUM(I22:I29)</f>
        <v>6399153</v>
      </c>
      <c r="J30" s="63">
        <f>SUM(J22:J29)</f>
        <v>6299153</v>
      </c>
      <c r="K30" s="63">
        <f>SUM(K22:K29)</f>
        <v>7765195</v>
      </c>
      <c r="L30" s="63">
        <f>SUM(L22:L28)</f>
        <v>8565351</v>
      </c>
      <c r="M30" s="63">
        <f>SUM(M22:M29)</f>
        <v>4570419</v>
      </c>
      <c r="N30" s="63">
        <f>SUM(N22:N29)</f>
        <v>4660795</v>
      </c>
      <c r="O30" s="63">
        <f>SUM(C30:N30)</f>
        <v>71156304</v>
      </c>
    </row>
    <row r="31" spans="3:14" ht="12.7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3" spans="3:14" ht="12.7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5" spans="3:14" ht="12.7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2018-10-11T12:43:42Z</cp:lastPrinted>
  <dcterms:created xsi:type="dcterms:W3CDTF">2006-01-17T11:47:21Z</dcterms:created>
  <dcterms:modified xsi:type="dcterms:W3CDTF">2018-11-08T15:37:58Z</dcterms:modified>
  <cp:category/>
  <cp:version/>
  <cp:contentType/>
  <cp:contentStatus/>
</cp:coreProperties>
</file>