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2018 Uszód\RENDELETEK 2018 Uszód\1-2018 02 27 mell\"/>
    </mc:Choice>
  </mc:AlternateContent>
  <bookViews>
    <workbookView xWindow="0" yWindow="0" windowWidth="23040" windowHeight="9060"/>
  </bookViews>
  <sheets>
    <sheet name="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T41" i="1"/>
  <c r="T35" i="1"/>
  <c r="T32" i="1"/>
  <c r="T24" i="1"/>
  <c r="T21" i="1"/>
  <c r="T42" i="1" l="1"/>
  <c r="T8" i="1" l="1"/>
  <c r="T12" i="1" s="1"/>
  <c r="T43" i="1" s="1"/>
  <c r="S21" i="1" l="1"/>
  <c r="S24" i="1"/>
  <c r="S41" i="1"/>
  <c r="S32" i="1"/>
  <c r="S35" i="1"/>
  <c r="S42" i="1" l="1"/>
  <c r="V16" i="1"/>
  <c r="S14" i="1"/>
  <c r="S8" i="1"/>
  <c r="S12" i="1" s="1"/>
  <c r="S43" i="1" l="1"/>
  <c r="E41" i="1"/>
  <c r="C41" i="1"/>
  <c r="D41" i="1"/>
  <c r="F41" i="1" l="1"/>
  <c r="G41" i="1"/>
  <c r="H41" i="1"/>
  <c r="I41" i="1"/>
  <c r="J41" i="1"/>
  <c r="K41" i="1"/>
  <c r="L41" i="1"/>
  <c r="M41" i="1"/>
  <c r="N41" i="1"/>
  <c r="O41" i="1"/>
  <c r="P41" i="1"/>
  <c r="Q41" i="1"/>
  <c r="R41" i="1"/>
  <c r="U41" i="1"/>
  <c r="V29" i="1"/>
  <c r="V2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U32" i="1"/>
  <c r="C32" i="1"/>
  <c r="V40" i="1"/>
  <c r="V39" i="1"/>
  <c r="V38" i="1"/>
  <c r="V37" i="1"/>
  <c r="V36" i="1"/>
  <c r="U35" i="1"/>
  <c r="R35" i="1"/>
  <c r="Q35" i="1"/>
  <c r="P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V33" i="1"/>
  <c r="V31" i="1"/>
  <c r="V30" i="1"/>
  <c r="V28" i="1"/>
  <c r="V27" i="1"/>
  <c r="V26" i="1"/>
  <c r="U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V22" i="1"/>
  <c r="U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V19" i="1"/>
  <c r="V18" i="1"/>
  <c r="V17" i="1"/>
  <c r="V15" i="1"/>
  <c r="U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1" i="1"/>
  <c r="U12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V9" i="1"/>
  <c r="U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V6" i="1"/>
  <c r="V5" i="1"/>
  <c r="V4" i="1"/>
  <c r="V8" i="1" l="1"/>
  <c r="E42" i="1"/>
  <c r="E43" i="1" s="1"/>
  <c r="J42" i="1"/>
  <c r="J43" i="1" s="1"/>
  <c r="U42" i="1"/>
  <c r="K42" i="1"/>
  <c r="V12" i="1"/>
  <c r="D42" i="1"/>
  <c r="D43" i="1" s="1"/>
  <c r="C42" i="1"/>
  <c r="C43" i="1" s="1"/>
  <c r="R42" i="1"/>
  <c r="N42" i="1"/>
  <c r="N43" i="1" s="1"/>
  <c r="F42" i="1"/>
  <c r="F43" i="1" s="1"/>
  <c r="H42" i="1"/>
  <c r="P42" i="1"/>
  <c r="P43" i="1" s="1"/>
  <c r="Q42" i="1"/>
  <c r="Q43" i="1" s="1"/>
  <c r="O42" i="1"/>
  <c r="M42" i="1"/>
  <c r="M43" i="1" s="1"/>
  <c r="L42" i="1"/>
  <c r="L43" i="1" s="1"/>
  <c r="V24" i="1"/>
  <c r="I42" i="1"/>
  <c r="G42" i="1"/>
  <c r="V21" i="1"/>
  <c r="V35" i="1"/>
  <c r="V14" i="1"/>
  <c r="V32" i="1"/>
  <c r="I43" i="1"/>
  <c r="V11" i="1"/>
  <c r="K43" i="1" l="1"/>
  <c r="H43" i="1"/>
  <c r="U43" i="1"/>
  <c r="G43" i="1"/>
  <c r="O43" i="1"/>
  <c r="R43" i="1"/>
  <c r="V41" i="1"/>
  <c r="V42" i="1" s="1"/>
  <c r="V43" i="1" s="1"/>
</calcChain>
</file>

<file path=xl/sharedStrings.xml><?xml version="1.0" encoding="utf-8"?>
<sst xmlns="http://schemas.openxmlformats.org/spreadsheetml/2006/main" count="98" uniqueCount="94">
  <si>
    <t>Kiadások kormányzati funkciók szerint</t>
  </si>
  <si>
    <t>Személyi jellegű kiadások</t>
  </si>
  <si>
    <t>011130 jogalkotás</t>
  </si>
  <si>
    <t>013320 Köztemető</t>
  </si>
  <si>
    <t>013350 Vagyongazdálkodás</t>
  </si>
  <si>
    <t>016080 Rendezvények</t>
  </si>
  <si>
    <t>041233 Hosszabb időtartamú közfoglalkoztatás</t>
  </si>
  <si>
    <t>041237 Közfoglalkoztatási mintaprogram</t>
  </si>
  <si>
    <t>064010 Közvilágítás</t>
  </si>
  <si>
    <t>066010 Zöldterület kezelés</t>
  </si>
  <si>
    <t>066020 Községgazdálkodás</t>
  </si>
  <si>
    <t>072111 Háziorvosi alapellátás</t>
  </si>
  <si>
    <t>074031 Család- és nővédelem</t>
  </si>
  <si>
    <t>82063 Tájház</t>
  </si>
  <si>
    <t>081030 Sportlétesítmények</t>
  </si>
  <si>
    <t>082091 Közművelődés</t>
  </si>
  <si>
    <t>082092 Közművelődés művház</t>
  </si>
  <si>
    <t>082044 Könyvtári szolgáltatás</t>
  </si>
  <si>
    <t>107052 Házi segítségnyújtás</t>
  </si>
  <si>
    <t>összesen</t>
  </si>
  <si>
    <t>K1101</t>
  </si>
  <si>
    <t>Törvény szerinti illetmények, munkabérek</t>
  </si>
  <si>
    <t>K1106</t>
  </si>
  <si>
    <t>Jubileumi jutalom</t>
  </si>
  <si>
    <t>K1107</t>
  </si>
  <si>
    <t>Béren kívüli juttatások</t>
  </si>
  <si>
    <t>K1110</t>
  </si>
  <si>
    <t>Egyéb költségtérítések</t>
  </si>
  <si>
    <t>K11</t>
  </si>
  <si>
    <t>Foglalkoztatottak személyi juttatásai</t>
  </si>
  <si>
    <t>K121</t>
  </si>
  <si>
    <t>Választott tisztségviselők juttatásai</t>
  </si>
  <si>
    <t>K123</t>
  </si>
  <si>
    <t>Egyéb külső személyi juttatások</t>
  </si>
  <si>
    <t>K12</t>
  </si>
  <si>
    <t>Külső személyi juttatások</t>
  </si>
  <si>
    <t>K1</t>
  </si>
  <si>
    <t xml:space="preserve">Személyi juttatások összesen </t>
  </si>
  <si>
    <t>Járulékok</t>
  </si>
  <si>
    <t>K2</t>
  </si>
  <si>
    <t xml:space="preserve">Munkaadókat terhelő járulékok és szociális hozzájárulási adó                                                                  </t>
  </si>
  <si>
    <t>ebből: szociális hozzájárulási adó</t>
  </si>
  <si>
    <t>ebből: egészségügyi hozzájárulás</t>
  </si>
  <si>
    <t>ebből: munkáltatót terhelő személyi jövedelemadó</t>
  </si>
  <si>
    <t xml:space="preserve">Dologi kiadások </t>
  </si>
  <si>
    <t>K311</t>
  </si>
  <si>
    <t>Szakmai anyagok beszerzése</t>
  </si>
  <si>
    <t>K312</t>
  </si>
  <si>
    <t>Üzemeltetési anyagok beszerzése</t>
  </si>
  <si>
    <t>K31</t>
  </si>
  <si>
    <t>Készletbeszerzés</t>
  </si>
  <si>
    <t>K321</t>
  </si>
  <si>
    <t>Informatikai szolgáltatások igénybevétele</t>
  </si>
  <si>
    <t>K322</t>
  </si>
  <si>
    <t>Egyéb kommunikációs szolgáltatások</t>
  </si>
  <si>
    <t>K32</t>
  </si>
  <si>
    <t xml:space="preserve">Kommunikációs szolgáltatások </t>
  </si>
  <si>
    <t>K331</t>
  </si>
  <si>
    <t>Közüzemi díjak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</si>
  <si>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</si>
  <si>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</si>
  <si>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</si>
  <si>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</si>
  <si>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</si>
  <si>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</si>
  <si>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Közvetített szolgáltatások</t>
  </si>
  <si>
    <t>K336</t>
  </si>
  <si>
    <t xml:space="preserve">Szakmai tevékenységet segítő szolgáltatások </t>
  </si>
  <si>
    <t>K337</t>
  </si>
  <si>
    <t xml:space="preserve">Egyéb szolgáltatások </t>
  </si>
  <si>
    <t>K33</t>
  </si>
  <si>
    <t xml:space="preserve">Szolgáltatási kiadások </t>
  </si>
  <si>
    <t>K341</t>
  </si>
  <si>
    <t>Kiküldetések kiadásai</t>
  </si>
  <si>
    <t>K342</t>
  </si>
  <si>
    <t>Reklám- és propagandakiadások</t>
  </si>
  <si>
    <t>K34</t>
  </si>
  <si>
    <t xml:space="preserve">Kiküldetések, reklám- és propagandakiadások </t>
  </si>
  <si>
    <t>K351</t>
  </si>
  <si>
    <t>Működési célú előzetesen felszámított általános forgalmi adó</t>
  </si>
  <si>
    <t>K352</t>
  </si>
  <si>
    <t>ÁFA befizetés</t>
  </si>
  <si>
    <t>K3554</t>
  </si>
  <si>
    <t>Adójellegű befizetések</t>
  </si>
  <si>
    <t>K354</t>
  </si>
  <si>
    <t>Pénzügyi műveletek kiadásai</t>
  </si>
  <si>
    <t>K3557</t>
  </si>
  <si>
    <t>Különféleg egyéb dologi kiadások</t>
  </si>
  <si>
    <t>K35</t>
  </si>
  <si>
    <t xml:space="preserve">Különféle befizetések és egyéb dologi kiadások </t>
  </si>
  <si>
    <t>K3</t>
  </si>
  <si>
    <t>Működési kiadások összesen</t>
  </si>
  <si>
    <t>K335</t>
  </si>
  <si>
    <r>
      <t>1/2018. (II.27.) önkomrányzati rendelet</t>
    </r>
    <r>
      <rPr>
        <b/>
        <sz val="12"/>
        <color theme="1"/>
        <rFont val="Arial"/>
        <family val="2"/>
        <charset val="238"/>
      </rPr>
      <t xml:space="preserve"> 5.melléklete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</si>
</sst>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0__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0" xfId="0" applyFont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/>
    <xf numFmtId="0" fontId="2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topLeftCell="O1" workbookViewId="0">
      <selection activeCell="U1" sqref="U1:V1"/>
    </sheetView>
  </sheetViews>
  <sheetFormatPr defaultRowHeight="14.4" x14ac:dyDescent="0.3"/>
  <cols>
    <col min="2" max="2" width="43" customWidth="1"/>
    <col min="3" max="23" width="13.109375" customWidth="1"/>
  </cols>
  <sheetData>
    <row r="1" spans="1:23" ht="33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1" t="s">
        <v>93</v>
      </c>
      <c r="V1" s="21"/>
    </row>
    <row r="3" spans="1:23" ht="72.75" customHeight="1" x14ac:dyDescent="0.3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>
        <v>107051</v>
      </c>
      <c r="T3" s="4">
        <v>84070</v>
      </c>
      <c r="U3" s="4" t="s">
        <v>18</v>
      </c>
      <c r="V3" s="5" t="s">
        <v>19</v>
      </c>
    </row>
    <row r="4" spans="1:23" ht="15.75" customHeight="1" x14ac:dyDescent="0.3">
      <c r="A4" s="6" t="s">
        <v>20</v>
      </c>
      <c r="B4" s="12" t="s">
        <v>21</v>
      </c>
      <c r="C4" s="2"/>
      <c r="D4" s="2"/>
      <c r="E4" s="2"/>
      <c r="F4" s="2"/>
      <c r="G4" s="2">
        <v>319665</v>
      </c>
      <c r="H4" s="2">
        <v>31110270</v>
      </c>
      <c r="I4" s="2"/>
      <c r="J4" s="2">
        <v>4332000</v>
      </c>
      <c r="K4" s="2">
        <v>1656000</v>
      </c>
      <c r="L4" s="2">
        <v>310500</v>
      </c>
      <c r="M4" s="2">
        <v>3483900</v>
      </c>
      <c r="N4" s="2"/>
      <c r="O4" s="2">
        <v>828000</v>
      </c>
      <c r="P4" s="2"/>
      <c r="Q4" s="2">
        <v>1243000</v>
      </c>
      <c r="R4" s="2">
        <v>2166000</v>
      </c>
      <c r="S4" s="2">
        <v>2324292</v>
      </c>
      <c r="T4" s="2">
        <v>2400000</v>
      </c>
      <c r="U4" s="2">
        <v>2916000</v>
      </c>
      <c r="V4" s="7">
        <f>SUM(C4:U4)</f>
        <v>53089627</v>
      </c>
      <c r="W4" s="19"/>
    </row>
    <row r="5" spans="1:23" ht="15.75" customHeight="1" x14ac:dyDescent="0.3">
      <c r="A5" s="6" t="s">
        <v>22</v>
      </c>
      <c r="B5" s="12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">
        <f t="shared" ref="V5:V41" si="0">SUM(C5:U5)</f>
        <v>0</v>
      </c>
    </row>
    <row r="6" spans="1:23" ht="15.75" customHeight="1" x14ac:dyDescent="0.3">
      <c r="A6" s="6" t="s">
        <v>24</v>
      </c>
      <c r="B6" s="12" t="s">
        <v>25</v>
      </c>
      <c r="C6" s="2">
        <v>200000</v>
      </c>
      <c r="D6" s="2"/>
      <c r="E6" s="2"/>
      <c r="F6" s="2"/>
      <c r="G6" s="2"/>
      <c r="H6" s="2"/>
      <c r="I6" s="2"/>
      <c r="J6" s="2">
        <v>192000</v>
      </c>
      <c r="K6" s="2">
        <v>96000</v>
      </c>
      <c r="L6" s="2"/>
      <c r="M6" s="2">
        <v>192000</v>
      </c>
      <c r="N6" s="2"/>
      <c r="O6" s="2">
        <v>36000</v>
      </c>
      <c r="P6" s="2"/>
      <c r="Q6" s="2">
        <v>96000</v>
      </c>
      <c r="R6" s="2">
        <v>96000</v>
      </c>
      <c r="S6" s="2">
        <v>96000</v>
      </c>
      <c r="T6" s="2"/>
      <c r="U6" s="2">
        <v>96000</v>
      </c>
      <c r="V6" s="7">
        <f t="shared" si="0"/>
        <v>1100000</v>
      </c>
    </row>
    <row r="7" spans="1:23" ht="15.75" customHeight="1" x14ac:dyDescent="0.3">
      <c r="A7" s="6" t="s">
        <v>26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>
        <f t="shared" si="0"/>
        <v>0</v>
      </c>
    </row>
    <row r="8" spans="1:23" ht="15.75" customHeight="1" x14ac:dyDescent="0.3">
      <c r="A8" s="8" t="s">
        <v>28</v>
      </c>
      <c r="B8" s="13" t="s">
        <v>29</v>
      </c>
      <c r="C8" s="7">
        <f t="shared" ref="C8:T8" si="1">SUM(C4:C7)</f>
        <v>200000</v>
      </c>
      <c r="D8" s="2">
        <f t="shared" si="1"/>
        <v>0</v>
      </c>
      <c r="E8" s="2">
        <f>SUM(E4:E7)</f>
        <v>0</v>
      </c>
      <c r="F8" s="2">
        <f t="shared" si="1"/>
        <v>0</v>
      </c>
      <c r="G8" s="7">
        <f t="shared" si="1"/>
        <v>319665</v>
      </c>
      <c r="H8" s="7">
        <f t="shared" si="1"/>
        <v>31110270</v>
      </c>
      <c r="I8" s="2">
        <f t="shared" si="1"/>
        <v>0</v>
      </c>
      <c r="J8" s="7">
        <f t="shared" si="1"/>
        <v>4524000</v>
      </c>
      <c r="K8" s="7">
        <f t="shared" si="1"/>
        <v>1752000</v>
      </c>
      <c r="L8" s="7">
        <f>SUM(L4:L7)</f>
        <v>310500</v>
      </c>
      <c r="M8" s="7">
        <f t="shared" si="1"/>
        <v>3675900</v>
      </c>
      <c r="N8" s="2">
        <f>SUM(N4:N7)</f>
        <v>0</v>
      </c>
      <c r="O8" s="7">
        <f>SUM(O4:O7)</f>
        <v>864000</v>
      </c>
      <c r="P8" s="7">
        <f t="shared" si="1"/>
        <v>0</v>
      </c>
      <c r="Q8" s="7">
        <f t="shared" si="1"/>
        <v>1339000</v>
      </c>
      <c r="R8" s="7">
        <f t="shared" si="1"/>
        <v>2262000</v>
      </c>
      <c r="S8" s="7">
        <f t="shared" si="1"/>
        <v>2420292</v>
      </c>
      <c r="T8" s="7">
        <f t="shared" si="1"/>
        <v>2400000</v>
      </c>
      <c r="U8" s="7">
        <f>SUM(U4:U7)</f>
        <v>3012000</v>
      </c>
      <c r="V8" s="7">
        <f>SUM(C8:U8)</f>
        <v>54189627</v>
      </c>
      <c r="W8" s="7"/>
    </row>
    <row r="9" spans="1:23" ht="15.75" customHeight="1" x14ac:dyDescent="0.3">
      <c r="A9" s="2" t="s">
        <v>30</v>
      </c>
      <c r="B9" s="12" t="s">
        <v>31</v>
      </c>
      <c r="C9" s="2">
        <v>9126776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">
        <f t="shared" si="0"/>
        <v>9126776</v>
      </c>
    </row>
    <row r="10" spans="1:23" ht="15.75" customHeight="1" x14ac:dyDescent="0.3">
      <c r="A10" s="6" t="s">
        <v>32</v>
      </c>
      <c r="B10" s="12" t="s">
        <v>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7">
        <f t="shared" si="0"/>
        <v>0</v>
      </c>
    </row>
    <row r="11" spans="1:23" ht="15.75" customHeight="1" x14ac:dyDescent="0.3">
      <c r="A11" s="8" t="s">
        <v>34</v>
      </c>
      <c r="B11" s="13" t="s">
        <v>35</v>
      </c>
      <c r="C11" s="7">
        <f t="shared" ref="C11:T11" si="2">SUM(C9:C10)</f>
        <v>9126776</v>
      </c>
      <c r="D11" s="7">
        <f t="shared" si="2"/>
        <v>0</v>
      </c>
      <c r="E11" s="7">
        <f>SUM(E9:E10)</f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>SUM(L9:L10)</f>
        <v>0</v>
      </c>
      <c r="M11" s="7">
        <f t="shared" si="2"/>
        <v>0</v>
      </c>
      <c r="N11" s="7">
        <f>SUM(N9:N10)</f>
        <v>0</v>
      </c>
      <c r="O11" s="7">
        <f>SUM(O9:O10)</f>
        <v>0</v>
      </c>
      <c r="P11" s="7">
        <f t="shared" si="2"/>
        <v>0</v>
      </c>
      <c r="Q11" s="7">
        <f t="shared" si="2"/>
        <v>0</v>
      </c>
      <c r="R11" s="7">
        <f t="shared" si="2"/>
        <v>0</v>
      </c>
      <c r="S11" s="7">
        <f t="shared" si="2"/>
        <v>0</v>
      </c>
      <c r="T11" s="7">
        <f t="shared" si="2"/>
        <v>0</v>
      </c>
      <c r="U11" s="7">
        <f>SUM(U9:U10)</f>
        <v>0</v>
      </c>
      <c r="V11" s="7">
        <f t="shared" si="0"/>
        <v>9126776</v>
      </c>
    </row>
    <row r="12" spans="1:23" ht="15.75" customHeight="1" x14ac:dyDescent="0.3">
      <c r="A12" s="8" t="s">
        <v>36</v>
      </c>
      <c r="B12" s="14" t="s">
        <v>37</v>
      </c>
      <c r="C12" s="10">
        <f t="shared" ref="C12:R12" si="3">SUM(C11,C8)</f>
        <v>9326776</v>
      </c>
      <c r="D12" s="10">
        <f t="shared" si="3"/>
        <v>0</v>
      </c>
      <c r="E12" s="10">
        <f t="shared" si="3"/>
        <v>0</v>
      </c>
      <c r="F12" s="10">
        <f t="shared" si="3"/>
        <v>0</v>
      </c>
      <c r="G12" s="10">
        <f t="shared" si="3"/>
        <v>319665</v>
      </c>
      <c r="H12" s="10">
        <f t="shared" si="3"/>
        <v>31110270</v>
      </c>
      <c r="I12" s="10">
        <f t="shared" si="3"/>
        <v>0</v>
      </c>
      <c r="J12" s="10">
        <f t="shared" si="3"/>
        <v>4524000</v>
      </c>
      <c r="K12" s="10">
        <f t="shared" si="3"/>
        <v>1752000</v>
      </c>
      <c r="L12" s="10">
        <f t="shared" si="3"/>
        <v>310500</v>
      </c>
      <c r="M12" s="10">
        <f t="shared" si="3"/>
        <v>3675900</v>
      </c>
      <c r="N12" s="10">
        <f t="shared" si="3"/>
        <v>0</v>
      </c>
      <c r="O12" s="10">
        <f t="shared" si="3"/>
        <v>864000</v>
      </c>
      <c r="P12" s="10">
        <f t="shared" si="3"/>
        <v>0</v>
      </c>
      <c r="Q12" s="10">
        <f t="shared" si="3"/>
        <v>1339000</v>
      </c>
      <c r="R12" s="10">
        <f t="shared" si="3"/>
        <v>2262000</v>
      </c>
      <c r="S12" s="10">
        <f>SUM(S11,S8)</f>
        <v>2420292</v>
      </c>
      <c r="T12" s="10">
        <f t="shared" ref="T12:U12" si="4">SUM(T11,T8)</f>
        <v>2400000</v>
      </c>
      <c r="U12" s="10">
        <f t="shared" si="4"/>
        <v>3012000</v>
      </c>
      <c r="V12" s="7">
        <f>SUM(C12:U12)</f>
        <v>63316403</v>
      </c>
    </row>
    <row r="13" spans="1:23" ht="15.75" customHeight="1" x14ac:dyDescent="0.3">
      <c r="A13" s="11"/>
      <c r="B13" s="15" t="s">
        <v>38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7">
        <f t="shared" si="0"/>
        <v>0</v>
      </c>
    </row>
    <row r="14" spans="1:23" ht="15.75" customHeight="1" x14ac:dyDescent="0.3">
      <c r="A14" s="8" t="s">
        <v>39</v>
      </c>
      <c r="B14" s="14" t="s">
        <v>40</v>
      </c>
      <c r="C14" s="10">
        <f t="shared" ref="C14:S14" si="5">SUM(C15:C17)</f>
        <v>1796730</v>
      </c>
      <c r="D14" s="10">
        <f t="shared" si="5"/>
        <v>0</v>
      </c>
      <c r="E14" s="10">
        <f>SUM(E15:E17)</f>
        <v>0</v>
      </c>
      <c r="F14" s="10">
        <f t="shared" si="5"/>
        <v>0</v>
      </c>
      <c r="G14" s="10">
        <f t="shared" si="5"/>
        <v>31167</v>
      </c>
      <c r="H14" s="10">
        <f t="shared" si="5"/>
        <v>3033203</v>
      </c>
      <c r="I14" s="10">
        <f t="shared" si="5"/>
        <v>0</v>
      </c>
      <c r="J14" s="10">
        <f t="shared" si="5"/>
        <v>910442</v>
      </c>
      <c r="K14" s="10">
        <f t="shared" si="5"/>
        <v>355771</v>
      </c>
      <c r="L14" s="10">
        <f>SUM(L15:L17)</f>
        <v>0</v>
      </c>
      <c r="M14" s="10">
        <f t="shared" si="5"/>
        <v>745063</v>
      </c>
      <c r="N14" s="10">
        <f>SUM(N15:N17)</f>
        <v>0</v>
      </c>
      <c r="O14" s="10">
        <f>SUM(O15:O17)</f>
        <v>173779</v>
      </c>
      <c r="P14" s="10">
        <f t="shared" si="5"/>
        <v>0</v>
      </c>
      <c r="Q14" s="10">
        <f t="shared" si="5"/>
        <v>275041</v>
      </c>
      <c r="R14" s="10">
        <f t="shared" si="5"/>
        <v>457891</v>
      </c>
      <c r="S14" s="10">
        <f t="shared" si="5"/>
        <v>486088</v>
      </c>
      <c r="T14" s="10"/>
      <c r="U14" s="10">
        <f>SUM(U15:U17)</f>
        <v>601471</v>
      </c>
      <c r="V14" s="7">
        <f t="shared" si="0"/>
        <v>8866646</v>
      </c>
    </row>
    <row r="15" spans="1:23" ht="15.75" customHeight="1" x14ac:dyDescent="0.3">
      <c r="A15" s="6" t="s">
        <v>39</v>
      </c>
      <c r="B15" s="16" t="s">
        <v>41</v>
      </c>
      <c r="C15" s="2">
        <v>1796730</v>
      </c>
      <c r="D15" s="2"/>
      <c r="E15" s="2"/>
      <c r="F15" s="2"/>
      <c r="G15" s="2">
        <v>31167</v>
      </c>
      <c r="H15" s="2">
        <v>3033203</v>
      </c>
      <c r="I15" s="2"/>
      <c r="J15" s="2">
        <v>844740</v>
      </c>
      <c r="K15" s="2">
        <v>322920</v>
      </c>
      <c r="L15" s="2"/>
      <c r="M15" s="2">
        <v>679361</v>
      </c>
      <c r="N15" s="2"/>
      <c r="O15" s="2">
        <v>161460</v>
      </c>
      <c r="P15" s="2"/>
      <c r="Q15" s="2">
        <v>242190</v>
      </c>
      <c r="R15" s="2">
        <v>425040</v>
      </c>
      <c r="S15" s="2">
        <v>453237</v>
      </c>
      <c r="T15" s="2"/>
      <c r="U15" s="2">
        <v>568620</v>
      </c>
      <c r="V15" s="7">
        <f>SUM(C15:U15)</f>
        <v>8558668</v>
      </c>
    </row>
    <row r="16" spans="1:23" ht="15.75" customHeight="1" x14ac:dyDescent="0.3">
      <c r="A16" s="6" t="s">
        <v>39</v>
      </c>
      <c r="B16" s="16" t="s">
        <v>42</v>
      </c>
      <c r="C16" s="2"/>
      <c r="D16" s="2"/>
      <c r="E16" s="2"/>
      <c r="F16" s="2"/>
      <c r="G16" s="2"/>
      <c r="H16" s="2"/>
      <c r="I16" s="2"/>
      <c r="J16" s="2">
        <v>31718</v>
      </c>
      <c r="K16" s="2">
        <v>15859</v>
      </c>
      <c r="L16" s="2"/>
      <c r="M16" s="2">
        <v>31718</v>
      </c>
      <c r="N16" s="2"/>
      <c r="O16" s="2">
        <v>5947</v>
      </c>
      <c r="P16" s="2"/>
      <c r="Q16" s="2">
        <v>15859</v>
      </c>
      <c r="R16" s="2">
        <v>15859</v>
      </c>
      <c r="S16" s="2">
        <v>15859</v>
      </c>
      <c r="T16" s="2"/>
      <c r="U16" s="2">
        <v>15859</v>
      </c>
      <c r="V16" s="7">
        <f>SUM(C16:U16)</f>
        <v>148678</v>
      </c>
    </row>
    <row r="17" spans="1:22" ht="15.75" customHeight="1" x14ac:dyDescent="0.3">
      <c r="A17" s="6" t="s">
        <v>39</v>
      </c>
      <c r="B17" s="16" t="s">
        <v>43</v>
      </c>
      <c r="C17" s="2"/>
      <c r="D17" s="2"/>
      <c r="E17" s="2"/>
      <c r="F17" s="2"/>
      <c r="G17" s="2"/>
      <c r="H17" s="2"/>
      <c r="I17" s="2"/>
      <c r="J17" s="2">
        <v>33984</v>
      </c>
      <c r="K17" s="2">
        <v>16992</v>
      </c>
      <c r="L17" s="2"/>
      <c r="M17" s="2">
        <v>33984</v>
      </c>
      <c r="N17" s="2"/>
      <c r="O17" s="2">
        <v>6372</v>
      </c>
      <c r="P17" s="2"/>
      <c r="Q17" s="2">
        <v>16992</v>
      </c>
      <c r="R17" s="2">
        <v>16992</v>
      </c>
      <c r="S17" s="2">
        <v>16992</v>
      </c>
      <c r="T17" s="2"/>
      <c r="U17" s="2">
        <v>16992</v>
      </c>
      <c r="V17" s="7">
        <f t="shared" si="0"/>
        <v>159300</v>
      </c>
    </row>
    <row r="18" spans="1:22" ht="15.75" customHeight="1" x14ac:dyDescent="0.3">
      <c r="A18" s="11"/>
      <c r="B18" s="17" t="s">
        <v>44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7">
        <f t="shared" si="0"/>
        <v>0</v>
      </c>
    </row>
    <row r="19" spans="1:22" ht="15.75" customHeight="1" x14ac:dyDescent="0.3">
      <c r="A19" s="6" t="s">
        <v>45</v>
      </c>
      <c r="B19" s="12" t="s">
        <v>46</v>
      </c>
      <c r="C19" s="2">
        <v>124400</v>
      </c>
      <c r="D19" s="2"/>
      <c r="E19" s="2"/>
      <c r="F19" s="2"/>
      <c r="G19" s="2"/>
      <c r="H19" s="2"/>
      <c r="I19" s="2"/>
      <c r="J19" s="2"/>
      <c r="K19" s="2"/>
      <c r="L19" s="2"/>
      <c r="M19" s="2">
        <v>26000</v>
      </c>
      <c r="N19" s="2"/>
      <c r="O19" s="2"/>
      <c r="P19" s="2">
        <v>19800</v>
      </c>
      <c r="Q19" s="2"/>
      <c r="R19" s="2"/>
      <c r="S19" s="2"/>
      <c r="T19" s="2">
        <v>6311005</v>
      </c>
      <c r="U19" s="2">
        <v>86500</v>
      </c>
      <c r="V19" s="7">
        <f t="shared" si="0"/>
        <v>6567705</v>
      </c>
    </row>
    <row r="20" spans="1:22" ht="15.75" customHeight="1" x14ac:dyDescent="0.3">
      <c r="A20" s="6" t="s">
        <v>47</v>
      </c>
      <c r="B20" s="12" t="s">
        <v>48</v>
      </c>
      <c r="C20" s="2">
        <v>2895600</v>
      </c>
      <c r="D20" s="2"/>
      <c r="E20" s="2">
        <v>362700</v>
      </c>
      <c r="F20" s="2"/>
      <c r="G20" s="2"/>
      <c r="H20" s="2">
        <v>10811090</v>
      </c>
      <c r="I20" s="2"/>
      <c r="J20" s="2">
        <v>1104300</v>
      </c>
      <c r="K20" s="2"/>
      <c r="L20" s="2">
        <v>10600</v>
      </c>
      <c r="M20" s="2">
        <v>94300</v>
      </c>
      <c r="N20" s="2"/>
      <c r="O20" s="2">
        <v>20300</v>
      </c>
      <c r="P20" s="2">
        <v>12100</v>
      </c>
      <c r="Q20" s="2"/>
      <c r="R20" s="2"/>
      <c r="S20" s="2"/>
      <c r="T20" s="2"/>
      <c r="U20" s="2"/>
      <c r="V20" s="7">
        <f t="shared" si="0"/>
        <v>15310990</v>
      </c>
    </row>
    <row r="21" spans="1:22" ht="15.75" customHeight="1" x14ac:dyDescent="0.3">
      <c r="A21" s="8" t="s">
        <v>49</v>
      </c>
      <c r="B21" s="13" t="s">
        <v>50</v>
      </c>
      <c r="C21" s="7">
        <f t="shared" ref="C21:T21" si="6">SUM(C19:C20)</f>
        <v>3020000</v>
      </c>
      <c r="D21" s="7">
        <f t="shared" si="6"/>
        <v>0</v>
      </c>
      <c r="E21" s="7">
        <f>SUM(E19:E20)</f>
        <v>362700</v>
      </c>
      <c r="F21" s="7">
        <f t="shared" si="6"/>
        <v>0</v>
      </c>
      <c r="G21" s="7">
        <f t="shared" si="6"/>
        <v>0</v>
      </c>
      <c r="H21" s="7">
        <f t="shared" si="6"/>
        <v>10811090</v>
      </c>
      <c r="I21" s="7">
        <f t="shared" si="6"/>
        <v>0</v>
      </c>
      <c r="J21" s="7">
        <f t="shared" si="6"/>
        <v>1104300</v>
      </c>
      <c r="K21" s="7">
        <f t="shared" si="6"/>
        <v>0</v>
      </c>
      <c r="L21" s="7">
        <f>SUM(L19:L20)</f>
        <v>10600</v>
      </c>
      <c r="M21" s="7">
        <f t="shared" si="6"/>
        <v>120300</v>
      </c>
      <c r="N21" s="7">
        <f>SUM(N19:N20)</f>
        <v>0</v>
      </c>
      <c r="O21" s="7">
        <f>SUM(O19:O20)</f>
        <v>20300</v>
      </c>
      <c r="P21" s="7">
        <f t="shared" si="6"/>
        <v>31900</v>
      </c>
      <c r="Q21" s="7">
        <f t="shared" si="6"/>
        <v>0</v>
      </c>
      <c r="R21" s="7">
        <f t="shared" si="6"/>
        <v>0</v>
      </c>
      <c r="S21" s="7">
        <f t="shared" si="6"/>
        <v>0</v>
      </c>
      <c r="T21" s="7">
        <f t="shared" si="6"/>
        <v>6311005</v>
      </c>
      <c r="U21" s="7">
        <f>SUM(U19:U20)</f>
        <v>86500</v>
      </c>
      <c r="V21" s="7">
        <f>SUM(C21:U21)</f>
        <v>21878695</v>
      </c>
    </row>
    <row r="22" spans="1:22" ht="15.75" customHeight="1" x14ac:dyDescent="0.3">
      <c r="A22" s="6" t="s">
        <v>51</v>
      </c>
      <c r="B22" s="12" t="s">
        <v>52</v>
      </c>
      <c r="C22" s="2">
        <v>437900</v>
      </c>
      <c r="D22" s="2"/>
      <c r="E22" s="2"/>
      <c r="F22" s="2"/>
      <c r="G22" s="2"/>
      <c r="H22" s="2"/>
      <c r="I22" s="2"/>
      <c r="J22" s="2"/>
      <c r="K22" s="2"/>
      <c r="L22" s="2">
        <v>1600</v>
      </c>
      <c r="M22" s="2">
        <v>4500</v>
      </c>
      <c r="N22" s="2"/>
      <c r="O22" s="2"/>
      <c r="P22" s="2"/>
      <c r="Q22" s="2"/>
      <c r="R22" s="2"/>
      <c r="S22" s="2"/>
      <c r="T22" s="2"/>
      <c r="U22" s="2"/>
      <c r="V22" s="7">
        <f t="shared" si="0"/>
        <v>444000</v>
      </c>
    </row>
    <row r="23" spans="1:22" ht="15.75" customHeight="1" x14ac:dyDescent="0.3">
      <c r="A23" s="6" t="s">
        <v>53</v>
      </c>
      <c r="B23" s="12" t="s">
        <v>54</v>
      </c>
      <c r="C23" s="2">
        <v>159300</v>
      </c>
      <c r="D23" s="2"/>
      <c r="E23" s="2"/>
      <c r="F23" s="2"/>
      <c r="G23" s="2"/>
      <c r="H23" s="2"/>
      <c r="I23" s="2"/>
      <c r="J23" s="2"/>
      <c r="K23" s="2"/>
      <c r="L23" s="2">
        <v>53200</v>
      </c>
      <c r="M23" s="2">
        <v>50300</v>
      </c>
      <c r="N23" s="2"/>
      <c r="O23" s="2"/>
      <c r="P23" s="2"/>
      <c r="Q23" s="2"/>
      <c r="R23" s="2"/>
      <c r="S23" s="2"/>
      <c r="T23" s="2"/>
      <c r="U23" s="2"/>
      <c r="V23" s="7">
        <f t="shared" si="0"/>
        <v>262800</v>
      </c>
    </row>
    <row r="24" spans="1:22" ht="15.75" customHeight="1" x14ac:dyDescent="0.3">
      <c r="A24" s="8" t="s">
        <v>55</v>
      </c>
      <c r="B24" s="13" t="s">
        <v>56</v>
      </c>
      <c r="C24" s="7">
        <f t="shared" ref="C24:T24" si="7">SUM(C22:C23)</f>
        <v>597200</v>
      </c>
      <c r="D24" s="7">
        <f t="shared" si="7"/>
        <v>0</v>
      </c>
      <c r="E24" s="7">
        <f>SUM(E22:E23)</f>
        <v>0</v>
      </c>
      <c r="F24" s="7">
        <f t="shared" si="7"/>
        <v>0</v>
      </c>
      <c r="G24" s="7">
        <f t="shared" si="7"/>
        <v>0</v>
      </c>
      <c r="H24" s="7">
        <f t="shared" si="7"/>
        <v>0</v>
      </c>
      <c r="I24" s="7">
        <f t="shared" si="7"/>
        <v>0</v>
      </c>
      <c r="J24" s="7">
        <f t="shared" si="7"/>
        <v>0</v>
      </c>
      <c r="K24" s="7">
        <f t="shared" si="7"/>
        <v>0</v>
      </c>
      <c r="L24" s="7">
        <f>SUM(L22:L23)</f>
        <v>54800</v>
      </c>
      <c r="M24" s="7">
        <f t="shared" si="7"/>
        <v>54800</v>
      </c>
      <c r="N24" s="7">
        <f>SUM(N22:N23)</f>
        <v>0</v>
      </c>
      <c r="O24" s="7">
        <f>SUM(O22:O23)</f>
        <v>0</v>
      </c>
      <c r="P24" s="7">
        <f t="shared" si="7"/>
        <v>0</v>
      </c>
      <c r="Q24" s="7">
        <f t="shared" si="7"/>
        <v>0</v>
      </c>
      <c r="R24" s="7">
        <f t="shared" si="7"/>
        <v>0</v>
      </c>
      <c r="S24" s="7">
        <f t="shared" si="7"/>
        <v>0</v>
      </c>
      <c r="T24" s="7">
        <f t="shared" si="7"/>
        <v>0</v>
      </c>
      <c r="U24" s="7">
        <f>SUM(U22:U23)</f>
        <v>0</v>
      </c>
      <c r="V24" s="7">
        <f t="shared" si="0"/>
        <v>706800</v>
      </c>
    </row>
    <row r="25" spans="1:22" ht="15.75" customHeight="1" x14ac:dyDescent="0.3">
      <c r="A25" s="6" t="s">
        <v>57</v>
      </c>
      <c r="B25" s="12" t="s">
        <v>58</v>
      </c>
      <c r="C25" s="2">
        <v>458100</v>
      </c>
      <c r="D25" s="2">
        <v>25800</v>
      </c>
      <c r="E25" s="2">
        <v>29600</v>
      </c>
      <c r="F25" s="2"/>
      <c r="G25" s="2"/>
      <c r="H25" s="2"/>
      <c r="I25" s="2">
        <v>1802206</v>
      </c>
      <c r="J25" s="2"/>
      <c r="K25" s="2"/>
      <c r="L25" s="2">
        <v>172100</v>
      </c>
      <c r="M25" s="2">
        <v>172100</v>
      </c>
      <c r="N25" s="2"/>
      <c r="O25" s="2">
        <v>865900</v>
      </c>
      <c r="P25" s="2">
        <v>483700</v>
      </c>
      <c r="Q25" s="2"/>
      <c r="R25" s="2"/>
      <c r="S25" s="2"/>
      <c r="T25" s="2"/>
      <c r="U25" s="2">
        <v>262100</v>
      </c>
      <c r="V25" s="7">
        <f>SUM(C25:U25)</f>
        <v>4271606</v>
      </c>
    </row>
    <row r="26" spans="1:22" ht="15.75" customHeight="1" x14ac:dyDescent="0.3">
      <c r="A26" s="2" t="s">
        <v>59</v>
      </c>
      <c r="B26" s="12" t="s">
        <v>60</v>
      </c>
      <c r="C26" s="2">
        <v>335900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">
        <f t="shared" si="0"/>
        <v>335900</v>
      </c>
    </row>
    <row r="27" spans="1:22" ht="15.75" customHeight="1" x14ac:dyDescent="0.3">
      <c r="A27" s="6" t="s">
        <v>61</v>
      </c>
      <c r="B27" s="12" t="s">
        <v>62</v>
      </c>
      <c r="C27" s="2">
        <v>415300</v>
      </c>
      <c r="D27" s="2"/>
      <c r="E27" s="2"/>
      <c r="F27" s="2"/>
      <c r="G27" s="2"/>
      <c r="H27" s="2"/>
      <c r="I27" s="2"/>
      <c r="J27" s="2"/>
      <c r="K27" s="2"/>
      <c r="L27" s="2">
        <v>360000</v>
      </c>
      <c r="M27" s="2"/>
      <c r="N27" s="2"/>
      <c r="O27" s="2"/>
      <c r="P27" s="2"/>
      <c r="Q27" s="2"/>
      <c r="R27" s="2"/>
      <c r="S27" s="2"/>
      <c r="T27" s="2"/>
      <c r="U27" s="2"/>
      <c r="V27" s="7">
        <f t="shared" si="0"/>
        <v>775300</v>
      </c>
    </row>
    <row r="28" spans="1:22" ht="15.75" customHeight="1" x14ac:dyDescent="0.3">
      <c r="A28" s="6" t="s">
        <v>63</v>
      </c>
      <c r="B28" s="12" t="s">
        <v>64</v>
      </c>
      <c r="C28" s="2">
        <v>750500</v>
      </c>
      <c r="D28" s="2"/>
      <c r="E28" s="2">
        <v>35500</v>
      </c>
      <c r="F28" s="2"/>
      <c r="G28" s="2"/>
      <c r="H28" s="2"/>
      <c r="I28" s="2"/>
      <c r="J28" s="2">
        <v>577800</v>
      </c>
      <c r="K28" s="2"/>
      <c r="L28" s="2"/>
      <c r="M28" s="2"/>
      <c r="N28" s="2"/>
      <c r="O28" s="2">
        <v>12100</v>
      </c>
      <c r="P28" s="2">
        <v>13600</v>
      </c>
      <c r="Q28" s="2"/>
      <c r="R28" s="2"/>
      <c r="S28" s="2"/>
      <c r="T28" s="2"/>
      <c r="U28" s="2">
        <v>17100</v>
      </c>
      <c r="V28" s="7">
        <f t="shared" si="0"/>
        <v>1406600</v>
      </c>
    </row>
    <row r="29" spans="1:22" ht="15.75" customHeight="1" x14ac:dyDescent="0.3">
      <c r="A29" s="6" t="s">
        <v>92</v>
      </c>
      <c r="B29" s="12" t="s">
        <v>65</v>
      </c>
      <c r="C29" s="2">
        <v>227800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7">
        <f t="shared" si="0"/>
        <v>227800</v>
      </c>
    </row>
    <row r="30" spans="1:22" ht="15.75" customHeight="1" x14ac:dyDescent="0.3">
      <c r="A30" s="6" t="s">
        <v>66</v>
      </c>
      <c r="B30" s="12" t="s">
        <v>67</v>
      </c>
      <c r="C30" s="2">
        <v>300000</v>
      </c>
      <c r="D30" s="2"/>
      <c r="F30" s="2"/>
      <c r="G30" s="2"/>
      <c r="H30" s="2"/>
      <c r="I30" s="2"/>
      <c r="J30" s="2"/>
      <c r="K30" s="2"/>
      <c r="L30" s="2"/>
      <c r="M30" s="2"/>
      <c r="N30" s="2"/>
      <c r="P30" s="2"/>
      <c r="Q30" s="2"/>
      <c r="R30" s="2"/>
      <c r="S30" s="2"/>
      <c r="T30" s="2"/>
      <c r="U30" s="2"/>
      <c r="V30" s="7">
        <f t="shared" si="0"/>
        <v>300000</v>
      </c>
    </row>
    <row r="31" spans="1:22" ht="15.75" customHeight="1" x14ac:dyDescent="0.3">
      <c r="A31" s="6" t="s">
        <v>68</v>
      </c>
      <c r="B31" s="12" t="s">
        <v>69</v>
      </c>
      <c r="C31" s="2">
        <v>9181738</v>
      </c>
      <c r="D31" s="2">
        <v>69400</v>
      </c>
      <c r="E31" s="2">
        <v>74600</v>
      </c>
      <c r="F31" s="2">
        <v>1000000</v>
      </c>
      <c r="G31" s="2"/>
      <c r="H31" s="2"/>
      <c r="I31" s="2"/>
      <c r="J31" s="2">
        <v>122030</v>
      </c>
      <c r="K31" s="2"/>
      <c r="L31" s="2">
        <v>61500</v>
      </c>
      <c r="M31" s="2">
        <v>66000</v>
      </c>
      <c r="N31" s="2"/>
      <c r="O31" s="2">
        <v>18000</v>
      </c>
      <c r="P31" s="2">
        <v>55800</v>
      </c>
      <c r="Q31" s="2"/>
      <c r="R31" s="2"/>
      <c r="S31" s="2"/>
      <c r="T31" s="2"/>
      <c r="U31" s="2">
        <v>50750</v>
      </c>
      <c r="V31" s="7">
        <f t="shared" si="0"/>
        <v>10699818</v>
      </c>
    </row>
    <row r="32" spans="1:22" ht="15.75" customHeight="1" x14ac:dyDescent="0.3">
      <c r="A32" s="8" t="s">
        <v>70</v>
      </c>
      <c r="B32" s="13" t="s">
        <v>71</v>
      </c>
      <c r="C32" s="7">
        <f>SUM(C25:C31)</f>
        <v>11669338</v>
      </c>
      <c r="D32" s="7">
        <f t="shared" ref="D32:U32" si="8">SUM(D25:D31)</f>
        <v>95200</v>
      </c>
      <c r="E32" s="7">
        <f t="shared" si="8"/>
        <v>139700</v>
      </c>
      <c r="F32" s="7">
        <f t="shared" si="8"/>
        <v>1000000</v>
      </c>
      <c r="G32" s="7">
        <f t="shared" si="8"/>
        <v>0</v>
      </c>
      <c r="H32" s="7">
        <f t="shared" si="8"/>
        <v>0</v>
      </c>
      <c r="I32" s="7">
        <f t="shared" si="8"/>
        <v>1802206</v>
      </c>
      <c r="J32" s="7">
        <f t="shared" si="8"/>
        <v>699830</v>
      </c>
      <c r="K32" s="7">
        <f t="shared" si="8"/>
        <v>0</v>
      </c>
      <c r="L32" s="7">
        <f t="shared" si="8"/>
        <v>593600</v>
      </c>
      <c r="M32" s="7">
        <f t="shared" si="8"/>
        <v>238100</v>
      </c>
      <c r="N32" s="7">
        <f t="shared" si="8"/>
        <v>0</v>
      </c>
      <c r="O32" s="7">
        <f t="shared" si="8"/>
        <v>896000</v>
      </c>
      <c r="P32" s="7">
        <f t="shared" si="8"/>
        <v>553100</v>
      </c>
      <c r="Q32" s="7">
        <f t="shared" si="8"/>
        <v>0</v>
      </c>
      <c r="R32" s="7">
        <f t="shared" si="8"/>
        <v>0</v>
      </c>
      <c r="S32" s="7">
        <f t="shared" si="8"/>
        <v>0</v>
      </c>
      <c r="T32" s="7">
        <f t="shared" si="8"/>
        <v>0</v>
      </c>
      <c r="U32" s="7">
        <f t="shared" si="8"/>
        <v>329950</v>
      </c>
      <c r="V32" s="7">
        <f>SUM(C32:U32)</f>
        <v>18017024</v>
      </c>
    </row>
    <row r="33" spans="1:23" ht="15.75" customHeight="1" x14ac:dyDescent="0.3">
      <c r="A33" s="6" t="s">
        <v>72</v>
      </c>
      <c r="B33" s="12" t="s">
        <v>73</v>
      </c>
      <c r="C33" s="2"/>
      <c r="D33" s="2"/>
      <c r="E33" s="2"/>
      <c r="F33" s="2"/>
      <c r="G33" s="2"/>
      <c r="H33" s="2"/>
      <c r="I33" s="2"/>
      <c r="J33" s="2">
        <v>24025</v>
      </c>
      <c r="K33" s="2"/>
      <c r="L33" s="2"/>
      <c r="M33" s="2">
        <v>85700</v>
      </c>
      <c r="N33" s="2"/>
      <c r="O33" s="2"/>
      <c r="P33" s="2"/>
      <c r="Q33" s="2">
        <v>0</v>
      </c>
      <c r="R33" s="2">
        <v>71400</v>
      </c>
      <c r="S33" s="2"/>
      <c r="T33" s="2"/>
      <c r="U33" s="2">
        <v>0</v>
      </c>
      <c r="V33" s="7">
        <f t="shared" si="0"/>
        <v>181125</v>
      </c>
    </row>
    <row r="34" spans="1:23" ht="15.75" customHeight="1" x14ac:dyDescent="0.3">
      <c r="A34" s="2" t="s">
        <v>74</v>
      </c>
      <c r="B34" s="12" t="s">
        <v>75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7"/>
      <c r="P34" s="2"/>
      <c r="Q34" s="2"/>
      <c r="R34" s="2">
        <v>0</v>
      </c>
      <c r="S34" s="2"/>
      <c r="T34" s="2"/>
      <c r="U34" s="2">
        <v>0</v>
      </c>
      <c r="V34" s="7">
        <f t="shared" si="0"/>
        <v>0</v>
      </c>
    </row>
    <row r="35" spans="1:23" ht="15.75" customHeight="1" x14ac:dyDescent="0.3">
      <c r="A35" s="8" t="s">
        <v>76</v>
      </c>
      <c r="B35" s="13" t="s">
        <v>77</v>
      </c>
      <c r="C35" s="7">
        <f t="shared" ref="C35:T35" si="9">SUM(C33:C34)</f>
        <v>0</v>
      </c>
      <c r="D35" s="7">
        <f t="shared" si="9"/>
        <v>0</v>
      </c>
      <c r="E35" s="7">
        <f>SUM(E33:E34)</f>
        <v>0</v>
      </c>
      <c r="F35" s="7">
        <f t="shared" si="9"/>
        <v>0</v>
      </c>
      <c r="G35" s="7">
        <f t="shared" si="9"/>
        <v>0</v>
      </c>
      <c r="H35" s="7">
        <f t="shared" si="9"/>
        <v>0</v>
      </c>
      <c r="I35" s="7">
        <f t="shared" si="9"/>
        <v>0</v>
      </c>
      <c r="J35" s="7">
        <f t="shared" si="9"/>
        <v>24025</v>
      </c>
      <c r="K35" s="7">
        <f t="shared" si="9"/>
        <v>0</v>
      </c>
      <c r="L35" s="7">
        <f>SUM(L33:L34)</f>
        <v>0</v>
      </c>
      <c r="M35" s="7">
        <f t="shared" si="9"/>
        <v>85700</v>
      </c>
      <c r="N35" s="7">
        <f>SUM(N33:N34)</f>
        <v>0</v>
      </c>
      <c r="O35" s="2"/>
      <c r="P35" s="7">
        <f t="shared" si="9"/>
        <v>0</v>
      </c>
      <c r="Q35" s="7">
        <f t="shared" si="9"/>
        <v>0</v>
      </c>
      <c r="R35" s="7">
        <f t="shared" si="9"/>
        <v>71400</v>
      </c>
      <c r="S35" s="7">
        <f t="shared" si="9"/>
        <v>0</v>
      </c>
      <c r="T35" s="7">
        <f t="shared" si="9"/>
        <v>0</v>
      </c>
      <c r="U35" s="7">
        <f>SUM(U33:U34)</f>
        <v>0</v>
      </c>
      <c r="V35" s="7">
        <f t="shared" si="0"/>
        <v>181125</v>
      </c>
    </row>
    <row r="36" spans="1:23" ht="15.75" customHeight="1" x14ac:dyDescent="0.3">
      <c r="A36" s="6" t="s">
        <v>78</v>
      </c>
      <c r="B36" s="12" t="s">
        <v>79</v>
      </c>
      <c r="C36" s="2">
        <v>2650800</v>
      </c>
      <c r="D36" s="2">
        <v>25700</v>
      </c>
      <c r="E36" s="2">
        <v>135400</v>
      </c>
      <c r="F36" s="2"/>
      <c r="G36" s="2"/>
      <c r="H36" s="2"/>
      <c r="I36" s="2">
        <v>484300</v>
      </c>
      <c r="J36" s="2">
        <v>496000</v>
      </c>
      <c r="K36" s="2"/>
      <c r="L36" s="2">
        <v>66500</v>
      </c>
      <c r="M36" s="2">
        <v>105500</v>
      </c>
      <c r="N36" s="2"/>
      <c r="O36" s="2">
        <v>248600</v>
      </c>
      <c r="P36" s="2">
        <v>158700</v>
      </c>
      <c r="Q36" s="2"/>
      <c r="R36" s="2"/>
      <c r="S36" s="2"/>
      <c r="T36" s="2"/>
      <c r="U36" s="2">
        <v>106200</v>
      </c>
      <c r="V36" s="7">
        <f t="shared" si="0"/>
        <v>4477700</v>
      </c>
    </row>
    <row r="37" spans="1:23" ht="15.75" customHeight="1" x14ac:dyDescent="0.3">
      <c r="A37" s="2" t="s">
        <v>80</v>
      </c>
      <c r="B37" s="12" t="s">
        <v>81</v>
      </c>
      <c r="C37" s="18">
        <v>2000000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7">
        <f t="shared" si="0"/>
        <v>2000000</v>
      </c>
    </row>
    <row r="38" spans="1:23" ht="15.75" customHeight="1" x14ac:dyDescent="0.3">
      <c r="A38" s="2" t="s">
        <v>82</v>
      </c>
      <c r="B38" s="12" t="s">
        <v>83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7">
        <f t="shared" si="0"/>
        <v>0</v>
      </c>
    </row>
    <row r="39" spans="1:23" ht="15.75" customHeight="1" x14ac:dyDescent="0.3">
      <c r="A39" s="2" t="s">
        <v>84</v>
      </c>
      <c r="B39" s="12" t="s">
        <v>85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7">
        <f t="shared" si="0"/>
        <v>0</v>
      </c>
    </row>
    <row r="40" spans="1:23" ht="15.75" customHeight="1" x14ac:dyDescent="0.3">
      <c r="A40" s="2" t="s">
        <v>86</v>
      </c>
      <c r="B40" s="12" t="s">
        <v>87</v>
      </c>
      <c r="C40" s="2">
        <v>2769100</v>
      </c>
      <c r="D40" s="2"/>
      <c r="E40" s="2">
        <v>52800</v>
      </c>
      <c r="F40" s="2"/>
      <c r="G40" s="2"/>
      <c r="H40" s="2"/>
      <c r="I40" s="2"/>
      <c r="J40" s="2">
        <v>52300</v>
      </c>
      <c r="K40" s="2"/>
      <c r="L40" s="2"/>
      <c r="M40" s="2">
        <v>12400</v>
      </c>
      <c r="N40" s="2"/>
      <c r="O40" s="10"/>
      <c r="P40" s="2"/>
      <c r="Q40" s="2"/>
      <c r="R40" s="2"/>
      <c r="S40" s="2"/>
      <c r="T40" s="2"/>
      <c r="U40" s="2">
        <v>8400</v>
      </c>
      <c r="V40" s="7">
        <f t="shared" si="0"/>
        <v>2895000</v>
      </c>
    </row>
    <row r="41" spans="1:23" ht="15.75" customHeight="1" x14ac:dyDescent="0.3">
      <c r="A41" s="8" t="s">
        <v>88</v>
      </c>
      <c r="B41" s="14" t="s">
        <v>89</v>
      </c>
      <c r="C41" s="10">
        <f>SUM(C36:C40)</f>
        <v>7419900</v>
      </c>
      <c r="D41" s="10">
        <f>SUM(D36:D40)</f>
        <v>25700</v>
      </c>
      <c r="E41" s="10">
        <f>SUM(E36:E40)</f>
        <v>188200</v>
      </c>
      <c r="F41" s="7">
        <f t="shared" ref="F41:U41" si="10">SUM(F36:F40)</f>
        <v>0</v>
      </c>
      <c r="G41" s="7">
        <f t="shared" si="10"/>
        <v>0</v>
      </c>
      <c r="H41" s="7">
        <f t="shared" si="10"/>
        <v>0</v>
      </c>
      <c r="I41" s="7">
        <f t="shared" si="10"/>
        <v>484300</v>
      </c>
      <c r="J41" s="7">
        <f t="shared" si="10"/>
        <v>548300</v>
      </c>
      <c r="K41" s="7">
        <f t="shared" si="10"/>
        <v>0</v>
      </c>
      <c r="L41" s="7">
        <f t="shared" si="10"/>
        <v>66500</v>
      </c>
      <c r="M41" s="7">
        <f t="shared" si="10"/>
        <v>117900</v>
      </c>
      <c r="N41" s="7">
        <f t="shared" si="10"/>
        <v>0</v>
      </c>
      <c r="O41" s="7">
        <f t="shared" si="10"/>
        <v>248600</v>
      </c>
      <c r="P41" s="7">
        <f t="shared" si="10"/>
        <v>158700</v>
      </c>
      <c r="Q41" s="7">
        <f t="shared" si="10"/>
        <v>0</v>
      </c>
      <c r="R41" s="7">
        <f t="shared" si="10"/>
        <v>0</v>
      </c>
      <c r="S41" s="7">
        <f t="shared" si="10"/>
        <v>0</v>
      </c>
      <c r="T41" s="7">
        <f t="shared" ref="T41" si="11">SUM(T36:T40)</f>
        <v>0</v>
      </c>
      <c r="U41" s="7">
        <f t="shared" si="10"/>
        <v>114600</v>
      </c>
      <c r="V41" s="7">
        <f t="shared" si="0"/>
        <v>9372700</v>
      </c>
    </row>
    <row r="42" spans="1:23" ht="15.75" customHeight="1" x14ac:dyDescent="0.3">
      <c r="A42" s="8" t="s">
        <v>90</v>
      </c>
      <c r="B42" s="9" t="s">
        <v>44</v>
      </c>
      <c r="C42" s="7">
        <f>SUM(C41,C35,C32,C24,C21)</f>
        <v>22706438</v>
      </c>
      <c r="D42" s="7">
        <f t="shared" ref="D42:U42" si="12">SUM(D41,D35,D32,D24,D21)</f>
        <v>120900</v>
      </c>
      <c r="E42" s="7">
        <f t="shared" si="12"/>
        <v>690600</v>
      </c>
      <c r="F42" s="7">
        <f t="shared" si="12"/>
        <v>1000000</v>
      </c>
      <c r="G42" s="7">
        <f t="shared" si="12"/>
        <v>0</v>
      </c>
      <c r="H42" s="7">
        <f t="shared" si="12"/>
        <v>10811090</v>
      </c>
      <c r="I42" s="7">
        <f t="shared" si="12"/>
        <v>2286506</v>
      </c>
      <c r="J42" s="7">
        <f t="shared" si="12"/>
        <v>2376455</v>
      </c>
      <c r="K42" s="7">
        <f t="shared" si="12"/>
        <v>0</v>
      </c>
      <c r="L42" s="7">
        <f t="shared" si="12"/>
        <v>725500</v>
      </c>
      <c r="M42" s="7">
        <f t="shared" si="12"/>
        <v>616800</v>
      </c>
      <c r="N42" s="7">
        <f t="shared" si="12"/>
        <v>0</v>
      </c>
      <c r="O42" s="7">
        <f t="shared" si="12"/>
        <v>1164900</v>
      </c>
      <c r="P42" s="7">
        <f t="shared" si="12"/>
        <v>743700</v>
      </c>
      <c r="Q42" s="7">
        <f t="shared" si="12"/>
        <v>0</v>
      </c>
      <c r="R42" s="7">
        <f t="shared" si="12"/>
        <v>71400</v>
      </c>
      <c r="S42" s="7">
        <f t="shared" si="12"/>
        <v>0</v>
      </c>
      <c r="T42" s="7">
        <f t="shared" ref="T42" si="13">SUM(T41,T35,T32,T24,T21)</f>
        <v>6311005</v>
      </c>
      <c r="U42" s="7">
        <f t="shared" si="12"/>
        <v>531050</v>
      </c>
      <c r="V42" s="7">
        <f>SUM(V41,V35,V32,V24,V21)</f>
        <v>50156344</v>
      </c>
      <c r="W42" s="7"/>
    </row>
    <row r="43" spans="1:23" x14ac:dyDescent="0.3">
      <c r="A43" s="20" t="s">
        <v>91</v>
      </c>
      <c r="B43" s="20"/>
      <c r="C43" s="10">
        <f>SUM(,C42,C14,C12)</f>
        <v>33829944</v>
      </c>
      <c r="D43" s="10">
        <f>SUM(,D42,D14,D12)</f>
        <v>120900</v>
      </c>
      <c r="E43" s="10">
        <f>SUM(,E42,E15,E13)</f>
        <v>690600</v>
      </c>
      <c r="F43" s="7">
        <f t="shared" ref="F43:U43" si="14">SUM(,F42,F14,F12)</f>
        <v>1000000</v>
      </c>
      <c r="G43" s="7">
        <f t="shared" si="14"/>
        <v>350832</v>
      </c>
      <c r="H43" s="7">
        <f t="shared" si="14"/>
        <v>44954563</v>
      </c>
      <c r="I43" s="7">
        <f t="shared" si="14"/>
        <v>2286506</v>
      </c>
      <c r="J43" s="7">
        <f t="shared" si="14"/>
        <v>7810897</v>
      </c>
      <c r="K43" s="7">
        <f t="shared" si="14"/>
        <v>2107771</v>
      </c>
      <c r="L43" s="7">
        <f t="shared" si="14"/>
        <v>1036000</v>
      </c>
      <c r="M43" s="7">
        <f t="shared" si="14"/>
        <v>5037763</v>
      </c>
      <c r="N43" s="7">
        <f t="shared" si="14"/>
        <v>0</v>
      </c>
      <c r="O43" s="7">
        <f t="shared" si="14"/>
        <v>2202679</v>
      </c>
      <c r="P43" s="7">
        <f t="shared" si="14"/>
        <v>743700</v>
      </c>
      <c r="Q43" s="7">
        <f t="shared" si="14"/>
        <v>1614041</v>
      </c>
      <c r="R43" s="7">
        <f t="shared" si="14"/>
        <v>2791291</v>
      </c>
      <c r="S43" s="7">
        <f>SUM(,S42,S14,S12)</f>
        <v>2906380</v>
      </c>
      <c r="T43" s="7">
        <f t="shared" si="14"/>
        <v>8711005</v>
      </c>
      <c r="U43" s="7">
        <f t="shared" si="14"/>
        <v>4144521</v>
      </c>
      <c r="V43" s="7">
        <f>SUM(V42,V14,V12)</f>
        <v>122339393</v>
      </c>
      <c r="W43" s="7"/>
    </row>
  </sheetData>
  <mergeCells count="2">
    <mergeCell ref="A43:B43"/>
    <mergeCell ref="U1:V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2018-03-01T13:43:11Z</cp:lastPrinted>
  <dcterms:created xsi:type="dcterms:W3CDTF">2017-02-28T10:06:58Z</dcterms:created>
  <dcterms:modified xsi:type="dcterms:W3CDTF">2018-03-01T13:44:58Z</dcterms:modified>
</cp:coreProperties>
</file>