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14 (1)" sheetId="1" r:id="rId1"/>
  </sheets>
  <definedNames>
    <definedName name="_xlnm.Print_Area" localSheetId="0">'2014 (1)'!$C$1:$J$164</definedName>
  </definedNames>
  <calcPr fullCalcOnLoad="1"/>
</workbook>
</file>

<file path=xl/sharedStrings.xml><?xml version="1.0" encoding="utf-8"?>
<sst xmlns="http://schemas.openxmlformats.org/spreadsheetml/2006/main" count="157" uniqueCount="82">
  <si>
    <t xml:space="preserve">            TÁJÉKOZATÓ  TÁBLA</t>
  </si>
  <si>
    <r>
      <rPr>
        <b/>
        <sz val="10"/>
        <rFont val="Arial"/>
        <family val="0"/>
      </rPr>
      <t>ezer Ft-ban</t>
    </r>
  </si>
  <si>
    <t>összesen</t>
  </si>
  <si>
    <t>ÁFA összeg</t>
  </si>
  <si>
    <t>ÖNKORMÁNYZAT</t>
  </si>
  <si>
    <t>központosított bevételek</t>
  </si>
  <si>
    <t>Saját bevételek</t>
  </si>
  <si>
    <t>saját hk</t>
  </si>
  <si>
    <t>Pénzbeli gyermekvédelmi támogatás</t>
  </si>
  <si>
    <t>Telekadóból adóérdekeltségi kifizetésre Polg. Hivatalhoz</t>
  </si>
  <si>
    <t>Telekadó</t>
  </si>
  <si>
    <t>Iparűzési adó</t>
  </si>
  <si>
    <t>Pótlék</t>
  </si>
  <si>
    <t xml:space="preserve">Bevételi előirányzat változás </t>
  </si>
  <si>
    <t>főösszege</t>
  </si>
  <si>
    <t>eFt</t>
  </si>
  <si>
    <t>Befektetett pénzügyi eszközök</t>
  </si>
  <si>
    <t>NATÜ Kft tőkeemelés</t>
  </si>
  <si>
    <t>Beruházás</t>
  </si>
  <si>
    <t>Felújítás</t>
  </si>
  <si>
    <t>Személyi kiadások</t>
  </si>
  <si>
    <t>Szociális adó</t>
  </si>
  <si>
    <t>Pénzeszköz átadás</t>
  </si>
  <si>
    <t>Dologi kiadások</t>
  </si>
  <si>
    <t xml:space="preserve">Kiadási előirányzat változás  </t>
  </si>
  <si>
    <t>POLGÁRMESTERI HIVATAL</t>
  </si>
  <si>
    <t>Járulékok</t>
  </si>
  <si>
    <t>KISPATAK ÓVODA</t>
  </si>
  <si>
    <t>2-féle ld. Bérkomp file</t>
  </si>
  <si>
    <t>ÖREGISKOLA</t>
  </si>
  <si>
    <t>Intézményfinanszírozás</t>
  </si>
  <si>
    <t>FŐÖSSZEG</t>
  </si>
  <si>
    <t xml:space="preserve">                                                           2014. május 22.</t>
  </si>
  <si>
    <t>Ezáltal az önkormányzat 2014. évi költségvetésének bevételi</t>
  </si>
  <si>
    <t>Ezáltal az önkormányzat 2014 évi költségvetésének kiadási</t>
  </si>
  <si>
    <t>Ezáltal a Polgármesteri Hivatal 2014. évi költségvetésének bevételi</t>
  </si>
  <si>
    <t>Ezáltal a Polgármesteri Hivatal 2014. évi költségvetésének kiadási</t>
  </si>
  <si>
    <t>Ezáltal a Kispatak Óvoda 2014. évi költségvetésének bevételi</t>
  </si>
  <si>
    <t>Ezáltal a Kispatak Óvoda 2014. évi költségvetésének kiadási</t>
  </si>
  <si>
    <t>Ezáltal az Öregiskola 2014. évi költségvetésének bevételi</t>
  </si>
  <si>
    <t>Ezáltal az Öregiskola 2014. évi költségvetésének kiadási</t>
  </si>
  <si>
    <t>munkába járás költségtérítése</t>
  </si>
  <si>
    <t>szemüveg költségtérítés</t>
  </si>
  <si>
    <t>felmentési időre járó bér</t>
  </si>
  <si>
    <t>bér járuléka</t>
  </si>
  <si>
    <t>szükségcsoport kialakításának költségei</t>
  </si>
  <si>
    <t>Intézményfinanszírozás választási költségek  miatt</t>
  </si>
  <si>
    <t xml:space="preserve">közp </t>
  </si>
  <si>
    <t>választásokhoz való  központi hozzájárulás emelkedése</t>
  </si>
  <si>
    <t>Az Önkormányzat 2013. évi költségvetéséről szóló  1/2014. (II.17) rendeletének 1. sz. módosításához</t>
  </si>
  <si>
    <t xml:space="preserve">Intézményfinanszírozás inkubátorház működtetése miatt </t>
  </si>
  <si>
    <t>inkubátorház működtetése miatt +1 fő bére</t>
  </si>
  <si>
    <t>választási költségek  miatt bérek emelkedése</t>
  </si>
  <si>
    <t>Intézményfinanszírozás Polg. Hivatal</t>
  </si>
  <si>
    <t>Intézményfinanszírozás Öregiskola</t>
  </si>
  <si>
    <t>Intézményfinanszírozás Óvoda</t>
  </si>
  <si>
    <t>inkubátorház működtetéséből származó bevétel</t>
  </si>
  <si>
    <t>pénzeszközátadás civil szervezeteknek</t>
  </si>
  <si>
    <t>pénzeszközátadás civil szervezeteknek táboroztatás</t>
  </si>
  <si>
    <t>pénzeszköz átadás NATÜ-nek</t>
  </si>
  <si>
    <t>felhalmozási bevétel előirányzat növekmény</t>
  </si>
  <si>
    <t>inkubátorház várható közüzemi díja</t>
  </si>
  <si>
    <t>temetőben végzett felújítások  (NATÜ-nek átadva)</t>
  </si>
  <si>
    <t xml:space="preserve">református imaház </t>
  </si>
  <si>
    <t>gyalogos átkelőhely kialakítása</t>
  </si>
  <si>
    <t>bölcsőde előtti parkoló</t>
  </si>
  <si>
    <t>HUSK-nál parkoló</t>
  </si>
  <si>
    <t>Polg. Hivatal beruházások csökkentése</t>
  </si>
  <si>
    <t>településrendezési terv</t>
  </si>
  <si>
    <t>Kaszáló u-i óvoda födém megerősítés</t>
  </si>
  <si>
    <t>védőnői épület</t>
  </si>
  <si>
    <t>HUSK pályázat</t>
  </si>
  <si>
    <t>Óvodabővítés pénzmaradványának felhasználása</t>
  </si>
  <si>
    <t>Polg. Hivatal beruházások (NATÜ-nek átadva)</t>
  </si>
  <si>
    <t>óvoda bővítés</t>
  </si>
  <si>
    <t>bölcsöde pályázat</t>
  </si>
  <si>
    <t>inkubátorház egyéb dologi költség óvodai "szükségcsoport" miatt</t>
  </si>
  <si>
    <t>pénzeszközátadás ünnepi könyvhétre</t>
  </si>
  <si>
    <t>sportpálya füvesítés (NATÜ-nek átadva)</t>
  </si>
  <si>
    <t>Bérek járuléka</t>
  </si>
  <si>
    <t>pénzmaradvány részbeni felhasználása</t>
  </si>
  <si>
    <t>pénzeszközátadás Gondviselés Háza -Páty</t>
  </si>
</sst>
</file>

<file path=xl/styles.xml><?xml version="1.0" encoding="utf-8"?>
<styleSheet xmlns="http://schemas.openxmlformats.org/spreadsheetml/2006/main">
  <numFmts count="4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[$-40E]yyyy\.\ mmmm\ d\."/>
    <numFmt numFmtId="167" formatCode="yyyy/mm/dd;@"/>
    <numFmt numFmtId="168" formatCode="_-* #,##0.000\ _F_t_-;\-* #,##0.000\ _F_t_-;_-* &quot;-&quot;??\ _F_t_-;_-@_-"/>
    <numFmt numFmtId="169" formatCode="0.0"/>
    <numFmt numFmtId="170" formatCode="0.000"/>
    <numFmt numFmtId="171" formatCode="_-* #,##0.000\ _F_t_-;\-* #,##0.000\ _F_t_-;_-* &quot;-&quot;???\ _F_t_-;_-@_-"/>
    <numFmt numFmtId="172" formatCode="_-* #,##0.0000\ _F_t_-;\-* #,##0.0000\ _F_t_-;_-* &quot;-&quot;???\ _F_t_-;_-@_-"/>
    <numFmt numFmtId="173" formatCode="_-* #,##0.00000\ _F_t_-;\-* #,##0.00000\ _F_t_-;_-* &quot;-&quot;???\ _F_t_-;_-@_-"/>
    <numFmt numFmtId="174" formatCode="0.0000"/>
    <numFmt numFmtId="175" formatCode="0.00000"/>
    <numFmt numFmtId="176" formatCode="_-* #,##0.0000\ _F_t_-;\-* #,##0.0000\ _F_t_-;_-* &quot;-&quot;??\ _F_t_-;_-@_-"/>
    <numFmt numFmtId="177" formatCode="0.0%"/>
    <numFmt numFmtId="178" formatCode="0.000%"/>
    <numFmt numFmtId="179" formatCode="_-* #,##0.0\ _F_t_-;\-* #,##0.0\ _F_t_-;_-* &quot;-&quot;?\ _F_t_-;_-@_-"/>
    <numFmt numFmtId="180" formatCode="#,##0.0000"/>
    <numFmt numFmtId="181" formatCode="#,##0.000"/>
    <numFmt numFmtId="182" formatCode="#,##0.0"/>
    <numFmt numFmtId="183" formatCode="#,##0.00000"/>
    <numFmt numFmtId="184" formatCode="#,##0.000000"/>
    <numFmt numFmtId="185" formatCode="#,##0.0000000"/>
    <numFmt numFmtId="186" formatCode="#,##0_ ;[Red]\-#,##0\ "/>
    <numFmt numFmtId="187" formatCode="#,##0.0_ ;[Red]\-#,##0.0\ "/>
    <numFmt numFmtId="188" formatCode="#,##0.00_ ;[Red]\-#,##0.00\ "/>
    <numFmt numFmtId="189" formatCode="#,##0.000_ ;[Red]\-#,##0.000\ "/>
    <numFmt numFmtId="190" formatCode="&quot;Igen&quot;;&quot;Igen&quot;;&quot;Nem&quot;"/>
    <numFmt numFmtId="191" formatCode="&quot;Igaz&quot;;&quot;Igaz&quot;;&quot;Hamis&quot;"/>
    <numFmt numFmtId="192" formatCode="&quot;Be&quot;;&quot;Be&quot;;&quot;Ki&quot;"/>
    <numFmt numFmtId="193" formatCode="[$-40E]mmmm\ d\.;@"/>
    <numFmt numFmtId="194" formatCode="0.00000000"/>
    <numFmt numFmtId="195" formatCode="0.0000000"/>
    <numFmt numFmtId="196" formatCode="0.000000"/>
    <numFmt numFmtId="197" formatCode="#,##0_ ;\-#,##0\ "/>
    <numFmt numFmtId="198" formatCode="_-* #,##0.0\ &quot;Ft&quot;_-;\-* #,##0.0\ &quot;Ft&quot;_-;_-* &quot;-&quot;??\ &quot;Ft&quot;_-;_-@_-"/>
    <numFmt numFmtId="199" formatCode="_-* #,##0\ &quot;Ft&quot;_-;\-* #,##0\ &quot;Ft&quot;_-;_-* &quot;-&quot;??\ &quot;Ft&quot;_-;_-@_-"/>
    <numFmt numFmtId="200" formatCode="0_ ;\-0\ "/>
    <numFmt numFmtId="201" formatCode="_-* #,##0.0\ _F_t_-;\-* #,##0.0\ _F_t_-;_-* &quot;-&quot;\ _F_t_-;_-@_-"/>
    <numFmt numFmtId="202" formatCode="_-* #,##0.00\ _F_t_-;\-* #,##0.00\ _F_t_-;_-* &quot;-&quot;\ _F_t_-;_-@_-"/>
    <numFmt numFmtId="203" formatCode="_-* #,##0.000\ _F_t_-;\-* #,##0.000\ _F_t_-;_-* &quot;-&quot;\ _F_t_-;_-@_-"/>
    <numFmt numFmtId="204" formatCode="#,##0\ _F_t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9"/>
      <name val="Arial"/>
      <family val="2"/>
    </font>
    <font>
      <b/>
      <u val="single"/>
      <sz val="10"/>
      <name val="Arial"/>
      <family val="0"/>
    </font>
    <font>
      <b/>
      <u val="single"/>
      <sz val="10"/>
      <color indexed="8"/>
      <name val="Arial"/>
      <family val="2"/>
    </font>
    <font>
      <b/>
      <u val="single"/>
      <sz val="12"/>
      <name val="Arial"/>
      <family val="0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0"/>
    </font>
    <font>
      <b/>
      <u val="single"/>
      <sz val="12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10"/>
      <name val="Arial"/>
      <family val="0"/>
    </font>
    <font>
      <b/>
      <sz val="11"/>
      <color indexed="8"/>
      <name val="Arial"/>
      <family val="2"/>
    </font>
    <font>
      <b/>
      <u val="single"/>
      <sz val="12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3" fillId="6" borderId="0" applyNumberFormat="0" applyBorder="0" applyAlignment="0" applyProtection="0"/>
    <xf numFmtId="0" fontId="14" fillId="23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24" borderId="0" applyNumberFormat="0" applyBorder="0" applyAlignment="0" applyProtection="0"/>
    <xf numFmtId="0" fontId="21" fillId="23" borderId="1" applyNumberFormat="0" applyAlignment="0" applyProtection="0"/>
    <xf numFmtId="9" fontId="0" fillId="0" borderId="0" applyFont="0" applyFill="0" applyBorder="0" applyAlignment="0" applyProtection="0"/>
  </cellStyleXfs>
  <cellXfs count="141">
    <xf numFmtId="0" fontId="1" fillId="0" borderId="0" xfId="0" applyFont="1" applyAlignment="1">
      <alignment/>
    </xf>
    <xf numFmtId="0" fontId="23" fillId="25" borderId="0" xfId="0" applyFont="1" applyFill="1" applyBorder="1" applyAlignment="1">
      <alignment/>
    </xf>
    <xf numFmtId="165" fontId="23" fillId="25" borderId="0" xfId="46" applyNumberFormat="1" applyFont="1" applyFill="1" applyBorder="1" applyAlignment="1">
      <alignment/>
    </xf>
    <xf numFmtId="165" fontId="0" fillId="0" borderId="0" xfId="46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3" fillId="25" borderId="0" xfId="0" applyFont="1" applyFill="1" applyBorder="1" applyAlignment="1">
      <alignment/>
    </xf>
    <xf numFmtId="0" fontId="24" fillId="25" borderId="0" xfId="0" applyFont="1" applyFill="1" applyBorder="1" applyAlignment="1">
      <alignment/>
    </xf>
    <xf numFmtId="165" fontId="23" fillId="25" borderId="0" xfId="46" applyNumberFormat="1" applyFont="1" applyFill="1" applyBorder="1" applyAlignment="1">
      <alignment/>
    </xf>
    <xf numFmtId="0" fontId="25" fillId="25" borderId="0" xfId="0" applyFont="1" applyFill="1" applyBorder="1" applyAlignment="1">
      <alignment/>
    </xf>
    <xf numFmtId="0" fontId="26" fillId="25" borderId="0" xfId="0" applyFont="1" applyFill="1" applyBorder="1" applyAlignment="1">
      <alignment/>
    </xf>
    <xf numFmtId="165" fontId="27" fillId="25" borderId="0" xfId="46" applyNumberFormat="1" applyFont="1" applyFill="1" applyBorder="1" applyAlignment="1">
      <alignment/>
    </xf>
    <xf numFmtId="165" fontId="27" fillId="25" borderId="0" xfId="46" applyNumberFormat="1" applyFont="1" applyFill="1" applyBorder="1" applyAlignment="1">
      <alignment/>
    </xf>
    <xf numFmtId="0" fontId="28" fillId="25" borderId="10" xfId="0" applyFont="1" applyFill="1" applyBorder="1" applyAlignment="1">
      <alignment/>
    </xf>
    <xf numFmtId="0" fontId="29" fillId="25" borderId="11" xfId="0" applyFont="1" applyFill="1" applyBorder="1" applyAlignment="1">
      <alignment/>
    </xf>
    <xf numFmtId="0" fontId="26" fillId="25" borderId="11" xfId="0" applyFont="1" applyFill="1" applyBorder="1" applyAlignment="1">
      <alignment/>
    </xf>
    <xf numFmtId="0" fontId="26" fillId="25" borderId="11" xfId="0" applyFont="1" applyFill="1" applyBorder="1" applyAlignment="1">
      <alignment/>
    </xf>
    <xf numFmtId="165" fontId="27" fillId="25" borderId="11" xfId="46" applyNumberFormat="1" applyFont="1" applyFill="1" applyBorder="1" applyAlignment="1">
      <alignment/>
    </xf>
    <xf numFmtId="165" fontId="27" fillId="25" borderId="12" xfId="46" applyNumberFormat="1" applyFont="1" applyFill="1" applyBorder="1" applyAlignment="1">
      <alignment/>
    </xf>
    <xf numFmtId="0" fontId="28" fillId="25" borderId="13" xfId="0" applyFont="1" applyFill="1" applyBorder="1" applyAlignment="1">
      <alignment/>
    </xf>
    <xf numFmtId="0" fontId="29" fillId="25" borderId="0" xfId="0" applyFont="1" applyFill="1" applyBorder="1" applyAlignment="1">
      <alignment/>
    </xf>
    <xf numFmtId="0" fontId="26" fillId="25" borderId="0" xfId="0" applyFont="1" applyFill="1" applyBorder="1" applyAlignment="1">
      <alignment/>
    </xf>
    <xf numFmtId="0" fontId="30" fillId="25" borderId="13" xfId="0" applyFont="1" applyFill="1" applyBorder="1" applyAlignment="1">
      <alignment/>
    </xf>
    <xf numFmtId="165" fontId="30" fillId="25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165" fontId="31" fillId="25" borderId="14" xfId="46" applyNumberFormat="1" applyFont="1" applyFill="1" applyBorder="1" applyAlignment="1">
      <alignment/>
    </xf>
    <xf numFmtId="165" fontId="23" fillId="0" borderId="0" xfId="46" applyNumberFormat="1" applyFont="1" applyFill="1" applyBorder="1" applyAlignment="1">
      <alignment/>
    </xf>
    <xf numFmtId="0" fontId="23" fillId="0" borderId="0" xfId="0" applyFont="1" applyFill="1" applyAlignment="1">
      <alignment/>
    </xf>
    <xf numFmtId="168" fontId="23" fillId="0" borderId="0" xfId="0" applyNumberFormat="1" applyFont="1" applyFill="1" applyAlignment="1">
      <alignment/>
    </xf>
    <xf numFmtId="0" fontId="25" fillId="25" borderId="13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165" fontId="0" fillId="0" borderId="14" xfId="46" applyNumberFormat="1" applyFont="1" applyFill="1" applyBorder="1" applyAlignment="1">
      <alignment/>
    </xf>
    <xf numFmtId="165" fontId="23" fillId="0" borderId="0" xfId="0" applyNumberFormat="1" applyFont="1" applyFill="1" applyAlignment="1">
      <alignment/>
    </xf>
    <xf numFmtId="0" fontId="32" fillId="25" borderId="13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0" fontId="31" fillId="25" borderId="13" xfId="0" applyFont="1" applyFill="1" applyBorder="1" applyAlignment="1">
      <alignment/>
    </xf>
    <xf numFmtId="0" fontId="31" fillId="25" borderId="13" xfId="0" applyFont="1" applyFill="1" applyBorder="1" applyAlignment="1">
      <alignment/>
    </xf>
    <xf numFmtId="165" fontId="31" fillId="25" borderId="0" xfId="0" applyNumberFormat="1" applyFont="1" applyFill="1" applyBorder="1" applyAlignment="1">
      <alignment/>
    </xf>
    <xf numFmtId="0" fontId="31" fillId="25" borderId="15" xfId="0" applyFont="1" applyFill="1" applyBorder="1" applyAlignment="1">
      <alignment/>
    </xf>
    <xf numFmtId="165" fontId="31" fillId="25" borderId="16" xfId="0" applyNumberFormat="1" applyFont="1" applyFill="1" applyBorder="1" applyAlignment="1">
      <alignment/>
    </xf>
    <xf numFmtId="0" fontId="31" fillId="25" borderId="16" xfId="0" applyFont="1" applyFill="1" applyBorder="1" applyAlignment="1">
      <alignment/>
    </xf>
    <xf numFmtId="0" fontId="31" fillId="25" borderId="16" xfId="0" applyFont="1" applyFill="1" applyBorder="1" applyAlignment="1">
      <alignment/>
    </xf>
    <xf numFmtId="0" fontId="30" fillId="25" borderId="0" xfId="0" applyFont="1" applyFill="1" applyBorder="1" applyAlignment="1">
      <alignment/>
    </xf>
    <xf numFmtId="165" fontId="0" fillId="0" borderId="0" xfId="46" applyNumberFormat="1" applyFont="1" applyFill="1" applyAlignment="1">
      <alignment/>
    </xf>
    <xf numFmtId="0" fontId="26" fillId="25" borderId="13" xfId="0" applyFont="1" applyFill="1" applyBorder="1" applyAlignment="1">
      <alignment/>
    </xf>
    <xf numFmtId="0" fontId="23" fillId="25" borderId="13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165" fontId="31" fillId="25" borderId="0" xfId="46" applyNumberFormat="1" applyFont="1" applyFill="1" applyBorder="1" applyAlignment="1">
      <alignment/>
    </xf>
    <xf numFmtId="165" fontId="31" fillId="25" borderId="14" xfId="46" applyNumberFormat="1" applyFont="1" applyFill="1" applyBorder="1" applyAlignment="1">
      <alignment/>
    </xf>
    <xf numFmtId="165" fontId="30" fillId="25" borderId="16" xfId="46" applyNumberFormat="1" applyFont="1" applyFill="1" applyBorder="1" applyAlignment="1">
      <alignment/>
    </xf>
    <xf numFmtId="165" fontId="30" fillId="25" borderId="17" xfId="46" applyNumberFormat="1" applyFont="1" applyFill="1" applyBorder="1" applyAlignment="1">
      <alignment/>
    </xf>
    <xf numFmtId="0" fontId="32" fillId="25" borderId="0" xfId="0" applyFont="1" applyFill="1" applyBorder="1" applyAlignment="1">
      <alignment/>
    </xf>
    <xf numFmtId="165" fontId="33" fillId="25" borderId="0" xfId="46" applyNumberFormat="1" applyFont="1" applyFill="1" applyBorder="1" applyAlignment="1">
      <alignment/>
    </xf>
    <xf numFmtId="0" fontId="29" fillId="25" borderId="11" xfId="0" applyFont="1" applyFill="1" applyBorder="1" applyAlignment="1">
      <alignment/>
    </xf>
    <xf numFmtId="165" fontId="26" fillId="25" borderId="0" xfId="46" applyNumberFormat="1" applyFont="1" applyFill="1" applyBorder="1" applyAlignment="1">
      <alignment/>
    </xf>
    <xf numFmtId="165" fontId="27" fillId="25" borderId="14" xfId="46" applyNumberFormat="1" applyFont="1" applyFill="1" applyBorder="1" applyAlignment="1">
      <alignment/>
    </xf>
    <xf numFmtId="165" fontId="0" fillId="25" borderId="0" xfId="46" applyNumberFormat="1" applyFont="1" applyFill="1" applyBorder="1" applyAlignment="1">
      <alignment/>
    </xf>
    <xf numFmtId="165" fontId="0" fillId="25" borderId="14" xfId="46" applyNumberFormat="1" applyFont="1" applyFill="1" applyBorder="1" applyAlignment="1">
      <alignment/>
    </xf>
    <xf numFmtId="165" fontId="35" fillId="25" borderId="0" xfId="46" applyNumberFormat="1" applyFont="1" applyFill="1" applyBorder="1" applyAlignment="1">
      <alignment/>
    </xf>
    <xf numFmtId="165" fontId="23" fillId="25" borderId="14" xfId="46" applyNumberFormat="1" applyFont="1" applyFill="1" applyBorder="1" applyAlignment="1">
      <alignment/>
    </xf>
    <xf numFmtId="0" fontId="0" fillId="25" borderId="13" xfId="0" applyFont="1" applyFill="1" applyBorder="1" applyAlignment="1">
      <alignment/>
    </xf>
    <xf numFmtId="165" fontId="26" fillId="25" borderId="14" xfId="46" applyNumberFormat="1" applyFont="1" applyFill="1" applyBorder="1" applyAlignment="1">
      <alignment/>
    </xf>
    <xf numFmtId="0" fontId="0" fillId="26" borderId="0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0" fontId="0" fillId="25" borderId="10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165" fontId="0" fillId="25" borderId="11" xfId="46" applyNumberFormat="1" applyFont="1" applyFill="1" applyBorder="1" applyAlignment="1">
      <alignment/>
    </xf>
    <xf numFmtId="165" fontId="0" fillId="25" borderId="12" xfId="46" applyNumberFormat="1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165" fontId="0" fillId="25" borderId="16" xfId="46" applyNumberFormat="1" applyFont="1" applyFill="1" applyBorder="1" applyAlignment="1">
      <alignment/>
    </xf>
    <xf numFmtId="165" fontId="0" fillId="25" borderId="17" xfId="46" applyNumberFormat="1" applyFont="1" applyFill="1" applyBorder="1" applyAlignment="1">
      <alignment/>
    </xf>
    <xf numFmtId="0" fontId="41" fillId="25" borderId="13" xfId="0" applyFont="1" applyFill="1" applyBorder="1" applyAlignment="1">
      <alignment/>
    </xf>
    <xf numFmtId="0" fontId="42" fillId="25" borderId="13" xfId="0" applyFont="1" applyFill="1" applyBorder="1" applyAlignment="1">
      <alignment/>
    </xf>
    <xf numFmtId="165" fontId="42" fillId="25" borderId="0" xfId="0" applyNumberFormat="1" applyFont="1" applyFill="1" applyBorder="1" applyAlignment="1">
      <alignment/>
    </xf>
    <xf numFmtId="0" fontId="43" fillId="25" borderId="0" xfId="0" applyFont="1" applyFill="1" applyBorder="1" applyAlignment="1">
      <alignment/>
    </xf>
    <xf numFmtId="165" fontId="43" fillId="25" borderId="14" xfId="46" applyNumberFormat="1" applyFont="1" applyFill="1" applyBorder="1" applyAlignment="1">
      <alignment/>
    </xf>
    <xf numFmtId="165" fontId="43" fillId="25" borderId="0" xfId="0" applyNumberFormat="1" applyFont="1" applyFill="1" applyBorder="1" applyAlignment="1">
      <alignment/>
    </xf>
    <xf numFmtId="0" fontId="43" fillId="25" borderId="15" xfId="0" applyFont="1" applyFill="1" applyBorder="1" applyAlignment="1">
      <alignment/>
    </xf>
    <xf numFmtId="165" fontId="35" fillId="0" borderId="0" xfId="46" applyNumberFormat="1" applyFont="1" applyFill="1" applyBorder="1" applyAlignment="1">
      <alignment/>
    </xf>
    <xf numFmtId="165" fontId="33" fillId="0" borderId="0" xfId="46" applyNumberFormat="1" applyFont="1" applyFill="1" applyBorder="1" applyAlignment="1">
      <alignment/>
    </xf>
    <xf numFmtId="165" fontId="26" fillId="0" borderId="0" xfId="46" applyNumberFormat="1" applyFont="1" applyFill="1" applyBorder="1" applyAlignment="1">
      <alignment/>
    </xf>
    <xf numFmtId="0" fontId="23" fillId="0" borderId="0" xfId="0" applyFont="1" applyFill="1" applyAlignment="1">
      <alignment/>
    </xf>
    <xf numFmtId="168" fontId="23" fillId="27" borderId="0" xfId="0" applyNumberFormat="1" applyFont="1" applyFill="1" applyAlignment="1">
      <alignment/>
    </xf>
    <xf numFmtId="0" fontId="28" fillId="25" borderId="13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0" fontId="28" fillId="25" borderId="10" xfId="0" applyFont="1" applyFill="1" applyBorder="1" applyAlignment="1">
      <alignment/>
    </xf>
    <xf numFmtId="165" fontId="26" fillId="25" borderId="11" xfId="46" applyNumberFormat="1" applyFont="1" applyFill="1" applyBorder="1" applyAlignment="1">
      <alignment/>
    </xf>
    <xf numFmtId="165" fontId="26" fillId="25" borderId="12" xfId="46" applyNumberFormat="1" applyFont="1" applyFill="1" applyBorder="1" applyAlignment="1">
      <alignment/>
    </xf>
    <xf numFmtId="0" fontId="26" fillId="25" borderId="18" xfId="0" applyFont="1" applyFill="1" applyBorder="1" applyAlignment="1">
      <alignment/>
    </xf>
    <xf numFmtId="0" fontId="26" fillId="25" borderId="19" xfId="0" applyFont="1" applyFill="1" applyBorder="1" applyAlignment="1">
      <alignment/>
    </xf>
    <xf numFmtId="0" fontId="31" fillId="25" borderId="18" xfId="0" applyFont="1" applyFill="1" applyBorder="1" applyAlignment="1">
      <alignment/>
    </xf>
    <xf numFmtId="165" fontId="23" fillId="0" borderId="0" xfId="0" applyNumberFormat="1" applyFont="1" applyFill="1" applyAlignment="1">
      <alignment/>
    </xf>
    <xf numFmtId="165" fontId="31" fillId="0" borderId="0" xfId="46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31" fillId="26" borderId="13" xfId="0" applyFont="1" applyFill="1" applyBorder="1" applyAlignment="1">
      <alignment/>
    </xf>
    <xf numFmtId="165" fontId="31" fillId="26" borderId="0" xfId="0" applyNumberFormat="1" applyFont="1" applyFill="1" applyBorder="1" applyAlignment="1">
      <alignment/>
    </xf>
    <xf numFmtId="0" fontId="31" fillId="26" borderId="0" xfId="0" applyFont="1" applyFill="1" applyBorder="1" applyAlignment="1">
      <alignment/>
    </xf>
    <xf numFmtId="165" fontId="31" fillId="26" borderId="0" xfId="46" applyNumberFormat="1" applyFont="1" applyFill="1" applyBorder="1" applyAlignment="1">
      <alignment/>
    </xf>
    <xf numFmtId="165" fontId="31" fillId="26" borderId="14" xfId="46" applyNumberFormat="1" applyFont="1" applyFill="1" applyBorder="1" applyAlignment="1">
      <alignment/>
    </xf>
    <xf numFmtId="0" fontId="23" fillId="0" borderId="0" xfId="0" applyFont="1" applyAlignment="1">
      <alignment/>
    </xf>
    <xf numFmtId="165" fontId="23" fillId="0" borderId="0" xfId="46" applyNumberFormat="1" applyFont="1" applyAlignment="1">
      <alignment/>
    </xf>
    <xf numFmtId="0" fontId="30" fillId="26" borderId="13" xfId="0" applyFont="1" applyFill="1" applyBorder="1" applyAlignment="1">
      <alignment/>
    </xf>
    <xf numFmtId="165" fontId="30" fillId="26" borderId="0" xfId="0" applyNumberFormat="1" applyFont="1" applyFill="1" applyBorder="1" applyAlignment="1">
      <alignment/>
    </xf>
    <xf numFmtId="0" fontId="23" fillId="0" borderId="19" xfId="0" applyFont="1" applyFill="1" applyBorder="1" applyAlignment="1">
      <alignment/>
    </xf>
    <xf numFmtId="165" fontId="23" fillId="0" borderId="19" xfId="46" applyNumberFormat="1" applyFont="1" applyFill="1" applyBorder="1" applyAlignment="1">
      <alignment/>
    </xf>
    <xf numFmtId="0" fontId="23" fillId="24" borderId="0" xfId="0" applyFont="1" applyFill="1" applyAlignment="1">
      <alignment/>
    </xf>
    <xf numFmtId="165" fontId="30" fillId="25" borderId="14" xfId="46" applyNumberFormat="1" applyFont="1" applyFill="1" applyBorder="1" applyAlignment="1">
      <alignment/>
    </xf>
    <xf numFmtId="0" fontId="30" fillId="0" borderId="13" xfId="0" applyFont="1" applyFill="1" applyBorder="1" applyAlignment="1">
      <alignment/>
    </xf>
    <xf numFmtId="165" fontId="30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65" fontId="31" fillId="0" borderId="14" xfId="46" applyNumberFormat="1" applyFont="1" applyFill="1" applyBorder="1" applyAlignment="1">
      <alignment/>
    </xf>
    <xf numFmtId="0" fontId="31" fillId="0" borderId="18" xfId="0" applyFont="1" applyFill="1" applyBorder="1" applyAlignment="1">
      <alignment/>
    </xf>
    <xf numFmtId="165" fontId="30" fillId="0" borderId="0" xfId="46" applyNumberFormat="1" applyFont="1" applyFill="1" applyBorder="1" applyAlignment="1">
      <alignment/>
    </xf>
    <xf numFmtId="0" fontId="31" fillId="25" borderId="10" xfId="0" applyFont="1" applyFill="1" applyBorder="1" applyAlignment="1">
      <alignment/>
    </xf>
    <xf numFmtId="165" fontId="43" fillId="0" borderId="0" xfId="46" applyNumberFormat="1" applyFont="1" applyFill="1" applyBorder="1" applyAlignment="1">
      <alignment/>
    </xf>
    <xf numFmtId="165" fontId="34" fillId="0" borderId="0" xfId="46" applyNumberFormat="1" applyFont="1" applyFill="1" applyBorder="1" applyAlignment="1">
      <alignment/>
    </xf>
    <xf numFmtId="165" fontId="34" fillId="25" borderId="0" xfId="46" applyNumberFormat="1" applyFont="1" applyFill="1" applyBorder="1" applyAlignment="1">
      <alignment/>
    </xf>
    <xf numFmtId="165" fontId="44" fillId="0" borderId="0" xfId="46" applyNumberFormat="1" applyFont="1" applyFill="1" applyBorder="1" applyAlignment="1">
      <alignment/>
    </xf>
    <xf numFmtId="165" fontId="45" fillId="0" borderId="14" xfId="46" applyNumberFormat="1" applyFont="1" applyFill="1" applyBorder="1" applyAlignment="1">
      <alignment/>
    </xf>
    <xf numFmtId="0" fontId="31" fillId="0" borderId="13" xfId="0" applyFont="1" applyFill="1" applyBorder="1" applyAlignment="1">
      <alignment/>
    </xf>
    <xf numFmtId="165" fontId="31" fillId="0" borderId="0" xfId="0" applyNumberFormat="1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165" fontId="26" fillId="0" borderId="14" xfId="46" applyNumberFormat="1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0" fontId="31" fillId="0" borderId="16" xfId="0" applyFont="1" applyFill="1" applyBorder="1" applyAlignment="1">
      <alignment/>
    </xf>
    <xf numFmtId="165" fontId="30" fillId="0" borderId="16" xfId="46" applyNumberFormat="1" applyFont="1" applyFill="1" applyBorder="1" applyAlignment="1">
      <alignment/>
    </xf>
    <xf numFmtId="165" fontId="30" fillId="0" borderId="17" xfId="46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65" fontId="43" fillId="0" borderId="14" xfId="46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165" fontId="31" fillId="0" borderId="16" xfId="0" applyNumberFormat="1" applyFont="1" applyFill="1" applyBorder="1" applyAlignment="1">
      <alignment/>
    </xf>
    <xf numFmtId="165" fontId="0" fillId="0" borderId="16" xfId="0" applyNumberFormat="1" applyFont="1" applyFill="1" applyBorder="1" applyAlignment="1">
      <alignment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gyzet 2" xfId="52"/>
    <cellStyle name="Jegyzet 3" xfId="53"/>
    <cellStyle name="Jegyzet 4" xfId="54"/>
    <cellStyle name="Jó" xfId="55"/>
    <cellStyle name="Kimenet" xfId="56"/>
    <cellStyle name="Followed Hyperlink" xfId="57"/>
    <cellStyle name="Magyarázó szöveg" xfId="58"/>
    <cellStyle name="Normál 2" xfId="59"/>
    <cellStyle name="Normál 2 2" xfId="60"/>
    <cellStyle name="Normál 2_2011 gördülő" xfId="61"/>
    <cellStyle name="Normál 3" xfId="62"/>
    <cellStyle name="Normál 4" xfId="63"/>
    <cellStyle name="Normál 5" xfId="64"/>
    <cellStyle name="Normal_KTRSZJ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C1:Q167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K32" sqref="K32"/>
      <selection pane="topRight" activeCell="K32" sqref="K32"/>
      <selection pane="bottomLeft" activeCell="K32" sqref="K32"/>
      <selection pane="bottomRight" activeCell="G10" sqref="G10"/>
    </sheetView>
  </sheetViews>
  <sheetFormatPr defaultColWidth="11.57421875" defaultRowHeight="15"/>
  <cols>
    <col min="1" max="2" width="11.57421875" style="4" customWidth="1"/>
    <col min="3" max="3" width="13.00390625" style="4" customWidth="1"/>
    <col min="4" max="4" width="23.421875" style="4" customWidth="1"/>
    <col min="5" max="5" width="11.57421875" style="4" customWidth="1"/>
    <col min="6" max="6" width="14.8515625" style="4" customWidth="1"/>
    <col min="7" max="7" width="11.57421875" style="4" customWidth="1"/>
    <col min="8" max="8" width="14.28125" style="46" customWidth="1"/>
    <col min="9" max="9" width="14.00390625" style="46" customWidth="1"/>
    <col min="10" max="10" width="10.00390625" style="46" hidden="1" customWidth="1"/>
    <col min="11" max="11" width="20.140625" style="4" hidden="1" customWidth="1"/>
    <col min="12" max="12" width="11.57421875" style="4" hidden="1" customWidth="1"/>
    <col min="13" max="13" width="14.7109375" style="4" hidden="1" customWidth="1"/>
    <col min="14" max="15" width="11.57421875" style="4" hidden="1" customWidth="1"/>
    <col min="16" max="17" width="0" style="4" hidden="1" customWidth="1"/>
    <col min="18" max="16384" width="11.57421875" style="4" customWidth="1"/>
  </cols>
  <sheetData>
    <row r="1" spans="3:10" ht="12.75">
      <c r="C1" s="1"/>
      <c r="D1" s="1"/>
      <c r="E1" s="1" t="s">
        <v>0</v>
      </c>
      <c r="F1" s="1"/>
      <c r="G1" s="1"/>
      <c r="H1" s="2"/>
      <c r="I1" s="2"/>
      <c r="J1" s="3"/>
    </row>
    <row r="2" spans="3:10" ht="12.75">
      <c r="C2" s="1"/>
      <c r="D2" s="1"/>
      <c r="E2" s="1"/>
      <c r="F2" s="1"/>
      <c r="G2" s="1"/>
      <c r="H2" s="2"/>
      <c r="I2" s="2"/>
      <c r="J2" s="3"/>
    </row>
    <row r="3" spans="3:10" ht="12.75">
      <c r="C3" s="5" t="s">
        <v>49</v>
      </c>
      <c r="D3" s="1"/>
      <c r="E3" s="1"/>
      <c r="F3" s="1"/>
      <c r="G3" s="1"/>
      <c r="H3" s="2"/>
      <c r="I3" s="2"/>
      <c r="J3" s="3"/>
    </row>
    <row r="4" spans="3:10" ht="12.75">
      <c r="C4" s="5" t="s">
        <v>32</v>
      </c>
      <c r="D4" s="1"/>
      <c r="E4" s="1"/>
      <c r="F4" s="1"/>
      <c r="G4" s="1"/>
      <c r="H4" s="2"/>
      <c r="I4" s="2"/>
      <c r="J4" s="3"/>
    </row>
    <row r="5" spans="3:10" ht="12.75">
      <c r="C5" s="1"/>
      <c r="D5" s="1"/>
      <c r="E5" s="1"/>
      <c r="F5" s="1"/>
      <c r="G5" s="1"/>
      <c r="H5" s="2"/>
      <c r="I5" s="2"/>
      <c r="J5" s="3"/>
    </row>
    <row r="6" spans="3:15" ht="13.5" customHeight="1">
      <c r="C6" s="6"/>
      <c r="D6" s="1"/>
      <c r="E6" s="1"/>
      <c r="F6" s="1"/>
      <c r="G6" s="1"/>
      <c r="H6" s="2" t="s">
        <v>1</v>
      </c>
      <c r="I6" s="7" t="s">
        <v>2</v>
      </c>
      <c r="J6" s="3"/>
      <c r="O6" s="4" t="s">
        <v>3</v>
      </c>
    </row>
    <row r="7" spans="3:10" ht="13.5" customHeight="1">
      <c r="C7" s="8"/>
      <c r="D7" s="9"/>
      <c r="E7" s="9"/>
      <c r="F7" s="9"/>
      <c r="G7" s="9"/>
      <c r="H7" s="10"/>
      <c r="I7" s="11"/>
      <c r="J7" s="3"/>
    </row>
    <row r="8" spans="3:10" ht="13.5" customHeight="1">
      <c r="C8" s="89" t="s">
        <v>4</v>
      </c>
      <c r="D8" s="13"/>
      <c r="E8" s="14"/>
      <c r="F8" s="14"/>
      <c r="G8" s="14"/>
      <c r="H8" s="90"/>
      <c r="I8" s="91"/>
      <c r="J8" s="3"/>
    </row>
    <row r="9" spans="3:10" ht="13.5" customHeight="1">
      <c r="C9" s="87"/>
      <c r="D9" s="19"/>
      <c r="E9" s="20"/>
      <c r="F9" s="20"/>
      <c r="G9" s="20"/>
      <c r="H9" s="57"/>
      <c r="I9" s="64"/>
      <c r="J9" s="3"/>
    </row>
    <row r="10" spans="3:10" ht="13.5" customHeight="1">
      <c r="C10" s="30"/>
      <c r="D10" s="20"/>
      <c r="E10" s="20"/>
      <c r="F10" s="20"/>
      <c r="G10" s="20"/>
      <c r="H10" s="84"/>
      <c r="I10" s="64"/>
      <c r="J10" s="3"/>
    </row>
    <row r="11" spans="3:17" ht="13.5" customHeight="1">
      <c r="C11" s="87" t="s">
        <v>6</v>
      </c>
      <c r="D11" s="19"/>
      <c r="E11" s="31"/>
      <c r="F11" s="23"/>
      <c r="G11" s="23"/>
      <c r="H11" s="3"/>
      <c r="I11" s="32"/>
      <c r="J11" s="92"/>
      <c r="K11" s="93"/>
      <c r="L11" s="93"/>
      <c r="M11" s="93"/>
      <c r="N11" s="93"/>
      <c r="O11" s="93"/>
      <c r="P11" s="93"/>
      <c r="Q11" s="93"/>
    </row>
    <row r="12" spans="3:10" s="85" customFormat="1" ht="15">
      <c r="C12" s="21"/>
      <c r="D12" s="22"/>
      <c r="E12" s="24"/>
      <c r="F12" s="24"/>
      <c r="G12" s="24"/>
      <c r="H12" s="96"/>
      <c r="I12" s="51"/>
      <c r="J12" s="94"/>
    </row>
    <row r="13" spans="3:13" s="85" customFormat="1" ht="15" hidden="1">
      <c r="C13" s="21" t="s">
        <v>7</v>
      </c>
      <c r="D13" s="22" t="s">
        <v>8</v>
      </c>
      <c r="E13" s="24"/>
      <c r="F13" s="24"/>
      <c r="G13" s="24"/>
      <c r="H13" s="96"/>
      <c r="I13" s="51"/>
      <c r="J13" s="27"/>
      <c r="M13" s="95"/>
    </row>
    <row r="14" spans="3:13" s="85" customFormat="1" ht="15" hidden="1">
      <c r="C14" s="21" t="s">
        <v>7</v>
      </c>
      <c r="D14" s="22" t="s">
        <v>9</v>
      </c>
      <c r="E14" s="24"/>
      <c r="F14" s="24"/>
      <c r="G14" s="24"/>
      <c r="H14" s="96"/>
      <c r="I14" s="51"/>
      <c r="J14" s="27"/>
      <c r="M14" s="95"/>
    </row>
    <row r="15" spans="3:13" s="85" customFormat="1" ht="15">
      <c r="C15" s="21" t="s">
        <v>7</v>
      </c>
      <c r="D15" s="22" t="s">
        <v>56</v>
      </c>
      <c r="E15" s="24"/>
      <c r="F15" s="24"/>
      <c r="G15" s="24"/>
      <c r="H15" s="116">
        <v>1000</v>
      </c>
      <c r="I15" s="51"/>
      <c r="J15" s="27"/>
      <c r="M15" s="95"/>
    </row>
    <row r="16" spans="3:13" s="85" customFormat="1" ht="15" hidden="1">
      <c r="C16" s="21" t="s">
        <v>7</v>
      </c>
      <c r="D16" s="22" t="s">
        <v>10</v>
      </c>
      <c r="E16" s="24"/>
      <c r="F16" s="24"/>
      <c r="G16" s="24"/>
      <c r="H16" s="116"/>
      <c r="I16" s="51"/>
      <c r="J16" s="27"/>
      <c r="M16" s="95"/>
    </row>
    <row r="17" spans="3:13" s="85" customFormat="1" ht="15" hidden="1">
      <c r="C17" s="21" t="s">
        <v>7</v>
      </c>
      <c r="D17" s="22" t="s">
        <v>11</v>
      </c>
      <c r="E17" s="24"/>
      <c r="F17" s="24"/>
      <c r="G17" s="24"/>
      <c r="H17" s="116"/>
      <c r="I17" s="51"/>
      <c r="J17" s="27"/>
      <c r="M17" s="95"/>
    </row>
    <row r="18" spans="3:13" s="85" customFormat="1" ht="15" hidden="1">
      <c r="C18" s="21" t="s">
        <v>7</v>
      </c>
      <c r="D18" s="22" t="s">
        <v>12</v>
      </c>
      <c r="E18" s="24"/>
      <c r="F18" s="24"/>
      <c r="G18" s="24"/>
      <c r="H18" s="116"/>
      <c r="I18" s="51"/>
      <c r="J18" s="27"/>
      <c r="M18" s="95"/>
    </row>
    <row r="19" spans="3:13" s="85" customFormat="1" ht="15">
      <c r="C19" s="21" t="s">
        <v>7</v>
      </c>
      <c r="D19" s="22" t="s">
        <v>60</v>
      </c>
      <c r="E19" s="24"/>
      <c r="F19" s="24"/>
      <c r="G19" s="24"/>
      <c r="H19" s="116">
        <v>65689</v>
      </c>
      <c r="I19" s="51"/>
      <c r="J19" s="27"/>
      <c r="M19" s="95"/>
    </row>
    <row r="20" spans="3:13" s="85" customFormat="1" ht="15">
      <c r="C20" s="111" t="s">
        <v>7</v>
      </c>
      <c r="D20" s="112" t="s">
        <v>80</v>
      </c>
      <c r="E20" s="113"/>
      <c r="F20" s="113"/>
      <c r="G20" s="113"/>
      <c r="H20" s="116">
        <f>7047</f>
        <v>7047</v>
      </c>
      <c r="I20" s="114"/>
      <c r="J20" s="27"/>
      <c r="M20" s="95"/>
    </row>
    <row r="21" spans="3:13" s="85" customFormat="1" ht="15">
      <c r="C21" s="111" t="s">
        <v>7</v>
      </c>
      <c r="D21" s="112" t="s">
        <v>72</v>
      </c>
      <c r="E21" s="113"/>
      <c r="F21" s="113"/>
      <c r="G21" s="113"/>
      <c r="H21" s="116">
        <v>28984</v>
      </c>
      <c r="I21" s="114"/>
      <c r="J21" s="27"/>
      <c r="M21" s="95"/>
    </row>
    <row r="22" spans="3:10" s="85" customFormat="1" ht="15">
      <c r="C22" s="111"/>
      <c r="D22" s="112"/>
      <c r="E22" s="113"/>
      <c r="F22" s="97"/>
      <c r="G22" s="97"/>
      <c r="H22" s="96"/>
      <c r="I22" s="114">
        <f>SUM(H15:H21)</f>
        <v>102720</v>
      </c>
      <c r="J22" s="115"/>
    </row>
    <row r="23" spans="3:10" s="28" customFormat="1" ht="15">
      <c r="C23" s="76"/>
      <c r="D23" s="77"/>
      <c r="E23" s="78"/>
      <c r="F23" s="78"/>
      <c r="G23" s="78"/>
      <c r="H23" s="118"/>
      <c r="I23" s="136"/>
      <c r="J23" s="27"/>
    </row>
    <row r="24" spans="3:10" ht="13.5" customHeight="1">
      <c r="C24" s="87"/>
      <c r="D24" s="20" t="s">
        <v>13</v>
      </c>
      <c r="E24" s="20"/>
      <c r="F24" s="88"/>
      <c r="G24" s="23"/>
      <c r="H24" s="84">
        <f>SUM(H10:H22)</f>
        <v>102720</v>
      </c>
      <c r="I24" s="128">
        <f>SUM(I10:I22)</f>
        <v>102720</v>
      </c>
      <c r="J24" s="3"/>
    </row>
    <row r="25" spans="3:10" ht="13.5" customHeight="1">
      <c r="C25" s="87"/>
      <c r="D25" s="20"/>
      <c r="E25" s="20"/>
      <c r="F25" s="88"/>
      <c r="G25" s="88"/>
      <c r="H25" s="120"/>
      <c r="I25" s="64"/>
      <c r="J25" s="3"/>
    </row>
    <row r="26" spans="3:10" s="85" customFormat="1" ht="15">
      <c r="C26" s="38" t="s">
        <v>33</v>
      </c>
      <c r="D26" s="24"/>
      <c r="E26" s="24"/>
      <c r="F26" s="24"/>
      <c r="G26" s="24"/>
      <c r="H26" s="50"/>
      <c r="I26" s="51"/>
      <c r="J26" s="27"/>
    </row>
    <row r="27" spans="3:10" s="85" customFormat="1" ht="15">
      <c r="C27" s="38" t="s">
        <v>14</v>
      </c>
      <c r="D27" s="40">
        <f>3060052+I24</f>
        <v>3162772</v>
      </c>
      <c r="E27" s="24" t="s">
        <v>15</v>
      </c>
      <c r="F27" s="24"/>
      <c r="G27" s="24"/>
      <c r="H27" s="50"/>
      <c r="I27" s="51"/>
      <c r="J27" s="27"/>
    </row>
    <row r="28" spans="3:10" s="85" customFormat="1" ht="15">
      <c r="C28" s="38"/>
      <c r="D28" s="40"/>
      <c r="E28" s="24"/>
      <c r="F28" s="24"/>
      <c r="G28" s="24"/>
      <c r="H28" s="50"/>
      <c r="I28" s="51"/>
      <c r="J28" s="27"/>
    </row>
    <row r="29" spans="3:15" s="103" customFormat="1" ht="15">
      <c r="C29" s="98" t="s">
        <v>16</v>
      </c>
      <c r="D29" s="99"/>
      <c r="E29" s="100"/>
      <c r="F29" s="100"/>
      <c r="G29" s="100"/>
      <c r="H29" s="101"/>
      <c r="I29" s="102"/>
      <c r="J29" s="7"/>
      <c r="M29" s="104"/>
      <c r="O29" s="104"/>
    </row>
    <row r="30" spans="3:15" s="103" customFormat="1" ht="15">
      <c r="C30" s="105" t="s">
        <v>7</v>
      </c>
      <c r="D30" s="106" t="s">
        <v>17</v>
      </c>
      <c r="E30" s="100"/>
      <c r="F30" s="100"/>
      <c r="G30" s="100"/>
      <c r="H30" s="116">
        <v>100</v>
      </c>
      <c r="I30" s="102">
        <f>+H30</f>
        <v>100</v>
      </c>
      <c r="K30" s="107"/>
      <c r="L30" s="107"/>
      <c r="M30" s="108"/>
      <c r="N30" s="107"/>
      <c r="O30" s="108"/>
    </row>
    <row r="31" spans="3:15" s="103" customFormat="1" ht="15">
      <c r="C31" s="105"/>
      <c r="D31" s="106"/>
      <c r="E31" s="100"/>
      <c r="F31" s="100"/>
      <c r="G31" s="100"/>
      <c r="H31" s="96"/>
      <c r="I31" s="102"/>
      <c r="J31" s="7"/>
      <c r="M31" s="104"/>
      <c r="O31" s="104"/>
    </row>
    <row r="32" spans="3:10" s="85" customFormat="1" ht="15">
      <c r="C32" s="38"/>
      <c r="D32" s="40"/>
      <c r="E32" s="24"/>
      <c r="F32" s="24"/>
      <c r="G32" s="24"/>
      <c r="H32" s="96"/>
      <c r="I32" s="51"/>
      <c r="J32" s="27"/>
    </row>
    <row r="33" spans="3:10" s="85" customFormat="1" ht="15">
      <c r="C33" s="38" t="s">
        <v>18</v>
      </c>
      <c r="D33" s="40"/>
      <c r="E33" s="24"/>
      <c r="F33" s="24"/>
      <c r="G33" s="24"/>
      <c r="H33" s="96"/>
      <c r="I33" s="51"/>
      <c r="J33" s="27"/>
    </row>
    <row r="34" spans="3:14" s="85" customFormat="1" ht="15">
      <c r="C34" s="21" t="s">
        <v>7</v>
      </c>
      <c r="D34" s="22" t="s">
        <v>64</v>
      </c>
      <c r="E34" s="24"/>
      <c r="F34" s="24"/>
      <c r="G34" s="24"/>
      <c r="H34" s="116">
        <v>-2000</v>
      </c>
      <c r="I34" s="51"/>
      <c r="J34" s="27"/>
      <c r="N34" s="85">
        <v>18211</v>
      </c>
    </row>
    <row r="35" spans="3:14" s="85" customFormat="1" ht="15">
      <c r="C35" s="21" t="s">
        <v>7</v>
      </c>
      <c r="D35" s="22" t="s">
        <v>65</v>
      </c>
      <c r="E35" s="24"/>
      <c r="F35" s="24"/>
      <c r="G35" s="24"/>
      <c r="H35" s="116">
        <v>-5000</v>
      </c>
      <c r="I35" s="51"/>
      <c r="J35" s="27"/>
      <c r="N35" s="85">
        <v>18211</v>
      </c>
    </row>
    <row r="36" spans="3:15" s="85" customFormat="1" ht="15">
      <c r="C36" s="21" t="s">
        <v>7</v>
      </c>
      <c r="D36" s="22" t="s">
        <v>66</v>
      </c>
      <c r="E36" s="24"/>
      <c r="F36" s="24"/>
      <c r="G36" s="24"/>
      <c r="H36" s="116">
        <v>-7500</v>
      </c>
      <c r="I36" s="51"/>
      <c r="J36" s="27"/>
      <c r="K36" s="109"/>
      <c r="L36" s="109"/>
      <c r="M36" s="109"/>
      <c r="N36" s="85">
        <v>18211</v>
      </c>
      <c r="O36" s="109"/>
    </row>
    <row r="37" spans="3:15" s="85" customFormat="1" ht="15">
      <c r="C37" s="21" t="s">
        <v>7</v>
      </c>
      <c r="D37" s="22" t="s">
        <v>67</v>
      </c>
      <c r="E37" s="24"/>
      <c r="F37" s="24"/>
      <c r="G37" s="24"/>
      <c r="H37" s="116">
        <v>-4000</v>
      </c>
      <c r="I37" s="110"/>
      <c r="J37" s="27"/>
      <c r="K37" s="109"/>
      <c r="L37" s="109"/>
      <c r="M37" s="109"/>
      <c r="N37" s="85">
        <v>18211</v>
      </c>
      <c r="O37" s="109"/>
    </row>
    <row r="38" spans="3:15" s="85" customFormat="1" ht="15">
      <c r="C38" s="21" t="s">
        <v>7</v>
      </c>
      <c r="D38" s="22" t="s">
        <v>73</v>
      </c>
      <c r="E38" s="24"/>
      <c r="F38" s="24"/>
      <c r="G38" s="24"/>
      <c r="H38" s="116">
        <v>-2000</v>
      </c>
      <c r="I38" s="51"/>
      <c r="J38" s="27"/>
      <c r="K38" s="109"/>
      <c r="L38" s="109"/>
      <c r="M38" s="109"/>
      <c r="N38" s="85">
        <v>18211</v>
      </c>
      <c r="O38" s="109"/>
    </row>
    <row r="39" spans="3:15" s="85" customFormat="1" ht="15">
      <c r="C39" s="21" t="s">
        <v>7</v>
      </c>
      <c r="D39" s="22" t="s">
        <v>78</v>
      </c>
      <c r="E39" s="24"/>
      <c r="F39" s="24"/>
      <c r="G39" s="24"/>
      <c r="H39" s="116">
        <v>-1500</v>
      </c>
      <c r="I39" s="51"/>
      <c r="J39" s="27"/>
      <c r="K39" s="109"/>
      <c r="L39" s="109"/>
      <c r="M39" s="109"/>
      <c r="O39" s="109"/>
    </row>
    <row r="40" spans="3:15" s="85" customFormat="1" ht="15">
      <c r="C40" s="21" t="s">
        <v>7</v>
      </c>
      <c r="D40" s="22" t="s">
        <v>68</v>
      </c>
      <c r="E40" s="24"/>
      <c r="F40" s="24"/>
      <c r="G40" s="24"/>
      <c r="H40" s="116">
        <v>-500</v>
      </c>
      <c r="I40" s="51"/>
      <c r="J40" s="27"/>
      <c r="K40" s="109"/>
      <c r="L40" s="109"/>
      <c r="M40" s="109"/>
      <c r="N40" s="85">
        <v>18211</v>
      </c>
      <c r="O40" s="109"/>
    </row>
    <row r="41" spans="3:15" s="85" customFormat="1" ht="15">
      <c r="C41" s="21" t="s">
        <v>7</v>
      </c>
      <c r="D41" s="22" t="s">
        <v>69</v>
      </c>
      <c r="E41" s="24"/>
      <c r="F41" s="24"/>
      <c r="G41" s="24"/>
      <c r="H41" s="116">
        <v>-3200</v>
      </c>
      <c r="I41" s="51"/>
      <c r="J41" s="27"/>
      <c r="K41" s="109"/>
      <c r="L41" s="109"/>
      <c r="M41" s="109"/>
      <c r="N41" s="85">
        <v>18211</v>
      </c>
      <c r="O41" s="109"/>
    </row>
    <row r="42" spans="3:15" s="85" customFormat="1" ht="15">
      <c r="C42" s="21" t="s">
        <v>7</v>
      </c>
      <c r="D42" s="22" t="s">
        <v>70</v>
      </c>
      <c r="E42" s="24"/>
      <c r="F42" s="24"/>
      <c r="G42" s="24"/>
      <c r="H42" s="116">
        <v>-32500</v>
      </c>
      <c r="I42" s="51"/>
      <c r="J42" s="27"/>
      <c r="K42" s="109"/>
      <c r="L42" s="109"/>
      <c r="M42" s="109"/>
      <c r="N42" s="85">
        <v>18211</v>
      </c>
      <c r="O42" s="109"/>
    </row>
    <row r="43" spans="3:15" s="85" customFormat="1" ht="15">
      <c r="C43" s="21" t="s">
        <v>7</v>
      </c>
      <c r="D43" s="22" t="s">
        <v>71</v>
      </c>
      <c r="E43" s="24"/>
      <c r="F43" s="24"/>
      <c r="G43" s="24"/>
      <c r="H43" s="116">
        <v>21846</v>
      </c>
      <c r="I43" s="51"/>
      <c r="J43" s="27"/>
      <c r="K43" s="109"/>
      <c r="L43" s="109"/>
      <c r="M43" s="109"/>
      <c r="N43" s="85">
        <v>18211</v>
      </c>
      <c r="O43" s="109"/>
    </row>
    <row r="44" spans="3:15" s="85" customFormat="1" ht="15">
      <c r="C44" s="21" t="s">
        <v>7</v>
      </c>
      <c r="D44" s="22" t="s">
        <v>74</v>
      </c>
      <c r="E44" s="24"/>
      <c r="F44" s="24"/>
      <c r="G44" s="24"/>
      <c r="H44" s="116">
        <v>39025</v>
      </c>
      <c r="I44" s="51"/>
      <c r="J44" s="27"/>
      <c r="K44" s="109"/>
      <c r="L44" s="109"/>
      <c r="M44" s="109"/>
      <c r="N44" s="85">
        <v>18211</v>
      </c>
      <c r="O44" s="109"/>
    </row>
    <row r="45" spans="3:15" s="85" customFormat="1" ht="15">
      <c r="C45" s="21" t="s">
        <v>7</v>
      </c>
      <c r="D45" s="22" t="s">
        <v>75</v>
      </c>
      <c r="E45" s="24"/>
      <c r="F45" s="24"/>
      <c r="G45" s="24"/>
      <c r="H45" s="116">
        <v>69407</v>
      </c>
      <c r="I45" s="51"/>
      <c r="J45" s="27"/>
      <c r="K45" s="109">
        <v>4221001</v>
      </c>
      <c r="L45" s="109">
        <v>12541</v>
      </c>
      <c r="M45" s="109">
        <v>30779</v>
      </c>
      <c r="N45" s="109">
        <v>18211</v>
      </c>
      <c r="O45" s="109">
        <v>8310</v>
      </c>
    </row>
    <row r="46" spans="3:15" s="85" customFormat="1" ht="15">
      <c r="C46" s="21" t="s">
        <v>7</v>
      </c>
      <c r="D46" s="22"/>
      <c r="E46" s="24"/>
      <c r="F46" s="24"/>
      <c r="G46" s="24"/>
      <c r="H46" s="116"/>
      <c r="I46" s="51"/>
      <c r="J46" s="27"/>
      <c r="K46" s="109"/>
      <c r="L46" s="109"/>
      <c r="M46" s="109"/>
      <c r="N46" s="109"/>
      <c r="O46" s="109"/>
    </row>
    <row r="47" spans="3:10" s="85" customFormat="1" ht="15">
      <c r="C47" s="21"/>
      <c r="D47" s="22"/>
      <c r="E47" s="24"/>
      <c r="F47" s="24"/>
      <c r="G47" s="24"/>
      <c r="H47" s="116"/>
      <c r="I47" s="51">
        <f>SUM(H34:H47)</f>
        <v>72078</v>
      </c>
      <c r="J47" s="27"/>
    </row>
    <row r="48" spans="3:10" s="28" customFormat="1" ht="15">
      <c r="C48" s="81"/>
      <c r="D48" s="80"/>
      <c r="E48" s="78"/>
      <c r="F48" s="78"/>
      <c r="G48" s="78"/>
      <c r="H48" s="118"/>
      <c r="I48" s="79"/>
      <c r="J48" s="27"/>
    </row>
    <row r="49" spans="3:10" s="85" customFormat="1" ht="15">
      <c r="C49" s="117" t="s">
        <v>19</v>
      </c>
      <c r="D49" s="40"/>
      <c r="E49" s="24"/>
      <c r="F49" s="24"/>
      <c r="G49" s="24"/>
      <c r="H49" s="96"/>
      <c r="I49" s="50"/>
      <c r="J49" s="27"/>
    </row>
    <row r="50" spans="3:10" s="85" customFormat="1" ht="15">
      <c r="C50" s="21" t="s">
        <v>7</v>
      </c>
      <c r="D50" s="22" t="s">
        <v>62</v>
      </c>
      <c r="E50" s="24"/>
      <c r="F50" s="24"/>
      <c r="G50" s="24"/>
      <c r="H50" s="116">
        <v>-4000</v>
      </c>
      <c r="I50" s="50"/>
      <c r="J50" s="27"/>
    </row>
    <row r="51" spans="3:13" s="85" customFormat="1" ht="15">
      <c r="C51" s="21" t="s">
        <v>7</v>
      </c>
      <c r="D51" s="22" t="s">
        <v>63</v>
      </c>
      <c r="E51" s="24"/>
      <c r="F51" s="24"/>
      <c r="G51" s="24"/>
      <c r="H51" s="116">
        <v>1000</v>
      </c>
      <c r="I51" s="51"/>
      <c r="J51" s="27"/>
      <c r="M51" s="95"/>
    </row>
    <row r="52" spans="3:10" s="85" customFormat="1" ht="15">
      <c r="C52" s="21"/>
      <c r="D52" s="22"/>
      <c r="E52" s="24"/>
      <c r="F52" s="24"/>
      <c r="G52" s="24"/>
      <c r="H52" s="96"/>
      <c r="I52" s="51">
        <f>SUM(H50:H51)</f>
        <v>-3000</v>
      </c>
      <c r="J52" s="27"/>
    </row>
    <row r="53" spans="3:10" s="28" customFormat="1" ht="15">
      <c r="C53" s="76"/>
      <c r="D53" s="77"/>
      <c r="E53" s="78"/>
      <c r="F53" s="78"/>
      <c r="G53" s="78"/>
      <c r="H53" s="118"/>
      <c r="I53" s="79"/>
      <c r="J53" s="27"/>
    </row>
    <row r="54" spans="3:10" s="28" customFormat="1" ht="15">
      <c r="C54" s="76"/>
      <c r="D54" s="77"/>
      <c r="E54" s="78"/>
      <c r="F54" s="78"/>
      <c r="G54" s="78"/>
      <c r="H54" s="118"/>
      <c r="I54" s="79"/>
      <c r="J54" s="27"/>
    </row>
    <row r="55" spans="3:10" s="85" customFormat="1" ht="15">
      <c r="C55" s="38" t="s">
        <v>22</v>
      </c>
      <c r="D55" s="40"/>
      <c r="E55" s="24"/>
      <c r="F55" s="24"/>
      <c r="G55" s="24"/>
      <c r="H55" s="96"/>
      <c r="I55" s="51"/>
      <c r="J55" s="27"/>
    </row>
    <row r="56" spans="3:9" ht="15">
      <c r="C56" s="21"/>
      <c r="D56" s="45"/>
      <c r="E56" s="24"/>
      <c r="F56" s="24"/>
      <c r="G56" s="24"/>
      <c r="H56" s="96"/>
      <c r="I56" s="51"/>
    </row>
    <row r="57" spans="3:13" ht="15">
      <c r="C57" s="21" t="s">
        <v>7</v>
      </c>
      <c r="D57" s="45" t="s">
        <v>53</v>
      </c>
      <c r="E57" s="24"/>
      <c r="F57" s="24"/>
      <c r="G57" s="24"/>
      <c r="H57" s="116">
        <v>6858</v>
      </c>
      <c r="I57" s="51"/>
      <c r="K57" s="4">
        <v>8419076</v>
      </c>
      <c r="L57" s="85">
        <v>37111</v>
      </c>
      <c r="M57" s="86">
        <f>+H57</f>
        <v>6858</v>
      </c>
    </row>
    <row r="58" spans="3:13" s="85" customFormat="1" ht="15">
      <c r="C58" s="21" t="s">
        <v>7</v>
      </c>
      <c r="D58" s="45" t="s">
        <v>55</v>
      </c>
      <c r="E58" s="24"/>
      <c r="F58" s="24"/>
      <c r="G58" s="24"/>
      <c r="H58" s="116">
        <v>994</v>
      </c>
      <c r="I58" s="51"/>
      <c r="J58" s="27"/>
      <c r="K58" s="4">
        <v>8419076</v>
      </c>
      <c r="L58" s="85">
        <v>37111</v>
      </c>
      <c r="M58" s="86" t="e">
        <f>+#REF!</f>
        <v>#REF!</v>
      </c>
    </row>
    <row r="59" spans="3:13" s="85" customFormat="1" ht="15">
      <c r="C59" s="21" t="s">
        <v>7</v>
      </c>
      <c r="D59" s="45" t="s">
        <v>54</v>
      </c>
      <c r="E59" s="24"/>
      <c r="F59" s="24"/>
      <c r="G59" s="24"/>
      <c r="H59" s="116">
        <v>106</v>
      </c>
      <c r="I59" s="51"/>
      <c r="J59" s="27"/>
      <c r="K59" s="4">
        <v>8419076</v>
      </c>
      <c r="L59" s="85">
        <v>37111</v>
      </c>
      <c r="M59" s="86" t="e">
        <f>+#REF!</f>
        <v>#REF!</v>
      </c>
    </row>
    <row r="60" spans="3:13" s="85" customFormat="1" ht="15">
      <c r="C60" s="21"/>
      <c r="D60" s="135"/>
      <c r="E60" s="113"/>
      <c r="F60" s="113"/>
      <c r="G60" s="113"/>
      <c r="H60" s="116"/>
      <c r="I60" s="114">
        <f>SUM(H57:H60)</f>
        <v>7958</v>
      </c>
      <c r="J60" s="27"/>
      <c r="K60" s="4">
        <v>8419076</v>
      </c>
      <c r="L60" s="85">
        <v>37111</v>
      </c>
      <c r="M60" s="86">
        <f>+H60</f>
        <v>0</v>
      </c>
    </row>
    <row r="61" spans="3:13" s="85" customFormat="1" ht="15">
      <c r="C61" s="21" t="s">
        <v>7</v>
      </c>
      <c r="D61" s="135" t="s">
        <v>57</v>
      </c>
      <c r="E61" s="113"/>
      <c r="F61" s="113"/>
      <c r="G61" s="113"/>
      <c r="H61" s="116">
        <v>824</v>
      </c>
      <c r="I61" s="114"/>
      <c r="J61" s="27"/>
      <c r="K61" s="4"/>
      <c r="M61" s="86"/>
    </row>
    <row r="62" spans="3:10" s="85" customFormat="1" ht="15">
      <c r="C62" s="21" t="s">
        <v>7</v>
      </c>
      <c r="D62" s="135" t="s">
        <v>58</v>
      </c>
      <c r="E62" s="113"/>
      <c r="F62" s="113"/>
      <c r="G62" s="113"/>
      <c r="H62" s="116">
        <v>935</v>
      </c>
      <c r="I62" s="114"/>
      <c r="J62" s="27"/>
    </row>
    <row r="63" spans="3:10" s="85" customFormat="1" ht="15">
      <c r="C63" s="21" t="s">
        <v>7</v>
      </c>
      <c r="D63" s="135" t="s">
        <v>77</v>
      </c>
      <c r="E63" s="113"/>
      <c r="F63" s="113"/>
      <c r="G63" s="113"/>
      <c r="H63" s="116">
        <v>200</v>
      </c>
      <c r="I63" s="114"/>
      <c r="J63" s="27"/>
    </row>
    <row r="64" spans="3:10" s="85" customFormat="1" ht="15">
      <c r="C64" s="21" t="s">
        <v>7</v>
      </c>
      <c r="D64" s="135" t="s">
        <v>81</v>
      </c>
      <c r="E64" s="113"/>
      <c r="F64" s="113"/>
      <c r="G64" s="113"/>
      <c r="H64" s="116">
        <v>900</v>
      </c>
      <c r="I64" s="114"/>
      <c r="J64" s="27"/>
    </row>
    <row r="65" spans="3:10" s="85" customFormat="1" ht="15">
      <c r="C65" s="21" t="s">
        <v>7</v>
      </c>
      <c r="D65" s="135" t="s">
        <v>59</v>
      </c>
      <c r="E65" s="113"/>
      <c r="F65" s="97"/>
      <c r="G65" s="113"/>
      <c r="H65" s="116">
        <v>20525</v>
      </c>
      <c r="I65" s="114">
        <f>SUM(H61:H65)</f>
        <v>23384</v>
      </c>
      <c r="J65" s="27"/>
    </row>
    <row r="66" spans="3:10" ht="13.5" customHeight="1">
      <c r="C66" s="87"/>
      <c r="D66" s="126"/>
      <c r="E66" s="126"/>
      <c r="F66" s="113"/>
      <c r="G66" s="127"/>
      <c r="H66" s="119"/>
      <c r="I66" s="128"/>
      <c r="J66" s="3"/>
    </row>
    <row r="67" spans="3:10" ht="13.5" customHeight="1">
      <c r="C67" s="75"/>
      <c r="D67" s="137"/>
      <c r="E67" s="137"/>
      <c r="F67" s="138"/>
      <c r="G67" s="138"/>
      <c r="H67" s="121"/>
      <c r="I67" s="122"/>
      <c r="J67" s="3"/>
    </row>
    <row r="68" spans="3:10" s="85" customFormat="1" ht="15">
      <c r="C68" s="123" t="s">
        <v>23</v>
      </c>
      <c r="D68" s="124"/>
      <c r="E68" s="113"/>
      <c r="F68" s="113"/>
      <c r="G68" s="113"/>
      <c r="H68" s="116"/>
      <c r="I68" s="114"/>
      <c r="J68" s="27"/>
    </row>
    <row r="69" spans="3:10" s="85" customFormat="1" ht="15">
      <c r="C69" s="111" t="s">
        <v>7</v>
      </c>
      <c r="D69" s="112" t="s">
        <v>61</v>
      </c>
      <c r="E69" s="113"/>
      <c r="F69" s="113"/>
      <c r="G69" s="113"/>
      <c r="H69" s="116">
        <v>1700</v>
      </c>
      <c r="I69" s="114"/>
      <c r="J69" s="27"/>
    </row>
    <row r="70" spans="3:10" s="85" customFormat="1" ht="15">
      <c r="C70" s="111" t="s">
        <v>7</v>
      </c>
      <c r="D70" s="112" t="s">
        <v>76</v>
      </c>
      <c r="E70" s="113"/>
      <c r="F70" s="113"/>
      <c r="G70" s="113"/>
      <c r="H70" s="116">
        <v>500</v>
      </c>
      <c r="I70" s="114"/>
      <c r="J70" s="27"/>
    </row>
    <row r="71" spans="3:10" s="85" customFormat="1" ht="15">
      <c r="C71" s="123"/>
      <c r="D71" s="112"/>
      <c r="E71" s="113"/>
      <c r="F71" s="113"/>
      <c r="G71" s="113"/>
      <c r="H71" s="116"/>
      <c r="I71" s="114">
        <f>SUM(H69:H70)</f>
        <v>2200</v>
      </c>
      <c r="J71" s="27"/>
    </row>
    <row r="72" spans="3:10" ht="13.5" customHeight="1">
      <c r="C72" s="125"/>
      <c r="D72" s="126"/>
      <c r="E72" s="126"/>
      <c r="F72" s="127"/>
      <c r="G72" s="127"/>
      <c r="H72" s="119"/>
      <c r="I72" s="128"/>
      <c r="J72" s="3"/>
    </row>
    <row r="73" spans="3:10" ht="12.75">
      <c r="C73" s="129"/>
      <c r="D73" s="126" t="s">
        <v>24</v>
      </c>
      <c r="E73" s="127"/>
      <c r="F73" s="127"/>
      <c r="G73" s="127"/>
      <c r="H73" s="84">
        <f>SUM(H28:H72)</f>
        <v>102720</v>
      </c>
      <c r="I73" s="128">
        <f>SUM(I28:I72)</f>
        <v>102720</v>
      </c>
      <c r="J73" s="3"/>
    </row>
    <row r="74" spans="3:10" ht="12.75">
      <c r="C74" s="130"/>
      <c r="D74" s="97"/>
      <c r="E74" s="23"/>
      <c r="F74" s="23"/>
      <c r="G74" s="23"/>
      <c r="H74" s="3"/>
      <c r="I74" s="32"/>
      <c r="J74" s="3"/>
    </row>
    <row r="75" spans="3:10" ht="15">
      <c r="C75" s="123" t="s">
        <v>34</v>
      </c>
      <c r="D75" s="113"/>
      <c r="E75" s="113"/>
      <c r="F75" s="113"/>
      <c r="G75" s="113"/>
      <c r="H75" s="96"/>
      <c r="I75" s="114"/>
      <c r="J75" s="3"/>
    </row>
    <row r="76" spans="3:10" ht="15">
      <c r="C76" s="131" t="s">
        <v>14</v>
      </c>
      <c r="D76" s="139">
        <f>3060052+I73</f>
        <v>3162772</v>
      </c>
      <c r="E76" s="132" t="s">
        <v>15</v>
      </c>
      <c r="F76" s="132"/>
      <c r="G76" s="132"/>
      <c r="H76" s="133"/>
      <c r="I76" s="134"/>
      <c r="J76" s="3"/>
    </row>
    <row r="77" spans="3:10" ht="13.5" customHeight="1">
      <c r="C77" s="54"/>
      <c r="D77" s="35"/>
      <c r="E77" s="35"/>
      <c r="F77" s="36"/>
      <c r="G77" s="36"/>
      <c r="H77" s="55"/>
      <c r="I77" s="11"/>
      <c r="J77" s="3"/>
    </row>
    <row r="78" spans="3:10" ht="13.5" customHeight="1">
      <c r="C78" s="54"/>
      <c r="D78" s="35"/>
      <c r="E78" s="35"/>
      <c r="F78" s="36"/>
      <c r="G78" s="36"/>
      <c r="H78" s="55"/>
      <c r="I78" s="11"/>
      <c r="J78" s="3"/>
    </row>
    <row r="79" spans="3:10" ht="13.5" customHeight="1">
      <c r="C79" s="12" t="s">
        <v>25</v>
      </c>
      <c r="D79" s="56"/>
      <c r="E79" s="14"/>
      <c r="F79" s="15"/>
      <c r="G79" s="15"/>
      <c r="H79" s="16"/>
      <c r="I79" s="17"/>
      <c r="J79" s="3"/>
    </row>
    <row r="80" spans="3:10" ht="13.5" customHeight="1">
      <c r="C80" s="30"/>
      <c r="D80" s="20"/>
      <c r="E80" s="20"/>
      <c r="F80" s="9"/>
      <c r="G80" s="9"/>
      <c r="H80" s="57"/>
      <c r="I80" s="58"/>
      <c r="J80" s="3"/>
    </row>
    <row r="81" spans="3:10" ht="13.5" customHeight="1">
      <c r="C81" s="18" t="s">
        <v>5</v>
      </c>
      <c r="D81" s="19"/>
      <c r="E81" s="20"/>
      <c r="F81" s="9"/>
      <c r="G81" s="9"/>
      <c r="H81" s="10"/>
      <c r="I81" s="58"/>
      <c r="J81" s="3"/>
    </row>
    <row r="82" spans="3:10" ht="13.5" customHeight="1">
      <c r="C82" s="18"/>
      <c r="D82" s="19"/>
      <c r="E82" s="20"/>
      <c r="F82" s="9"/>
      <c r="G82" s="9"/>
      <c r="H82" s="10"/>
      <c r="I82" s="58"/>
      <c r="J82" s="3"/>
    </row>
    <row r="83" spans="3:10" ht="13.5" customHeight="1">
      <c r="C83" s="30"/>
      <c r="D83" s="20"/>
      <c r="E83" s="20"/>
      <c r="F83" s="9"/>
      <c r="G83" s="9"/>
      <c r="H83" s="57"/>
      <c r="I83" s="58"/>
      <c r="J83" s="3"/>
    </row>
    <row r="84" spans="3:10" ht="13.5" customHeight="1">
      <c r="C84" s="18" t="s">
        <v>6</v>
      </c>
      <c r="D84" s="19"/>
      <c r="E84" s="31"/>
      <c r="F84" s="31"/>
      <c r="G84" s="31"/>
      <c r="H84" s="59"/>
      <c r="I84" s="60"/>
      <c r="J84" s="3"/>
    </row>
    <row r="85" spans="3:13" s="28" customFormat="1" ht="15">
      <c r="C85" s="21" t="s">
        <v>7</v>
      </c>
      <c r="D85" s="45" t="s">
        <v>50</v>
      </c>
      <c r="E85" s="24"/>
      <c r="F85" s="25"/>
      <c r="G85" s="25"/>
      <c r="H85" s="82">
        <v>1778</v>
      </c>
      <c r="I85" s="26"/>
      <c r="J85" s="27"/>
      <c r="K85" s="28">
        <v>8419076</v>
      </c>
      <c r="L85" s="28">
        <v>94111</v>
      </c>
      <c r="M85" s="33">
        <f>+H85</f>
        <v>1778</v>
      </c>
    </row>
    <row r="86" spans="3:13" s="28" customFormat="1" ht="15">
      <c r="C86" s="21" t="s">
        <v>7</v>
      </c>
      <c r="D86" s="45" t="s">
        <v>46</v>
      </c>
      <c r="E86" s="24"/>
      <c r="F86" s="25"/>
      <c r="G86" s="25"/>
      <c r="H86" s="82">
        <v>4158</v>
      </c>
      <c r="I86" s="26"/>
      <c r="J86" s="27"/>
      <c r="K86" s="28">
        <v>8419076</v>
      </c>
      <c r="L86" s="28">
        <v>94111</v>
      </c>
      <c r="M86" s="29">
        <v>320.04</v>
      </c>
    </row>
    <row r="87" spans="3:13" s="28" customFormat="1" ht="15">
      <c r="C87" s="21" t="s">
        <v>47</v>
      </c>
      <c r="D87" s="45" t="s">
        <v>48</v>
      </c>
      <c r="E87" s="24"/>
      <c r="F87" s="25"/>
      <c r="G87" s="25"/>
      <c r="H87" s="82">
        <v>922</v>
      </c>
      <c r="I87" s="26"/>
      <c r="K87" s="28">
        <v>8419076</v>
      </c>
      <c r="L87" s="28">
        <v>94111</v>
      </c>
      <c r="M87" s="33">
        <f>+H87</f>
        <v>922</v>
      </c>
    </row>
    <row r="88" spans="3:10" s="28" customFormat="1" ht="15">
      <c r="C88" s="21"/>
      <c r="E88" s="24"/>
      <c r="F88" s="25"/>
      <c r="G88" s="25"/>
      <c r="H88" s="82"/>
      <c r="I88" s="26">
        <f>SUM(H85:H88)</f>
        <v>6858</v>
      </c>
      <c r="J88" s="27"/>
    </row>
    <row r="89" spans="3:10" s="28" customFormat="1" ht="15">
      <c r="C89" s="21"/>
      <c r="D89" s="22"/>
      <c r="E89" s="24"/>
      <c r="F89" s="25"/>
      <c r="G89" s="25"/>
      <c r="H89" s="82"/>
      <c r="I89" s="26"/>
      <c r="J89" s="27"/>
    </row>
    <row r="90" spans="3:9" ht="12.75">
      <c r="C90" s="63"/>
      <c r="D90" s="31"/>
      <c r="E90" s="31"/>
      <c r="F90" s="31"/>
      <c r="G90" s="31"/>
      <c r="H90" s="3"/>
      <c r="I90" s="62"/>
    </row>
    <row r="91" spans="3:10" ht="13.5" customHeight="1">
      <c r="C91" s="34"/>
      <c r="D91" s="35" t="s">
        <v>13</v>
      </c>
      <c r="E91" s="35"/>
      <c r="F91" s="36"/>
      <c r="G91" s="36"/>
      <c r="H91" s="84">
        <f>SUM(H84:H90)</f>
        <v>6858</v>
      </c>
      <c r="I91" s="64">
        <f>SUM(I79:I90)</f>
        <v>6858</v>
      </c>
      <c r="J91" s="3"/>
    </row>
    <row r="92" spans="3:10" ht="13.5" customHeight="1">
      <c r="C92" s="34"/>
      <c r="D92" s="35"/>
      <c r="E92" s="35"/>
      <c r="F92" s="36"/>
      <c r="G92" s="36"/>
      <c r="H92" s="83"/>
      <c r="I92" s="58"/>
      <c r="J92" s="3"/>
    </row>
    <row r="93" spans="3:10" s="28" customFormat="1" ht="15">
      <c r="C93" s="38" t="s">
        <v>35</v>
      </c>
      <c r="D93" s="25"/>
      <c r="E93" s="25"/>
      <c r="F93" s="25"/>
      <c r="G93" s="25"/>
      <c r="H93" s="82"/>
      <c r="I93" s="26"/>
      <c r="J93" s="27"/>
    </row>
    <row r="94" spans="3:10" s="28" customFormat="1" ht="15">
      <c r="C94" s="39" t="s">
        <v>14</v>
      </c>
      <c r="D94" s="40">
        <f>199474+I91</f>
        <v>206332</v>
      </c>
      <c r="E94" s="24" t="s">
        <v>15</v>
      </c>
      <c r="F94" s="25"/>
      <c r="G94" s="25"/>
      <c r="H94" s="82"/>
      <c r="I94" s="26"/>
      <c r="J94" s="27"/>
    </row>
    <row r="95" spans="3:10" s="28" customFormat="1" ht="15">
      <c r="C95" s="39"/>
      <c r="D95" s="40"/>
      <c r="E95" s="24"/>
      <c r="F95" s="25"/>
      <c r="G95" s="25"/>
      <c r="H95" s="82"/>
      <c r="I95" s="26"/>
      <c r="J95" s="27"/>
    </row>
    <row r="96" spans="3:10" s="28" customFormat="1" ht="15">
      <c r="C96" s="21"/>
      <c r="D96" s="22"/>
      <c r="E96" s="24"/>
      <c r="F96" s="25"/>
      <c r="G96" s="25"/>
      <c r="H96" s="82"/>
      <c r="I96" s="26"/>
      <c r="J96" s="27"/>
    </row>
    <row r="97" spans="3:10" s="28" customFormat="1" ht="15">
      <c r="C97" s="39" t="s">
        <v>20</v>
      </c>
      <c r="D97" s="40"/>
      <c r="E97" s="24"/>
      <c r="F97" s="25"/>
      <c r="G97" s="25"/>
      <c r="H97" s="82"/>
      <c r="I97" s="26"/>
      <c r="J97" s="27"/>
    </row>
    <row r="98" spans="3:13" s="28" customFormat="1" ht="15">
      <c r="C98" s="21" t="s">
        <v>7</v>
      </c>
      <c r="D98" s="45" t="s">
        <v>51</v>
      </c>
      <c r="E98" s="24"/>
      <c r="F98" s="25"/>
      <c r="G98" s="25"/>
      <c r="H98" s="82">
        <v>1400</v>
      </c>
      <c r="I98" s="26"/>
      <c r="J98" s="27"/>
      <c r="K98" s="28">
        <v>512172</v>
      </c>
      <c r="L98" s="28">
        <v>8411261</v>
      </c>
      <c r="M98" s="29">
        <f>+H98</f>
        <v>1400</v>
      </c>
    </row>
    <row r="99" spans="3:13" s="28" customFormat="1" ht="15">
      <c r="C99" s="21" t="s">
        <v>7</v>
      </c>
      <c r="D99" s="45" t="s">
        <v>52</v>
      </c>
      <c r="E99" s="24"/>
      <c r="F99" s="25"/>
      <c r="G99" s="25"/>
      <c r="H99" s="82">
        <v>4000</v>
      </c>
      <c r="I99" s="26"/>
      <c r="J99" s="27"/>
      <c r="M99" s="29"/>
    </row>
    <row r="100" spans="3:10" s="28" customFormat="1" ht="15">
      <c r="C100" s="39"/>
      <c r="D100" s="40"/>
      <c r="E100" s="24"/>
      <c r="F100" s="25"/>
      <c r="G100" s="25"/>
      <c r="H100" s="82"/>
      <c r="I100" s="26">
        <f>SUM(H98:H100)</f>
        <v>5400</v>
      </c>
      <c r="J100" s="27"/>
    </row>
    <row r="101" spans="3:10" s="28" customFormat="1" ht="15">
      <c r="C101" s="39" t="s">
        <v>26</v>
      </c>
      <c r="D101" s="40"/>
      <c r="E101" s="24"/>
      <c r="F101" s="25"/>
      <c r="G101" s="25"/>
      <c r="H101" s="82"/>
      <c r="I101" s="26"/>
      <c r="J101" s="27"/>
    </row>
    <row r="102" spans="3:13" s="28" customFormat="1" ht="15">
      <c r="C102" s="21" t="s">
        <v>7</v>
      </c>
      <c r="D102" s="22" t="s">
        <v>79</v>
      </c>
      <c r="E102" s="24"/>
      <c r="F102" s="25"/>
      <c r="G102" s="25"/>
      <c r="H102" s="82">
        <v>1458</v>
      </c>
      <c r="I102" s="26"/>
      <c r="J102" s="27"/>
      <c r="K102" s="28">
        <v>531124</v>
      </c>
      <c r="L102" s="28">
        <v>8411261</v>
      </c>
      <c r="M102" s="29">
        <v>68.04</v>
      </c>
    </row>
    <row r="103" spans="3:10" s="28" customFormat="1" ht="15">
      <c r="C103" s="21"/>
      <c r="D103" s="22"/>
      <c r="E103" s="24"/>
      <c r="F103" s="25"/>
      <c r="G103" s="25"/>
      <c r="H103" s="82"/>
      <c r="I103" s="26">
        <f>SUM(H102:H103)</f>
        <v>1458</v>
      </c>
      <c r="J103" s="27"/>
    </row>
    <row r="104" spans="3:10" s="28" customFormat="1" ht="15">
      <c r="C104" s="39"/>
      <c r="D104" s="40"/>
      <c r="E104" s="24"/>
      <c r="F104" s="25"/>
      <c r="G104" s="25"/>
      <c r="H104" s="82"/>
      <c r="I104" s="26"/>
      <c r="J104" s="27"/>
    </row>
    <row r="105" spans="3:10" s="28" customFormat="1" ht="15">
      <c r="C105" s="21"/>
      <c r="D105" s="65"/>
      <c r="E105" s="24"/>
      <c r="F105" s="25"/>
      <c r="G105" s="25"/>
      <c r="H105" s="61"/>
      <c r="I105" s="26"/>
      <c r="J105" s="27"/>
    </row>
    <row r="106" spans="3:10" s="28" customFormat="1" ht="15">
      <c r="C106" s="39"/>
      <c r="D106" s="22"/>
      <c r="E106" s="24"/>
      <c r="F106" s="25"/>
      <c r="G106" s="25"/>
      <c r="H106" s="61"/>
      <c r="I106" s="26"/>
      <c r="J106" s="27"/>
    </row>
    <row r="107" spans="3:10" ht="13.5" customHeight="1">
      <c r="C107" s="34"/>
      <c r="D107" s="35"/>
      <c r="E107" s="35"/>
      <c r="F107" s="36"/>
      <c r="G107" s="36"/>
      <c r="H107" s="55"/>
      <c r="I107" s="58"/>
      <c r="J107" s="3"/>
    </row>
    <row r="108" spans="3:10" ht="12.75">
      <c r="C108" s="47"/>
      <c r="D108" s="9" t="s">
        <v>24</v>
      </c>
      <c r="E108" s="37"/>
      <c r="F108" s="37"/>
      <c r="G108" s="37"/>
      <c r="H108" s="57">
        <f>SUM(H96:H107)</f>
        <v>6858</v>
      </c>
      <c r="I108" s="64">
        <f>SUM(I96:I107)</f>
        <v>6858</v>
      </c>
      <c r="J108" s="3"/>
    </row>
    <row r="109" spans="3:10" ht="12.75">
      <c r="C109" s="48"/>
      <c r="D109" s="1"/>
      <c r="E109" s="49"/>
      <c r="F109" s="49"/>
      <c r="G109" s="49"/>
      <c r="H109" s="59"/>
      <c r="I109" s="60"/>
      <c r="J109" s="3"/>
    </row>
    <row r="110" spans="3:10" ht="15">
      <c r="C110" s="38" t="s">
        <v>36</v>
      </c>
      <c r="D110" s="25"/>
      <c r="E110" s="25"/>
      <c r="F110" s="25"/>
      <c r="G110" s="25"/>
      <c r="H110" s="50"/>
      <c r="I110" s="51"/>
      <c r="J110" s="3"/>
    </row>
    <row r="111" spans="3:10" ht="15">
      <c r="C111" s="41" t="s">
        <v>14</v>
      </c>
      <c r="D111" s="42">
        <f>199474+I108</f>
        <v>206332</v>
      </c>
      <c r="E111" s="43" t="s">
        <v>15</v>
      </c>
      <c r="F111" s="44"/>
      <c r="G111" s="44"/>
      <c r="H111" s="52"/>
      <c r="I111" s="53">
        <f>+I91-I108</f>
        <v>0</v>
      </c>
      <c r="J111" s="3"/>
    </row>
    <row r="112" spans="3:10" ht="13.5" customHeight="1">
      <c r="C112" s="54"/>
      <c r="D112" s="35"/>
      <c r="E112" s="35"/>
      <c r="F112" s="36"/>
      <c r="G112" s="36"/>
      <c r="H112" s="55"/>
      <c r="I112" s="11"/>
      <c r="J112" s="3"/>
    </row>
    <row r="113" spans="3:10" ht="13.5" customHeight="1">
      <c r="C113" s="54"/>
      <c r="D113" s="35"/>
      <c r="E113" s="35"/>
      <c r="F113" s="36"/>
      <c r="G113" s="36"/>
      <c r="H113" s="55"/>
      <c r="I113" s="11"/>
      <c r="J113" s="3"/>
    </row>
    <row r="114" spans="3:10" ht="13.5" customHeight="1">
      <c r="C114" s="54"/>
      <c r="D114" s="35"/>
      <c r="E114" s="35"/>
      <c r="F114" s="36"/>
      <c r="G114" s="36"/>
      <c r="H114" s="55"/>
      <c r="I114" s="11"/>
      <c r="J114" s="3"/>
    </row>
    <row r="115" spans="3:10" ht="13.5" customHeight="1">
      <c r="C115" s="54"/>
      <c r="D115" s="35"/>
      <c r="E115" s="35"/>
      <c r="F115" s="36"/>
      <c r="G115" s="36"/>
      <c r="H115" s="55"/>
      <c r="I115" s="11"/>
      <c r="J115" s="3"/>
    </row>
    <row r="116" spans="3:10" ht="13.5" customHeight="1">
      <c r="C116" s="12" t="s">
        <v>27</v>
      </c>
      <c r="D116" s="13"/>
      <c r="E116" s="14"/>
      <c r="F116" s="15"/>
      <c r="G116" s="15"/>
      <c r="H116" s="16"/>
      <c r="I116" s="17"/>
      <c r="J116" s="3"/>
    </row>
    <row r="117" spans="3:10" ht="13.5" customHeight="1">
      <c r="C117" s="18"/>
      <c r="D117" s="19"/>
      <c r="E117" s="20"/>
      <c r="F117" s="9"/>
      <c r="G117" s="9"/>
      <c r="H117" s="10"/>
      <c r="I117" s="58"/>
      <c r="J117" s="3"/>
    </row>
    <row r="118" spans="3:10" ht="13.5" customHeight="1">
      <c r="C118" s="18" t="s">
        <v>6</v>
      </c>
      <c r="D118" s="19"/>
      <c r="E118" s="31"/>
      <c r="F118" s="31"/>
      <c r="G118" s="31"/>
      <c r="H118" s="59"/>
      <c r="I118" s="60"/>
      <c r="J118" s="3"/>
    </row>
    <row r="119" spans="3:13" ht="13.5" customHeight="1">
      <c r="C119" s="21" t="s">
        <v>7</v>
      </c>
      <c r="D119" s="45" t="s">
        <v>30</v>
      </c>
      <c r="E119" s="31"/>
      <c r="F119" s="31"/>
      <c r="G119" s="31"/>
      <c r="H119" s="82">
        <v>994</v>
      </c>
      <c r="I119" s="26"/>
      <c r="J119" s="3"/>
      <c r="K119" s="4">
        <v>8419076</v>
      </c>
      <c r="L119" s="4">
        <v>94111</v>
      </c>
      <c r="M119" s="66">
        <f>+H119</f>
        <v>994</v>
      </c>
    </row>
    <row r="120" spans="3:10" ht="13.5" customHeight="1">
      <c r="C120" s="21"/>
      <c r="D120" s="45"/>
      <c r="E120" s="31"/>
      <c r="F120" s="31"/>
      <c r="G120" s="31"/>
      <c r="H120" s="82"/>
      <c r="I120" s="26">
        <f>+H119</f>
        <v>994</v>
      </c>
      <c r="J120" s="3"/>
    </row>
    <row r="121" spans="3:9" ht="12.75">
      <c r="C121" s="63"/>
      <c r="D121" s="31"/>
      <c r="E121" s="31"/>
      <c r="F121" s="31"/>
      <c r="G121" s="31"/>
      <c r="H121" s="59"/>
      <c r="I121" s="62"/>
    </row>
    <row r="122" spans="3:10" ht="13.5" customHeight="1">
      <c r="C122" s="34"/>
      <c r="D122" s="35" t="s">
        <v>13</v>
      </c>
      <c r="E122" s="35"/>
      <c r="F122" s="36"/>
      <c r="G122" s="36"/>
      <c r="H122" s="57">
        <f>SUM(H118:H121)</f>
        <v>994</v>
      </c>
      <c r="I122" s="64">
        <f>SUM(I116:I121)</f>
        <v>994</v>
      </c>
      <c r="J122" s="3"/>
    </row>
    <row r="123" spans="3:10" ht="13.5" customHeight="1">
      <c r="C123" s="34"/>
      <c r="D123" s="35"/>
      <c r="E123" s="35"/>
      <c r="F123" s="36"/>
      <c r="G123" s="36"/>
      <c r="H123" s="55"/>
      <c r="I123" s="58"/>
      <c r="J123" s="3"/>
    </row>
    <row r="124" spans="3:10" ht="13.5" customHeight="1">
      <c r="C124" s="34"/>
      <c r="D124" s="35"/>
      <c r="E124" s="35"/>
      <c r="F124" s="36"/>
      <c r="G124" s="36"/>
      <c r="H124" s="55"/>
      <c r="I124" s="58"/>
      <c r="J124" s="3"/>
    </row>
    <row r="125" spans="3:10" ht="13.5" customHeight="1">
      <c r="C125" s="34"/>
      <c r="D125" s="35"/>
      <c r="E125" s="35"/>
      <c r="F125" s="36"/>
      <c r="G125" s="36"/>
      <c r="H125" s="55"/>
      <c r="I125" s="58"/>
      <c r="J125" s="3"/>
    </row>
    <row r="126" spans="3:10" s="28" customFormat="1" ht="15">
      <c r="C126" s="38" t="s">
        <v>37</v>
      </c>
      <c r="D126" s="25"/>
      <c r="E126" s="25"/>
      <c r="F126" s="25"/>
      <c r="G126" s="25"/>
      <c r="H126" s="61"/>
      <c r="I126" s="26"/>
      <c r="J126" s="27"/>
    </row>
    <row r="127" spans="3:10" s="28" customFormat="1" ht="15">
      <c r="C127" s="39" t="s">
        <v>14</v>
      </c>
      <c r="D127" s="40">
        <f>235273+I122</f>
        <v>236267</v>
      </c>
      <c r="E127" s="24" t="s">
        <v>15</v>
      </c>
      <c r="F127" s="25"/>
      <c r="G127" s="25"/>
      <c r="H127" s="61"/>
      <c r="I127" s="26"/>
      <c r="J127" s="27"/>
    </row>
    <row r="128" spans="3:10" s="28" customFormat="1" ht="15">
      <c r="C128" s="39"/>
      <c r="D128" s="40"/>
      <c r="E128" s="24"/>
      <c r="F128" s="25"/>
      <c r="G128" s="25"/>
      <c r="H128" s="61"/>
      <c r="I128" s="26"/>
      <c r="J128" s="27"/>
    </row>
    <row r="129" spans="3:10" s="28" customFormat="1" ht="15">
      <c r="C129" s="39" t="s">
        <v>20</v>
      </c>
      <c r="D129" s="40"/>
      <c r="E129" s="24"/>
      <c r="F129" s="25"/>
      <c r="G129" s="25"/>
      <c r="H129" s="61"/>
      <c r="I129" s="26"/>
      <c r="J129" s="27"/>
    </row>
    <row r="130" spans="3:13" s="28" customFormat="1" ht="15">
      <c r="C130" s="21" t="s">
        <v>7</v>
      </c>
      <c r="D130" s="22" t="s">
        <v>43</v>
      </c>
      <c r="E130" s="24"/>
      <c r="F130" s="25"/>
      <c r="G130" s="25"/>
      <c r="H130" s="82">
        <v>625</v>
      </c>
      <c r="I130" s="26">
        <f>+H130</f>
        <v>625</v>
      </c>
      <c r="J130" s="27"/>
      <c r="K130" s="28" t="s">
        <v>28</v>
      </c>
      <c r="L130" s="28">
        <v>512173</v>
      </c>
      <c r="M130" s="29">
        <f>+H130</f>
        <v>625</v>
      </c>
    </row>
    <row r="131" spans="3:13" s="28" customFormat="1" ht="15">
      <c r="C131" s="21"/>
      <c r="D131" s="22"/>
      <c r="E131" s="24"/>
      <c r="F131" s="25"/>
      <c r="G131" s="25"/>
      <c r="H131" s="82"/>
      <c r="I131" s="26"/>
      <c r="J131" s="27"/>
      <c r="M131" s="29"/>
    </row>
    <row r="132" spans="3:13" s="28" customFormat="1" ht="15">
      <c r="C132" s="39" t="s">
        <v>21</v>
      </c>
      <c r="D132" s="40"/>
      <c r="E132" s="24"/>
      <c r="F132" s="25"/>
      <c r="G132" s="25"/>
      <c r="H132" s="82"/>
      <c r="I132" s="26"/>
      <c r="J132" s="27"/>
      <c r="M132" s="29"/>
    </row>
    <row r="133" spans="3:13" s="28" customFormat="1" ht="15">
      <c r="C133" s="21" t="s">
        <v>7</v>
      </c>
      <c r="D133" s="22" t="s">
        <v>44</v>
      </c>
      <c r="E133" s="24"/>
      <c r="F133" s="25"/>
      <c r="G133" s="25"/>
      <c r="H133" s="82">
        <v>169</v>
      </c>
      <c r="I133" s="26">
        <f>+H133</f>
        <v>169</v>
      </c>
      <c r="J133" s="27"/>
      <c r="K133" s="28" t="s">
        <v>28</v>
      </c>
      <c r="L133" s="28">
        <v>531124</v>
      </c>
      <c r="M133" s="29">
        <v>240.84</v>
      </c>
    </row>
    <row r="134" spans="3:13" s="28" customFormat="1" ht="15">
      <c r="C134" s="21"/>
      <c r="D134" s="22"/>
      <c r="E134" s="24"/>
      <c r="F134" s="25"/>
      <c r="G134" s="25"/>
      <c r="H134" s="82"/>
      <c r="I134" s="26"/>
      <c r="J134" s="27"/>
      <c r="M134" s="33"/>
    </row>
    <row r="135" spans="3:13" s="28" customFormat="1" ht="15">
      <c r="C135" s="39" t="s">
        <v>23</v>
      </c>
      <c r="D135" s="40"/>
      <c r="E135" s="24"/>
      <c r="F135" s="25"/>
      <c r="G135" s="25"/>
      <c r="H135" s="82"/>
      <c r="I135" s="26"/>
      <c r="J135" s="27"/>
      <c r="M135" s="33"/>
    </row>
    <row r="136" spans="3:15" s="28" customFormat="1" ht="15">
      <c r="C136" s="21" t="s">
        <v>7</v>
      </c>
      <c r="D136" s="22" t="s">
        <v>45</v>
      </c>
      <c r="E136" s="24"/>
      <c r="F136" s="25"/>
      <c r="G136" s="25"/>
      <c r="H136" s="82">
        <v>200</v>
      </c>
      <c r="I136" s="26"/>
      <c r="J136" s="27"/>
      <c r="K136" s="28">
        <v>8510111</v>
      </c>
      <c r="L136" s="28">
        <v>552199</v>
      </c>
      <c r="M136" s="33">
        <v>25</v>
      </c>
      <c r="N136" s="28">
        <v>561111</v>
      </c>
      <c r="O136" s="28">
        <v>7</v>
      </c>
    </row>
    <row r="137" spans="3:13" s="28" customFormat="1" ht="15">
      <c r="C137" s="21"/>
      <c r="D137" s="22"/>
      <c r="E137" s="24"/>
      <c r="F137" s="25"/>
      <c r="G137" s="25"/>
      <c r="H137" s="82"/>
      <c r="I137" s="26">
        <f>+H136+H137</f>
        <v>200</v>
      </c>
      <c r="J137" s="27"/>
      <c r="K137" s="28">
        <v>5629121</v>
      </c>
      <c r="L137" s="28">
        <v>5491</v>
      </c>
      <c r="M137" s="33">
        <f>+H137</f>
        <v>0</v>
      </c>
    </row>
    <row r="138" spans="3:10" s="28" customFormat="1" ht="15">
      <c r="C138" s="21"/>
      <c r="D138" s="22"/>
      <c r="E138" s="24"/>
      <c r="F138" s="25"/>
      <c r="G138" s="25"/>
      <c r="H138" s="82"/>
      <c r="I138" s="26"/>
      <c r="J138" s="27"/>
    </row>
    <row r="139" spans="3:10" ht="13.5" customHeight="1">
      <c r="C139" s="34"/>
      <c r="D139" s="35"/>
      <c r="E139" s="35"/>
      <c r="F139" s="36"/>
      <c r="G139" s="36"/>
      <c r="H139" s="83"/>
      <c r="I139" s="58"/>
      <c r="J139" s="3"/>
    </row>
    <row r="140" spans="3:10" ht="12.75">
      <c r="C140" s="47"/>
      <c r="D140" s="9" t="s">
        <v>24</v>
      </c>
      <c r="E140" s="37"/>
      <c r="F140" s="37"/>
      <c r="G140" s="37"/>
      <c r="H140" s="57">
        <f>SUM(H130:H139)</f>
        <v>994</v>
      </c>
      <c r="I140" s="64">
        <f>SUM(I130:I139)</f>
        <v>994</v>
      </c>
      <c r="J140" s="3"/>
    </row>
    <row r="141" spans="3:10" ht="12.75">
      <c r="C141" s="48"/>
      <c r="D141" s="1"/>
      <c r="E141" s="49"/>
      <c r="F141" s="49"/>
      <c r="G141" s="49"/>
      <c r="H141" s="59"/>
      <c r="I141" s="60"/>
      <c r="J141" s="3"/>
    </row>
    <row r="142" spans="3:10" ht="15">
      <c r="C142" s="38" t="s">
        <v>38</v>
      </c>
      <c r="D142" s="25"/>
      <c r="E142" s="25"/>
      <c r="F142" s="25"/>
      <c r="G142" s="25"/>
      <c r="H142" s="50"/>
      <c r="I142" s="51"/>
      <c r="J142" s="3"/>
    </row>
    <row r="143" spans="3:10" ht="15">
      <c r="C143" s="41" t="s">
        <v>14</v>
      </c>
      <c r="D143" s="42">
        <f>235273+I140</f>
        <v>236267</v>
      </c>
      <c r="E143" s="43" t="s">
        <v>15</v>
      </c>
      <c r="F143" s="44"/>
      <c r="G143" s="44"/>
      <c r="H143" s="52"/>
      <c r="I143" s="53">
        <f>+I122-I140</f>
        <v>0</v>
      </c>
      <c r="J143" s="3"/>
    </row>
    <row r="144" spans="3:10" ht="15">
      <c r="C144" s="41"/>
      <c r="D144" s="42"/>
      <c r="E144" s="43"/>
      <c r="F144" s="44"/>
      <c r="G144" s="44"/>
      <c r="H144" s="52"/>
      <c r="I144" s="53"/>
      <c r="J144" s="3"/>
    </row>
    <row r="145" spans="3:9" ht="15.75">
      <c r="C145" s="12" t="s">
        <v>29</v>
      </c>
      <c r="D145" s="13"/>
      <c r="E145" s="14"/>
      <c r="F145" s="15"/>
      <c r="G145" s="15"/>
      <c r="H145" s="16"/>
      <c r="I145" s="17"/>
    </row>
    <row r="146" spans="3:10" ht="13.5" customHeight="1">
      <c r="C146" s="21"/>
      <c r="D146" s="45"/>
      <c r="E146" s="31"/>
      <c r="F146" s="31"/>
      <c r="G146" s="31"/>
      <c r="H146" s="61"/>
      <c r="I146" s="26"/>
      <c r="J146" s="3"/>
    </row>
    <row r="147" spans="3:9" ht="15.75">
      <c r="C147" s="18" t="s">
        <v>6</v>
      </c>
      <c r="D147" s="19"/>
      <c r="E147" s="31"/>
      <c r="F147" s="31"/>
      <c r="G147" s="31"/>
      <c r="H147" s="59"/>
      <c r="I147" s="60"/>
    </row>
    <row r="148" spans="3:13" ht="13.5" customHeight="1">
      <c r="C148" s="21" t="s">
        <v>7</v>
      </c>
      <c r="D148" s="45" t="s">
        <v>30</v>
      </c>
      <c r="E148" s="31"/>
      <c r="F148" s="31"/>
      <c r="G148" s="31"/>
      <c r="H148" s="61">
        <v>106</v>
      </c>
      <c r="I148" s="26"/>
      <c r="J148" s="3"/>
      <c r="K148" s="4">
        <v>8419076</v>
      </c>
      <c r="L148" s="4">
        <v>94111</v>
      </c>
      <c r="M148" s="66">
        <f>+H148</f>
        <v>106</v>
      </c>
    </row>
    <row r="149" spans="3:10" ht="13.5" customHeight="1">
      <c r="C149" s="21"/>
      <c r="D149" s="45"/>
      <c r="E149" s="31"/>
      <c r="F149" s="31"/>
      <c r="G149" s="31"/>
      <c r="H149" s="61"/>
      <c r="I149" s="26">
        <f>SUM(H148:H148)</f>
        <v>106</v>
      </c>
      <c r="J149" s="3"/>
    </row>
    <row r="150" spans="3:9" ht="15.75">
      <c r="C150" s="34"/>
      <c r="D150" s="35" t="s">
        <v>13</v>
      </c>
      <c r="E150" s="35"/>
      <c r="F150" s="36"/>
      <c r="G150" s="36"/>
      <c r="H150" s="57">
        <f>SUM(H147:H149)</f>
        <v>106</v>
      </c>
      <c r="I150" s="64">
        <f>SUM(I147:I149)</f>
        <v>106</v>
      </c>
    </row>
    <row r="151" spans="3:9" ht="15.75">
      <c r="C151" s="34"/>
      <c r="D151" s="35"/>
      <c r="E151" s="35"/>
      <c r="F151" s="36"/>
      <c r="G151" s="36"/>
      <c r="H151" s="55"/>
      <c r="I151" s="58"/>
    </row>
    <row r="152" spans="3:9" ht="15">
      <c r="C152" s="38" t="s">
        <v>39</v>
      </c>
      <c r="D152" s="25"/>
      <c r="E152" s="25"/>
      <c r="F152" s="25"/>
      <c r="G152" s="25"/>
      <c r="H152" s="61"/>
      <c r="I152" s="26"/>
    </row>
    <row r="153" spans="3:9" ht="15">
      <c r="C153" s="39" t="s">
        <v>14</v>
      </c>
      <c r="D153" s="40">
        <f>32274+I150</f>
        <v>32380</v>
      </c>
      <c r="E153" s="24" t="s">
        <v>15</v>
      </c>
      <c r="F153" s="25"/>
      <c r="G153" s="25"/>
      <c r="H153" s="61"/>
      <c r="I153" s="26"/>
    </row>
    <row r="154" spans="3:9" ht="15">
      <c r="C154" s="39"/>
      <c r="D154" s="40"/>
      <c r="E154" s="24"/>
      <c r="F154" s="25"/>
      <c r="G154" s="25"/>
      <c r="H154" s="61"/>
      <c r="I154" s="26"/>
    </row>
    <row r="155" spans="3:10" s="28" customFormat="1" ht="15">
      <c r="C155" s="39" t="s">
        <v>20</v>
      </c>
      <c r="D155" s="40"/>
      <c r="E155" s="24"/>
      <c r="F155" s="25"/>
      <c r="G155" s="25"/>
      <c r="H155" s="61"/>
      <c r="I155" s="26"/>
      <c r="J155" s="27"/>
    </row>
    <row r="156" spans="3:10" s="28" customFormat="1" ht="15">
      <c r="C156" s="21" t="s">
        <v>7</v>
      </c>
      <c r="D156" s="22" t="s">
        <v>41</v>
      </c>
      <c r="E156" s="24"/>
      <c r="F156" s="25"/>
      <c r="G156" s="25"/>
      <c r="H156" s="61">
        <v>66</v>
      </c>
      <c r="I156" s="26"/>
      <c r="J156" s="27"/>
    </row>
    <row r="157" spans="3:13" s="28" customFormat="1" ht="15">
      <c r="C157" s="21" t="s">
        <v>7</v>
      </c>
      <c r="D157" s="22" t="s">
        <v>42</v>
      </c>
      <c r="E157" s="24"/>
      <c r="F157" s="25"/>
      <c r="G157" s="25"/>
      <c r="H157" s="61">
        <v>40</v>
      </c>
      <c r="I157" s="26">
        <f>SUM(H156:H157)</f>
        <v>106</v>
      </c>
      <c r="J157" s="27"/>
      <c r="K157" s="28" t="s">
        <v>28</v>
      </c>
      <c r="L157" s="28">
        <v>512173</v>
      </c>
      <c r="M157" s="29">
        <v>80.7</v>
      </c>
    </row>
    <row r="158" spans="3:13" s="28" customFormat="1" ht="15">
      <c r="C158" s="21"/>
      <c r="D158" s="22"/>
      <c r="E158" s="24"/>
      <c r="F158" s="25"/>
      <c r="G158" s="25"/>
      <c r="H158" s="61"/>
      <c r="I158" s="26"/>
      <c r="J158" s="27"/>
      <c r="M158" s="29"/>
    </row>
    <row r="159" spans="3:9" ht="12.75">
      <c r="C159" s="47"/>
      <c r="D159" s="9" t="s">
        <v>24</v>
      </c>
      <c r="E159" s="37"/>
      <c r="F159" s="37"/>
      <c r="G159" s="37"/>
      <c r="H159" s="57">
        <f>SUM(H155:H158)</f>
        <v>106</v>
      </c>
      <c r="I159" s="64">
        <f>SUM(I155:I158)</f>
        <v>106</v>
      </c>
    </row>
    <row r="160" spans="3:9" ht="12.75">
      <c r="C160" s="48"/>
      <c r="D160" s="1"/>
      <c r="E160" s="49"/>
      <c r="F160" s="49"/>
      <c r="G160" s="49"/>
      <c r="H160" s="59"/>
      <c r="I160" s="60"/>
    </row>
    <row r="161" spans="3:9" ht="15">
      <c r="C161" s="38" t="s">
        <v>40</v>
      </c>
      <c r="D161" s="25"/>
      <c r="E161" s="25"/>
      <c r="F161" s="25"/>
      <c r="G161" s="25"/>
      <c r="H161" s="50"/>
      <c r="I161" s="51"/>
    </row>
    <row r="162" spans="3:9" ht="15">
      <c r="C162" s="41" t="s">
        <v>14</v>
      </c>
      <c r="D162" s="42">
        <f>32274+I159</f>
        <v>32380</v>
      </c>
      <c r="E162" s="43" t="s">
        <v>15</v>
      </c>
      <c r="F162" s="44"/>
      <c r="G162" s="44"/>
      <c r="H162" s="52"/>
      <c r="I162" s="53">
        <f>+I150-I159</f>
        <v>0</v>
      </c>
    </row>
    <row r="163" spans="3:9" ht="12.75">
      <c r="C163" s="67"/>
      <c r="D163" s="68"/>
      <c r="E163" s="68"/>
      <c r="F163" s="68"/>
      <c r="G163" s="68"/>
      <c r="H163" s="69"/>
      <c r="I163" s="70"/>
    </row>
    <row r="164" spans="3:9" ht="12.75">
      <c r="C164" s="71" t="s">
        <v>31</v>
      </c>
      <c r="D164" s="140">
        <f>+D27+D94+D127+D153</f>
        <v>3637751</v>
      </c>
      <c r="E164" s="72"/>
      <c r="F164" s="72"/>
      <c r="G164" s="72"/>
      <c r="H164" s="73"/>
      <c r="I164" s="74">
        <f>+I76+I111+I143+I162</f>
        <v>0</v>
      </c>
    </row>
    <row r="167" ht="12.75">
      <c r="F167" s="66"/>
    </row>
  </sheetData>
  <sheetProtection/>
  <printOptions/>
  <pageMargins left="0.35433070866141736" right="0.31496062992125984" top="0.7874015748031497" bottom="0.7874015748031497" header="0.11811023622047245" footer="0.11811023622047245"/>
  <pageSetup firstPageNumber="1" useFirstPageNumber="1" fitToHeight="5" horizontalDpi="300" verticalDpi="300" orientation="portrait" paperSize="9" scale="72" r:id="rId1"/>
  <headerFooter alignWithMargins="0">
    <oddFooter>&amp;C&amp;10Oldal &amp;P</oddFooter>
  </headerFooter>
  <rowBreaks count="3" manualBreakCount="3">
    <brk id="76" min="2" max="9" man="1"/>
    <brk id="111" min="2" max="9" man="1"/>
    <brk id="144" min="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kamaraszita</dc:creator>
  <cp:keywords/>
  <dc:description/>
  <cp:lastModifiedBy>titkarsag titkarsag</cp:lastModifiedBy>
  <cp:lastPrinted>2014-05-20T11:56:27Z</cp:lastPrinted>
  <dcterms:created xsi:type="dcterms:W3CDTF">2013-06-19T06:23:54Z</dcterms:created>
  <dcterms:modified xsi:type="dcterms:W3CDTF">2014-05-23T09:28:15Z</dcterms:modified>
  <cp:category/>
  <cp:version/>
  <cp:contentType/>
  <cp:contentStatus/>
</cp:coreProperties>
</file>